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0 - SO 01" sheetId="2" r:id="rId2"/>
    <sheet name="0011 - ZTI A PLYNOVOD" sheetId="3" r:id="rId3"/>
    <sheet name="0020 - SO 02" sheetId="4" r:id="rId4"/>
    <sheet name="0021 - ZTI A PLYNOVOD" sheetId="5" r:id="rId5"/>
    <sheet name="0030 - SO 03" sheetId="6" r:id="rId6"/>
    <sheet name="0031 - ZTI A PLYNOVOD" sheetId="7" r:id="rId7"/>
    <sheet name="004 - SO 04 - PARKOVIŠTĚ" sheetId="8" r:id="rId8"/>
    <sheet name="005 - SO 05 - OSTATNÍ ZPE..." sheetId="9" r:id="rId9"/>
    <sheet name="006 - SO 06 - OPLOCENÍ" sheetId="10" r:id="rId10"/>
    <sheet name="0070 - VENKOVNÍ PŘÍPOJKA ..." sheetId="11" r:id="rId11"/>
    <sheet name="0071 - KANALIZAČNÍ, VODOV..." sheetId="12" r:id="rId12"/>
    <sheet name="0080 - VENKOVNÍ AREÁLOVÉ ..." sheetId="13" r:id="rId13"/>
    <sheet name="0081 - AREÁLOVÉ ROZVODY V..." sheetId="14" r:id="rId14"/>
    <sheet name="009 - SO 09 - LIKVIDACE S..." sheetId="15" r:id="rId15"/>
    <sheet name="010 - SO 10 - DEMOLICE ST..." sheetId="16" r:id="rId16"/>
    <sheet name="011 - SO 11 - VRN" sheetId="17" r:id="rId17"/>
  </sheets>
  <definedNames>
    <definedName name="_xlnm.Print_Area" localSheetId="0">'Rekapitulace stavby'!$D$4:$AO$76,'Rekapitulace stavby'!$C$82:$AQ$117</definedName>
    <definedName name="_xlnm.Print_Titles" localSheetId="0">'Rekapitulace stavby'!$92:$92</definedName>
    <definedName name="_xlnm._FilterDatabase" localSheetId="1" hidden="1">'0010 - SO 01'!$C$171:$K$1749</definedName>
    <definedName name="_xlnm.Print_Area" localSheetId="1">'0010 - SO 01'!$C$4:$J$43,'0010 - SO 01'!$C$50:$J$76,'0010 - SO 01'!$C$82:$J$149,'0010 - SO 01'!$C$155:$J$1749</definedName>
    <definedName name="_xlnm.Print_Titles" localSheetId="1">'0010 - SO 01'!$171:$171</definedName>
    <definedName name="_xlnm._FilterDatabase" localSheetId="2" hidden="1">'0011 - ZTI A PLYNOVOD'!$C$136:$K$269</definedName>
    <definedName name="_xlnm.Print_Area" localSheetId="2">'0011 - ZTI A PLYNOVOD'!$C$4:$J$43,'0011 - ZTI A PLYNOVOD'!$C$50:$J$76,'0011 - ZTI A PLYNOVOD'!$C$82:$J$114,'0011 - ZTI A PLYNOVOD'!$C$120:$J$269</definedName>
    <definedName name="_xlnm.Print_Titles" localSheetId="2">'0011 - ZTI A PLYNOVOD'!$136:$136</definedName>
    <definedName name="_xlnm._FilterDatabase" localSheetId="3" hidden="1">'0020 - SO 02'!$C$170:$K$1611</definedName>
    <definedName name="_xlnm.Print_Area" localSheetId="3">'0020 - SO 02'!$C$4:$J$43,'0020 - SO 02'!$C$50:$J$76,'0020 - SO 02'!$C$82:$J$148,'0020 - SO 02'!$C$154:$J$1611</definedName>
    <definedName name="_xlnm.Print_Titles" localSheetId="3">'0020 - SO 02'!$170:$170</definedName>
    <definedName name="_xlnm._FilterDatabase" localSheetId="4" hidden="1">'0021 - ZTI A PLYNOVOD'!$C$136:$K$259</definedName>
    <definedName name="_xlnm.Print_Area" localSheetId="4">'0021 - ZTI A PLYNOVOD'!$C$4:$J$43,'0021 - ZTI A PLYNOVOD'!$C$50:$J$76,'0021 - ZTI A PLYNOVOD'!$C$82:$J$114,'0021 - ZTI A PLYNOVOD'!$C$120:$J$259</definedName>
    <definedName name="_xlnm.Print_Titles" localSheetId="4">'0021 - ZTI A PLYNOVOD'!$136:$136</definedName>
    <definedName name="_xlnm._FilterDatabase" localSheetId="5" hidden="1">'0030 - SO 03'!$C$170:$K$1596</definedName>
    <definedName name="_xlnm.Print_Area" localSheetId="5">'0030 - SO 03'!$C$4:$J$43,'0030 - SO 03'!$C$50:$J$76,'0030 - SO 03'!$C$82:$J$148,'0030 - SO 03'!$C$154:$J$1596</definedName>
    <definedName name="_xlnm.Print_Titles" localSheetId="5">'0030 - SO 03'!$170:$170</definedName>
    <definedName name="_xlnm._FilterDatabase" localSheetId="6" hidden="1">'0031 - ZTI A PLYNOVOD'!$C$136:$K$259</definedName>
    <definedName name="_xlnm.Print_Area" localSheetId="6">'0031 - ZTI A PLYNOVOD'!$C$4:$J$43,'0031 - ZTI A PLYNOVOD'!$C$50:$J$76,'0031 - ZTI A PLYNOVOD'!$C$82:$J$114,'0031 - ZTI A PLYNOVOD'!$C$120:$J$259</definedName>
    <definedName name="_xlnm.Print_Titles" localSheetId="6">'0031 - ZTI A PLYNOVOD'!$136:$136</definedName>
    <definedName name="_xlnm._FilterDatabase" localSheetId="7" hidden="1">'004 - SO 04 - PARKOVIŠTĚ'!$C$125:$K$193</definedName>
    <definedName name="_xlnm.Print_Area" localSheetId="7">'004 - SO 04 - PARKOVIŠTĚ'!$C$4:$J$41,'004 - SO 04 - PARKOVIŠTĚ'!$C$50:$J$76,'004 - SO 04 - PARKOVIŠTĚ'!$C$82:$J$105,'004 - SO 04 - PARKOVIŠTĚ'!$C$111:$J$193</definedName>
    <definedName name="_xlnm.Print_Titles" localSheetId="7">'004 - SO 04 - PARKOVIŠTĚ'!$125:$125</definedName>
    <definedName name="_xlnm._FilterDatabase" localSheetId="8" hidden="1">'005 - SO 05 - OSTATNÍ ZPE...'!$C$132:$K$327</definedName>
    <definedName name="_xlnm.Print_Area" localSheetId="8">'005 - SO 05 - OSTATNÍ ZPE...'!$C$4:$J$41,'005 - SO 05 - OSTATNÍ ZPE...'!$C$50:$J$76,'005 - SO 05 - OSTATNÍ ZPE...'!$C$82:$J$112,'005 - SO 05 - OSTATNÍ ZPE...'!$C$118:$J$327</definedName>
    <definedName name="_xlnm.Print_Titles" localSheetId="8">'005 - SO 05 - OSTATNÍ ZPE...'!$132:$132</definedName>
    <definedName name="_xlnm._FilterDatabase" localSheetId="9" hidden="1">'006 - SO 06 - OPLOCENÍ'!$C$121:$K$132</definedName>
    <definedName name="_xlnm.Print_Area" localSheetId="9">'006 - SO 06 - OPLOCENÍ'!$C$4:$J$41,'006 - SO 06 - OPLOCENÍ'!$C$50:$J$76,'006 - SO 06 - OPLOCENÍ'!$C$82:$J$101,'006 - SO 06 - OPLOCENÍ'!$C$107:$J$132</definedName>
    <definedName name="_xlnm.Print_Titles" localSheetId="9">'006 - SO 06 - OPLOCENÍ'!$121:$121</definedName>
    <definedName name="_xlnm._FilterDatabase" localSheetId="10" hidden="1">'0070 - VENKOVNÍ PŘÍPOJKA ...'!$C$135:$K$201</definedName>
    <definedName name="_xlnm.Print_Area" localSheetId="10">'0070 - VENKOVNÍ PŘÍPOJKA ...'!$C$4:$J$43,'0070 - VENKOVNÍ PŘÍPOJKA ...'!$C$50:$J$76,'0070 - VENKOVNÍ PŘÍPOJKA ...'!$C$82:$J$113,'0070 - VENKOVNÍ PŘÍPOJKA ...'!$C$119:$J$201</definedName>
    <definedName name="_xlnm.Print_Titles" localSheetId="10">'0070 - VENKOVNÍ PŘÍPOJKA ...'!$135:$135</definedName>
    <definedName name="_xlnm._FilterDatabase" localSheetId="11" hidden="1">'0071 - KANALIZAČNÍ, VODOV...'!$C$134:$K$354</definedName>
    <definedName name="_xlnm.Print_Area" localSheetId="11">'0071 - KANALIZAČNÍ, VODOV...'!$C$4:$J$43,'0071 - KANALIZAČNÍ, VODOV...'!$C$50:$J$76,'0071 - KANALIZAČNÍ, VODOV...'!$C$82:$J$112,'0071 - KANALIZAČNÍ, VODOV...'!$C$118:$J$354</definedName>
    <definedName name="_xlnm.Print_Titles" localSheetId="11">'0071 - KANALIZAČNÍ, VODOV...'!$134:$134</definedName>
    <definedName name="_xlnm._FilterDatabase" localSheetId="12" hidden="1">'0080 - VENKOVNÍ AREÁLOVÉ ...'!$C$133:$K$177</definedName>
    <definedName name="_xlnm.Print_Area" localSheetId="12">'0080 - VENKOVNÍ AREÁLOVÉ ...'!$C$4:$J$43,'0080 - VENKOVNÍ AREÁLOVÉ ...'!$C$50:$J$76,'0080 - VENKOVNÍ AREÁLOVÉ ...'!$C$82:$J$111,'0080 - VENKOVNÍ AREÁLOVÉ ...'!$C$117:$J$177</definedName>
    <definedName name="_xlnm.Print_Titles" localSheetId="12">'0080 - VENKOVNÍ AREÁLOVÉ ...'!$133:$133</definedName>
    <definedName name="_xlnm._FilterDatabase" localSheetId="13" hidden="1">'0081 - AREÁLOVÉ ROZVODY V...'!$C$131:$K$253</definedName>
    <definedName name="_xlnm.Print_Area" localSheetId="13">'0081 - AREÁLOVÉ ROZVODY V...'!$C$4:$J$43,'0081 - AREÁLOVÉ ROZVODY V...'!$C$50:$J$76,'0081 - AREÁLOVÉ ROZVODY V...'!$C$82:$J$109,'0081 - AREÁLOVÉ ROZVODY V...'!$C$115:$J$253</definedName>
    <definedName name="_xlnm.Print_Titles" localSheetId="13">'0081 - AREÁLOVÉ ROZVODY V...'!$131:$131</definedName>
    <definedName name="_xlnm._FilterDatabase" localSheetId="14" hidden="1">'009 - SO 09 - LIKVIDACE S...'!$C$126:$K$266</definedName>
    <definedName name="_xlnm.Print_Area" localSheetId="14">'009 - SO 09 - LIKVIDACE S...'!$C$4:$J$41,'009 - SO 09 - LIKVIDACE S...'!$C$50:$J$76,'009 - SO 09 - LIKVIDACE S...'!$C$82:$J$106,'009 - SO 09 - LIKVIDACE S...'!$C$112:$J$266</definedName>
    <definedName name="_xlnm.Print_Titles" localSheetId="14">'009 - SO 09 - LIKVIDACE S...'!$126:$126</definedName>
    <definedName name="_xlnm._FilterDatabase" localSheetId="15" hidden="1">'010 - SO 10 - DEMOLICE ST...'!$C$123:$K$136</definedName>
    <definedName name="_xlnm.Print_Area" localSheetId="15">'010 - SO 10 - DEMOLICE ST...'!$C$4:$J$41,'010 - SO 10 - DEMOLICE ST...'!$C$50:$J$76,'010 - SO 10 - DEMOLICE ST...'!$C$82:$J$103,'010 - SO 10 - DEMOLICE ST...'!$C$109:$J$136</definedName>
    <definedName name="_xlnm.Print_Titles" localSheetId="15">'010 - SO 10 - DEMOLICE ST...'!$123:$123</definedName>
    <definedName name="_xlnm._FilterDatabase" localSheetId="16" hidden="1">'011 - SO 11 - VRN'!$C$120:$K$140</definedName>
    <definedName name="_xlnm.Print_Area" localSheetId="16">'011 - SO 11 - VRN'!$C$4:$J$41,'011 - SO 11 - VRN'!$C$50:$J$76,'011 - SO 11 - VRN'!$C$82:$J$100,'011 - SO 11 - VRN'!$C$106:$J$140</definedName>
    <definedName name="_xlnm.Print_Titles" localSheetId="16">'011 - SO 11 - VRN'!$120:$120</definedName>
  </definedNames>
  <calcPr/>
</workbook>
</file>

<file path=xl/calcChain.xml><?xml version="1.0" encoding="utf-8"?>
<calcChain xmlns="http://schemas.openxmlformats.org/spreadsheetml/2006/main">
  <c i="17" l="1" r="J39"/>
  <c r="J38"/>
  <c i="1" r="AY116"/>
  <c i="17" r="J37"/>
  <c i="1" r="AX116"/>
  <c i="17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16" r="J39"/>
  <c r="J38"/>
  <c i="1" r="AY115"/>
  <c i="16" r="J37"/>
  <c i="1" r="AX115"/>
  <c i="16"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BI127"/>
  <c r="BH127"/>
  <c r="BG127"/>
  <c r="BE127"/>
  <c r="T127"/>
  <c r="T126"/>
  <c r="R127"/>
  <c r="R126"/>
  <c r="P127"/>
  <c r="P126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15" r="J39"/>
  <c r="J38"/>
  <c i="1" r="AY114"/>
  <c i="15" r="J37"/>
  <c i="1" r="AX114"/>
  <c i="15" r="BI266"/>
  <c r="BH266"/>
  <c r="BG266"/>
  <c r="BE266"/>
  <c r="T266"/>
  <c r="T265"/>
  <c r="R266"/>
  <c r="R265"/>
  <c r="P266"/>
  <c r="P265"/>
  <c r="BI264"/>
  <c r="BH264"/>
  <c r="BG264"/>
  <c r="BE264"/>
  <c r="T264"/>
  <c r="R264"/>
  <c r="P264"/>
  <c r="BI263"/>
  <c r="BH263"/>
  <c r="BG263"/>
  <c r="BE263"/>
  <c r="T263"/>
  <c r="R263"/>
  <c r="P263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14" r="J41"/>
  <c r="J40"/>
  <c i="1" r="AY113"/>
  <c i="14" r="J39"/>
  <c i="1" r="AX113"/>
  <c i="14" r="BI253"/>
  <c r="BH253"/>
  <c r="BG253"/>
  <c r="BE253"/>
  <c r="T253"/>
  <c r="R253"/>
  <c r="P253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T223"/>
  <c r="R224"/>
  <c r="R223"/>
  <c r="P224"/>
  <c r="P223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59"/>
  <c r="BH159"/>
  <c r="BG159"/>
  <c r="BE159"/>
  <c r="T159"/>
  <c r="R159"/>
  <c r="P159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6"/>
  <c r="J95"/>
  <c r="F95"/>
  <c r="F93"/>
  <c r="E91"/>
  <c r="J22"/>
  <c r="E22"/>
  <c r="F129"/>
  <c r="J21"/>
  <c r="J16"/>
  <c r="J126"/>
  <c r="E7"/>
  <c r="E85"/>
  <c i="13" r="J41"/>
  <c r="J40"/>
  <c i="1" r="AY112"/>
  <c i="13" r="J39"/>
  <c i="1" r="AX112"/>
  <c i="13" r="BI177"/>
  <c r="BH177"/>
  <c r="BG177"/>
  <c r="BE177"/>
  <c r="T177"/>
  <c r="T176"/>
  <c r="R177"/>
  <c r="R176"/>
  <c r="P177"/>
  <c r="P176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1"/>
  <c r="J130"/>
  <c r="F130"/>
  <c r="F128"/>
  <c r="E126"/>
  <c r="J96"/>
  <c r="J95"/>
  <c r="F95"/>
  <c r="F93"/>
  <c r="E91"/>
  <c r="J22"/>
  <c r="E22"/>
  <c r="F131"/>
  <c r="J21"/>
  <c r="J16"/>
  <c r="J128"/>
  <c r="E7"/>
  <c r="E85"/>
  <c i="12" r="J41"/>
  <c r="J40"/>
  <c i="1" r="AY110"/>
  <c i="12" r="J39"/>
  <c i="1" r="AX110"/>
  <c i="12"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3"/>
  <c r="BH343"/>
  <c r="BG343"/>
  <c r="BE343"/>
  <c r="T343"/>
  <c r="T342"/>
  <c r="R343"/>
  <c r="R342"/>
  <c r="P343"/>
  <c r="P342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5"/>
  <c r="BH235"/>
  <c r="BG235"/>
  <c r="BE235"/>
  <c r="T235"/>
  <c r="R235"/>
  <c r="P235"/>
  <c r="BI231"/>
  <c r="BH231"/>
  <c r="BG231"/>
  <c r="BE231"/>
  <c r="T231"/>
  <c r="R231"/>
  <c r="P231"/>
  <c r="BI230"/>
  <c r="BH230"/>
  <c r="BG230"/>
  <c r="BE230"/>
  <c r="T230"/>
  <c r="R230"/>
  <c r="P230"/>
  <c r="BI226"/>
  <c r="BH226"/>
  <c r="BG226"/>
  <c r="BE226"/>
  <c r="T226"/>
  <c r="R226"/>
  <c r="P226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5"/>
  <c r="BH205"/>
  <c r="BG205"/>
  <c r="BE205"/>
  <c r="T205"/>
  <c r="R205"/>
  <c r="P205"/>
  <c r="BI204"/>
  <c r="BH204"/>
  <c r="BG204"/>
  <c r="BE204"/>
  <c r="T204"/>
  <c r="R204"/>
  <c r="P204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5"/>
  <c r="BH185"/>
  <c r="BG185"/>
  <c r="BE185"/>
  <c r="T185"/>
  <c r="R185"/>
  <c r="P185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3"/>
  <c r="BH143"/>
  <c r="BG143"/>
  <c r="BE143"/>
  <c r="T143"/>
  <c r="R143"/>
  <c r="P143"/>
  <c r="BI138"/>
  <c r="BH138"/>
  <c r="BG138"/>
  <c r="BE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129"/>
  <c r="E7"/>
  <c r="E85"/>
  <c i="11" r="J41"/>
  <c r="J40"/>
  <c i="1" r="AY109"/>
  <c i="11" r="J39"/>
  <c i="1" r="AX109"/>
  <c i="11" r="BI201"/>
  <c r="BH201"/>
  <c r="BG201"/>
  <c r="BE201"/>
  <c r="T201"/>
  <c r="R201"/>
  <c r="P201"/>
  <c r="BI200"/>
  <c r="BH200"/>
  <c r="BG200"/>
  <c r="BE200"/>
  <c r="T200"/>
  <c r="R200"/>
  <c r="P200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J133"/>
  <c r="J132"/>
  <c r="F132"/>
  <c r="F130"/>
  <c r="E128"/>
  <c r="J96"/>
  <c r="J95"/>
  <c r="F95"/>
  <c r="F93"/>
  <c r="E91"/>
  <c r="J22"/>
  <c r="E22"/>
  <c r="F133"/>
  <c r="J21"/>
  <c r="J16"/>
  <c r="J130"/>
  <c r="E7"/>
  <c r="E122"/>
  <c i="10" r="J39"/>
  <c r="J38"/>
  <c i="1" r="AY107"/>
  <c i="10" r="J37"/>
  <c i="1" r="AX107"/>
  <c i="10" r="BI132"/>
  <c r="BH132"/>
  <c r="BG132"/>
  <c r="BE132"/>
  <c r="T132"/>
  <c r="R132"/>
  <c r="P132"/>
  <c r="BI125"/>
  <c r="BH125"/>
  <c r="BG125"/>
  <c r="BE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9" r="J39"/>
  <c r="J38"/>
  <c i="1" r="AY106"/>
  <c i="9" r="J37"/>
  <c i="1" r="AX106"/>
  <c i="9" r="BI327"/>
  <c r="BH327"/>
  <c r="BG327"/>
  <c r="BE327"/>
  <c r="T327"/>
  <c r="T326"/>
  <c r="R327"/>
  <c r="R326"/>
  <c r="P327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6"/>
  <c r="BH296"/>
  <c r="BG296"/>
  <c r="BE296"/>
  <c r="T296"/>
  <c r="T295"/>
  <c r="R296"/>
  <c r="R295"/>
  <c r="P296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197"/>
  <c r="BH197"/>
  <c r="BG197"/>
  <c r="BE197"/>
  <c r="T197"/>
  <c r="R197"/>
  <c r="P197"/>
  <c r="BI189"/>
  <c r="BH189"/>
  <c r="BG189"/>
  <c r="BE189"/>
  <c r="T189"/>
  <c r="R189"/>
  <c r="P189"/>
  <c r="BI181"/>
  <c r="BH181"/>
  <c r="BG181"/>
  <c r="BE181"/>
  <c r="T181"/>
  <c r="R181"/>
  <c r="P181"/>
  <c r="BI179"/>
  <c r="BH179"/>
  <c r="BG179"/>
  <c r="BE179"/>
  <c r="T179"/>
  <c r="R179"/>
  <c r="P179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0"/>
  <c r="BH150"/>
  <c r="BG150"/>
  <c r="BE150"/>
  <c r="T150"/>
  <c r="R150"/>
  <c r="P150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121"/>
  <c i="8" r="J39"/>
  <c r="J38"/>
  <c i="1" r="AY105"/>
  <c i="8" r="J37"/>
  <c i="1" r="AX105"/>
  <c i="8" r="BI193"/>
  <c r="BH193"/>
  <c r="BG193"/>
  <c r="BE193"/>
  <c r="T193"/>
  <c r="T192"/>
  <c r="R193"/>
  <c r="R192"/>
  <c r="P193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47"/>
  <c r="BH147"/>
  <c r="BG147"/>
  <c r="BE147"/>
  <c r="T147"/>
  <c r="R147"/>
  <c r="P147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85"/>
  <c i="7" r="J41"/>
  <c r="J40"/>
  <c i="1" r="AY104"/>
  <c i="7" r="J39"/>
  <c i="1" r="AX104"/>
  <c i="7" r="BI259"/>
  <c r="BH259"/>
  <c r="BG259"/>
  <c r="BE259"/>
  <c r="T259"/>
  <c r="R259"/>
  <c r="P259"/>
  <c r="BI258"/>
  <c r="BH258"/>
  <c r="BG258"/>
  <c r="BE258"/>
  <c r="T258"/>
  <c r="R258"/>
  <c r="P258"/>
  <c r="BI255"/>
  <c r="BH255"/>
  <c r="BG255"/>
  <c r="BE255"/>
  <c r="T255"/>
  <c r="T254"/>
  <c r="R255"/>
  <c r="R254"/>
  <c r="P255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T156"/>
  <c r="R157"/>
  <c r="R156"/>
  <c r="P157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6"/>
  <c r="J95"/>
  <c r="F95"/>
  <c r="F93"/>
  <c r="E91"/>
  <c r="J22"/>
  <c r="E22"/>
  <c r="F96"/>
  <c r="J21"/>
  <c r="J16"/>
  <c r="J131"/>
  <c r="E7"/>
  <c r="E123"/>
  <c i="6" r="J41"/>
  <c r="J40"/>
  <c i="1" r="AY103"/>
  <c i="6" r="J39"/>
  <c i="1" r="AX103"/>
  <c i="6" r="BI1596"/>
  <c r="BH1596"/>
  <c r="BG1596"/>
  <c r="BE1596"/>
  <c r="T1596"/>
  <c r="R1596"/>
  <c r="P1596"/>
  <c r="BI1595"/>
  <c r="BH1595"/>
  <c r="BG1595"/>
  <c r="BE1595"/>
  <c r="T1595"/>
  <c r="R1595"/>
  <c r="P1595"/>
  <c r="BI1594"/>
  <c r="BH1594"/>
  <c r="BG1594"/>
  <c r="BE1594"/>
  <c r="T1594"/>
  <c r="R1594"/>
  <c r="P1594"/>
  <c r="BI1593"/>
  <c r="BH1593"/>
  <c r="BG1593"/>
  <c r="BE1593"/>
  <c r="T1593"/>
  <c r="R1593"/>
  <c r="P1593"/>
  <c r="BI1592"/>
  <c r="BH1592"/>
  <c r="BG1592"/>
  <c r="BE1592"/>
  <c r="T1592"/>
  <c r="R1592"/>
  <c r="P1592"/>
  <c r="BI1591"/>
  <c r="BH1591"/>
  <c r="BG1591"/>
  <c r="BE1591"/>
  <c r="T1591"/>
  <c r="R1591"/>
  <c r="P1591"/>
  <c r="BI1590"/>
  <c r="BH1590"/>
  <c r="BG1590"/>
  <c r="BE1590"/>
  <c r="T1590"/>
  <c r="R1590"/>
  <c r="P1590"/>
  <c r="BI1589"/>
  <c r="BH1589"/>
  <c r="BG1589"/>
  <c r="BE1589"/>
  <c r="T1589"/>
  <c r="R1589"/>
  <c r="P1589"/>
  <c r="BI1585"/>
  <c r="BH1585"/>
  <c r="BG1585"/>
  <c r="BE1585"/>
  <c r="T1585"/>
  <c r="R1585"/>
  <c r="P1585"/>
  <c r="BI1583"/>
  <c r="BH1583"/>
  <c r="BG1583"/>
  <c r="BE1583"/>
  <c r="T1583"/>
  <c r="R1583"/>
  <c r="P1583"/>
  <c r="BI1582"/>
  <c r="BH1582"/>
  <c r="BG1582"/>
  <c r="BE1582"/>
  <c r="T1582"/>
  <c r="R1582"/>
  <c r="P1582"/>
  <c r="BI1581"/>
  <c r="BH1581"/>
  <c r="BG1581"/>
  <c r="BE1581"/>
  <c r="T1581"/>
  <c r="R1581"/>
  <c r="P1581"/>
  <c r="BI1580"/>
  <c r="BH1580"/>
  <c r="BG1580"/>
  <c r="BE1580"/>
  <c r="T1580"/>
  <c r="R1580"/>
  <c r="P1580"/>
  <c r="BI1579"/>
  <c r="BH1579"/>
  <c r="BG1579"/>
  <c r="BE1579"/>
  <c r="T1579"/>
  <c r="R1579"/>
  <c r="P1579"/>
  <c r="BI1578"/>
  <c r="BH1578"/>
  <c r="BG1578"/>
  <c r="BE1578"/>
  <c r="T1578"/>
  <c r="R1578"/>
  <c r="P1578"/>
  <c r="BI1577"/>
  <c r="BH1577"/>
  <c r="BG1577"/>
  <c r="BE1577"/>
  <c r="T1577"/>
  <c r="R1577"/>
  <c r="P1577"/>
  <c r="BI1576"/>
  <c r="BH1576"/>
  <c r="BG1576"/>
  <c r="BE1576"/>
  <c r="T1576"/>
  <c r="R1576"/>
  <c r="P1576"/>
  <c r="BI1575"/>
  <c r="BH1575"/>
  <c r="BG1575"/>
  <c r="BE1575"/>
  <c r="T1575"/>
  <c r="R1575"/>
  <c r="P1575"/>
  <c r="BI1574"/>
  <c r="BH1574"/>
  <c r="BG1574"/>
  <c r="BE1574"/>
  <c r="T1574"/>
  <c r="R1574"/>
  <c r="P1574"/>
  <c r="BI1573"/>
  <c r="BH1573"/>
  <c r="BG1573"/>
  <c r="BE1573"/>
  <c r="T1573"/>
  <c r="R1573"/>
  <c r="P1573"/>
  <c r="BI1572"/>
  <c r="BH1572"/>
  <c r="BG1572"/>
  <c r="BE1572"/>
  <c r="T1572"/>
  <c r="R1572"/>
  <c r="P1572"/>
  <c r="BI1571"/>
  <c r="BH1571"/>
  <c r="BG1571"/>
  <c r="BE1571"/>
  <c r="T1571"/>
  <c r="R1571"/>
  <c r="P1571"/>
  <c r="BI1570"/>
  <c r="BH1570"/>
  <c r="BG1570"/>
  <c r="BE1570"/>
  <c r="T1570"/>
  <c r="R1570"/>
  <c r="P1570"/>
  <c r="BI1569"/>
  <c r="BH1569"/>
  <c r="BG1569"/>
  <c r="BE1569"/>
  <c r="T1569"/>
  <c r="R1569"/>
  <c r="P1569"/>
  <c r="BI1568"/>
  <c r="BH1568"/>
  <c r="BG1568"/>
  <c r="BE1568"/>
  <c r="T1568"/>
  <c r="R1568"/>
  <c r="P1568"/>
  <c r="BI1567"/>
  <c r="BH1567"/>
  <c r="BG1567"/>
  <c r="BE1567"/>
  <c r="T1567"/>
  <c r="R1567"/>
  <c r="P1567"/>
  <c r="BI1566"/>
  <c r="BH1566"/>
  <c r="BG1566"/>
  <c r="BE1566"/>
  <c r="T1566"/>
  <c r="R1566"/>
  <c r="P1566"/>
  <c r="BI1565"/>
  <c r="BH1565"/>
  <c r="BG1565"/>
  <c r="BE1565"/>
  <c r="T1565"/>
  <c r="R1565"/>
  <c r="P1565"/>
  <c r="BI1564"/>
  <c r="BH1564"/>
  <c r="BG1564"/>
  <c r="BE1564"/>
  <c r="T1564"/>
  <c r="R1564"/>
  <c r="P1564"/>
  <c r="BI1563"/>
  <c r="BH1563"/>
  <c r="BG1563"/>
  <c r="BE1563"/>
  <c r="T1563"/>
  <c r="R1563"/>
  <c r="P1563"/>
  <c r="BI1562"/>
  <c r="BH1562"/>
  <c r="BG1562"/>
  <c r="BE1562"/>
  <c r="T1562"/>
  <c r="R1562"/>
  <c r="P1562"/>
  <c r="BI1559"/>
  <c r="BH1559"/>
  <c r="BG1559"/>
  <c r="BE1559"/>
  <c r="T1559"/>
  <c r="R1559"/>
  <c r="P1559"/>
  <c r="BI1556"/>
  <c r="BH1556"/>
  <c r="BG1556"/>
  <c r="BE1556"/>
  <c r="T1556"/>
  <c r="R1556"/>
  <c r="P1556"/>
  <c r="BI1555"/>
  <c r="BH1555"/>
  <c r="BG1555"/>
  <c r="BE1555"/>
  <c r="T1555"/>
  <c r="R1555"/>
  <c r="P1555"/>
  <c r="BI1553"/>
  <c r="BH1553"/>
  <c r="BG1553"/>
  <c r="BE1553"/>
  <c r="T1553"/>
  <c r="R1553"/>
  <c r="P1553"/>
  <c r="BI1552"/>
  <c r="BH1552"/>
  <c r="BG1552"/>
  <c r="BE1552"/>
  <c r="T1552"/>
  <c r="R1552"/>
  <c r="P1552"/>
  <c r="BI1551"/>
  <c r="BH1551"/>
  <c r="BG1551"/>
  <c r="BE1551"/>
  <c r="T1551"/>
  <c r="R1551"/>
  <c r="P1551"/>
  <c r="BI1550"/>
  <c r="BH1550"/>
  <c r="BG1550"/>
  <c r="BE1550"/>
  <c r="T1550"/>
  <c r="R1550"/>
  <c r="P1550"/>
  <c r="BI1549"/>
  <c r="BH1549"/>
  <c r="BG1549"/>
  <c r="BE1549"/>
  <c r="T1549"/>
  <c r="R1549"/>
  <c r="P1549"/>
  <c r="BI1548"/>
  <c r="BH1548"/>
  <c r="BG1548"/>
  <c r="BE1548"/>
  <c r="T1548"/>
  <c r="R1548"/>
  <c r="P1548"/>
  <c r="BI1547"/>
  <c r="BH1547"/>
  <c r="BG1547"/>
  <c r="BE1547"/>
  <c r="T1547"/>
  <c r="R1547"/>
  <c r="P1547"/>
  <c r="BI1546"/>
  <c r="BH1546"/>
  <c r="BG1546"/>
  <c r="BE1546"/>
  <c r="T1546"/>
  <c r="R1546"/>
  <c r="P1546"/>
  <c r="BI1545"/>
  <c r="BH1545"/>
  <c r="BG1545"/>
  <c r="BE1545"/>
  <c r="T1545"/>
  <c r="R1545"/>
  <c r="P1545"/>
  <c r="BI1544"/>
  <c r="BH1544"/>
  <c r="BG1544"/>
  <c r="BE1544"/>
  <c r="T1544"/>
  <c r="R1544"/>
  <c r="P1544"/>
  <c r="BI1543"/>
  <c r="BH1543"/>
  <c r="BG1543"/>
  <c r="BE1543"/>
  <c r="T1543"/>
  <c r="R1543"/>
  <c r="P1543"/>
  <c r="BI1542"/>
  <c r="BH1542"/>
  <c r="BG1542"/>
  <c r="BE1542"/>
  <c r="T1542"/>
  <c r="R1542"/>
  <c r="P1542"/>
  <c r="BI1541"/>
  <c r="BH1541"/>
  <c r="BG1541"/>
  <c r="BE1541"/>
  <c r="T1541"/>
  <c r="R1541"/>
  <c r="P1541"/>
  <c r="BI1540"/>
  <c r="BH1540"/>
  <c r="BG1540"/>
  <c r="BE1540"/>
  <c r="T1540"/>
  <c r="R1540"/>
  <c r="P1540"/>
  <c r="BI1539"/>
  <c r="BH1539"/>
  <c r="BG1539"/>
  <c r="BE1539"/>
  <c r="T1539"/>
  <c r="R1539"/>
  <c r="P1539"/>
  <c r="BI1538"/>
  <c r="BH1538"/>
  <c r="BG1538"/>
  <c r="BE1538"/>
  <c r="T1538"/>
  <c r="R1538"/>
  <c r="P1538"/>
  <c r="BI1537"/>
  <c r="BH1537"/>
  <c r="BG1537"/>
  <c r="BE1537"/>
  <c r="T1537"/>
  <c r="R1537"/>
  <c r="P1537"/>
  <c r="BI1535"/>
  <c r="BH1535"/>
  <c r="BG1535"/>
  <c r="BE1535"/>
  <c r="T1535"/>
  <c r="R1535"/>
  <c r="P1535"/>
  <c r="BI1534"/>
  <c r="BH1534"/>
  <c r="BG1534"/>
  <c r="BE1534"/>
  <c r="T1534"/>
  <c r="R1534"/>
  <c r="P1534"/>
  <c r="BI1533"/>
  <c r="BH1533"/>
  <c r="BG1533"/>
  <c r="BE1533"/>
  <c r="T1533"/>
  <c r="R1533"/>
  <c r="P1533"/>
  <c r="BI1532"/>
  <c r="BH1532"/>
  <c r="BG1532"/>
  <c r="BE1532"/>
  <c r="T1532"/>
  <c r="R1532"/>
  <c r="P1532"/>
  <c r="BI1531"/>
  <c r="BH1531"/>
  <c r="BG1531"/>
  <c r="BE1531"/>
  <c r="T1531"/>
  <c r="R1531"/>
  <c r="P1531"/>
  <c r="BI1530"/>
  <c r="BH1530"/>
  <c r="BG1530"/>
  <c r="BE1530"/>
  <c r="T1530"/>
  <c r="R1530"/>
  <c r="P1530"/>
  <c r="BI1529"/>
  <c r="BH1529"/>
  <c r="BG1529"/>
  <c r="BE1529"/>
  <c r="T1529"/>
  <c r="R1529"/>
  <c r="P1529"/>
  <c r="BI1527"/>
  <c r="BH1527"/>
  <c r="BG1527"/>
  <c r="BE1527"/>
  <c r="T1527"/>
  <c r="R1527"/>
  <c r="P1527"/>
  <c r="BI1526"/>
  <c r="BH1526"/>
  <c r="BG1526"/>
  <c r="BE1526"/>
  <c r="T1526"/>
  <c r="R1526"/>
  <c r="P1526"/>
  <c r="BI1525"/>
  <c r="BH1525"/>
  <c r="BG1525"/>
  <c r="BE1525"/>
  <c r="T1525"/>
  <c r="R1525"/>
  <c r="P1525"/>
  <c r="BI1524"/>
  <c r="BH1524"/>
  <c r="BG1524"/>
  <c r="BE1524"/>
  <c r="T1524"/>
  <c r="R1524"/>
  <c r="P1524"/>
  <c r="BI1523"/>
  <c r="BH1523"/>
  <c r="BG1523"/>
  <c r="BE1523"/>
  <c r="T1523"/>
  <c r="R1523"/>
  <c r="P1523"/>
  <c r="BI1522"/>
  <c r="BH1522"/>
  <c r="BG1522"/>
  <c r="BE1522"/>
  <c r="T1522"/>
  <c r="R1522"/>
  <c r="P1522"/>
  <c r="BI1521"/>
  <c r="BH1521"/>
  <c r="BG1521"/>
  <c r="BE1521"/>
  <c r="T1521"/>
  <c r="R1521"/>
  <c r="P1521"/>
  <c r="BI1520"/>
  <c r="BH1520"/>
  <c r="BG1520"/>
  <c r="BE1520"/>
  <c r="T1520"/>
  <c r="R1520"/>
  <c r="P1520"/>
  <c r="BI1519"/>
  <c r="BH1519"/>
  <c r="BG1519"/>
  <c r="BE1519"/>
  <c r="T1519"/>
  <c r="R1519"/>
  <c r="P1519"/>
  <c r="BI1518"/>
  <c r="BH1518"/>
  <c r="BG1518"/>
  <c r="BE1518"/>
  <c r="T1518"/>
  <c r="R1518"/>
  <c r="P1518"/>
  <c r="BI1517"/>
  <c r="BH1517"/>
  <c r="BG1517"/>
  <c r="BE1517"/>
  <c r="T1517"/>
  <c r="R1517"/>
  <c r="P1517"/>
  <c r="BI1516"/>
  <c r="BH1516"/>
  <c r="BG1516"/>
  <c r="BE1516"/>
  <c r="T1516"/>
  <c r="R1516"/>
  <c r="P1516"/>
  <c r="BI1515"/>
  <c r="BH1515"/>
  <c r="BG1515"/>
  <c r="BE1515"/>
  <c r="T1515"/>
  <c r="R1515"/>
  <c r="P1515"/>
  <c r="BI1514"/>
  <c r="BH1514"/>
  <c r="BG1514"/>
  <c r="BE1514"/>
  <c r="T1514"/>
  <c r="R1514"/>
  <c r="P1514"/>
  <c r="BI1513"/>
  <c r="BH1513"/>
  <c r="BG1513"/>
  <c r="BE1513"/>
  <c r="T1513"/>
  <c r="R1513"/>
  <c r="P1513"/>
  <c r="BI1512"/>
  <c r="BH1512"/>
  <c r="BG1512"/>
  <c r="BE1512"/>
  <c r="T1512"/>
  <c r="R1512"/>
  <c r="P1512"/>
  <c r="BI1511"/>
  <c r="BH1511"/>
  <c r="BG1511"/>
  <c r="BE1511"/>
  <c r="T1511"/>
  <c r="R1511"/>
  <c r="P1511"/>
  <c r="BI1510"/>
  <c r="BH1510"/>
  <c r="BG1510"/>
  <c r="BE1510"/>
  <c r="T1510"/>
  <c r="R1510"/>
  <c r="P1510"/>
  <c r="BI1509"/>
  <c r="BH1509"/>
  <c r="BG1509"/>
  <c r="BE1509"/>
  <c r="T1509"/>
  <c r="R1509"/>
  <c r="P1509"/>
  <c r="BI1508"/>
  <c r="BH1508"/>
  <c r="BG1508"/>
  <c r="BE1508"/>
  <c r="T1508"/>
  <c r="R1508"/>
  <c r="P1508"/>
  <c r="BI1507"/>
  <c r="BH1507"/>
  <c r="BG1507"/>
  <c r="BE1507"/>
  <c r="T1507"/>
  <c r="R1507"/>
  <c r="P1507"/>
  <c r="BI1506"/>
  <c r="BH1506"/>
  <c r="BG1506"/>
  <c r="BE1506"/>
  <c r="T1506"/>
  <c r="R1506"/>
  <c r="P1506"/>
  <c r="BI1504"/>
  <c r="BH1504"/>
  <c r="BG1504"/>
  <c r="BE1504"/>
  <c r="T1504"/>
  <c r="R1504"/>
  <c r="P1504"/>
  <c r="BI1503"/>
  <c r="BH1503"/>
  <c r="BG1503"/>
  <c r="BE1503"/>
  <c r="T1503"/>
  <c r="R1503"/>
  <c r="P1503"/>
  <c r="BI1502"/>
  <c r="BH1502"/>
  <c r="BG1502"/>
  <c r="BE1502"/>
  <c r="T1502"/>
  <c r="R1502"/>
  <c r="P1502"/>
  <c r="BI1501"/>
  <c r="BH1501"/>
  <c r="BG1501"/>
  <c r="BE1501"/>
  <c r="T1501"/>
  <c r="R1501"/>
  <c r="P1501"/>
  <c r="BI1500"/>
  <c r="BH1500"/>
  <c r="BG1500"/>
  <c r="BE1500"/>
  <c r="T1500"/>
  <c r="R1500"/>
  <c r="P1500"/>
  <c r="BI1499"/>
  <c r="BH1499"/>
  <c r="BG1499"/>
  <c r="BE1499"/>
  <c r="T1499"/>
  <c r="R1499"/>
  <c r="P1499"/>
  <c r="BI1498"/>
  <c r="BH1498"/>
  <c r="BG1498"/>
  <c r="BE1498"/>
  <c r="T1498"/>
  <c r="R1498"/>
  <c r="P1498"/>
  <c r="BI1497"/>
  <c r="BH1497"/>
  <c r="BG1497"/>
  <c r="BE1497"/>
  <c r="T1497"/>
  <c r="R1497"/>
  <c r="P1497"/>
  <c r="BI1496"/>
  <c r="BH1496"/>
  <c r="BG1496"/>
  <c r="BE1496"/>
  <c r="T1496"/>
  <c r="R1496"/>
  <c r="P1496"/>
  <c r="BI1495"/>
  <c r="BH1495"/>
  <c r="BG1495"/>
  <c r="BE1495"/>
  <c r="T1495"/>
  <c r="R1495"/>
  <c r="P1495"/>
  <c r="BI1494"/>
  <c r="BH1494"/>
  <c r="BG1494"/>
  <c r="BE1494"/>
  <c r="T1494"/>
  <c r="R1494"/>
  <c r="P1494"/>
  <c r="BI1493"/>
  <c r="BH1493"/>
  <c r="BG1493"/>
  <c r="BE1493"/>
  <c r="T1493"/>
  <c r="R1493"/>
  <c r="P1493"/>
  <c r="BI1492"/>
  <c r="BH1492"/>
  <c r="BG1492"/>
  <c r="BE1492"/>
  <c r="T1492"/>
  <c r="R1492"/>
  <c r="P1492"/>
  <c r="BI1491"/>
  <c r="BH1491"/>
  <c r="BG1491"/>
  <c r="BE1491"/>
  <c r="T1491"/>
  <c r="R1491"/>
  <c r="P1491"/>
  <c r="BI1490"/>
  <c r="BH1490"/>
  <c r="BG1490"/>
  <c r="BE1490"/>
  <c r="T1490"/>
  <c r="R1490"/>
  <c r="P1490"/>
  <c r="BI1489"/>
  <c r="BH1489"/>
  <c r="BG1489"/>
  <c r="BE1489"/>
  <c r="T1489"/>
  <c r="R1489"/>
  <c r="P1489"/>
  <c r="BI1488"/>
  <c r="BH1488"/>
  <c r="BG1488"/>
  <c r="BE1488"/>
  <c r="T1488"/>
  <c r="R1488"/>
  <c r="P1488"/>
  <c r="BI1487"/>
  <c r="BH1487"/>
  <c r="BG1487"/>
  <c r="BE1487"/>
  <c r="T1487"/>
  <c r="R1487"/>
  <c r="P1487"/>
  <c r="BI1486"/>
  <c r="BH1486"/>
  <c r="BG1486"/>
  <c r="BE1486"/>
  <c r="T1486"/>
  <c r="R1486"/>
  <c r="P1486"/>
  <c r="BI1485"/>
  <c r="BH1485"/>
  <c r="BG1485"/>
  <c r="BE1485"/>
  <c r="T1485"/>
  <c r="R1485"/>
  <c r="P1485"/>
  <c r="BI1483"/>
  <c r="BH1483"/>
  <c r="BG1483"/>
  <c r="BE1483"/>
  <c r="T1483"/>
  <c r="R1483"/>
  <c r="P1483"/>
  <c r="BI1482"/>
  <c r="BH1482"/>
  <c r="BG1482"/>
  <c r="BE1482"/>
  <c r="T1482"/>
  <c r="R1482"/>
  <c r="P1482"/>
  <c r="BI1481"/>
  <c r="BH1481"/>
  <c r="BG1481"/>
  <c r="BE1481"/>
  <c r="T1481"/>
  <c r="R1481"/>
  <c r="P1481"/>
  <c r="BI1480"/>
  <c r="BH1480"/>
  <c r="BG1480"/>
  <c r="BE1480"/>
  <c r="T1480"/>
  <c r="R1480"/>
  <c r="P1480"/>
  <c r="BI1479"/>
  <c r="BH1479"/>
  <c r="BG1479"/>
  <c r="BE1479"/>
  <c r="T1479"/>
  <c r="R1479"/>
  <c r="P1479"/>
  <c r="BI1478"/>
  <c r="BH1478"/>
  <c r="BG1478"/>
  <c r="BE1478"/>
  <c r="T1478"/>
  <c r="R1478"/>
  <c r="P1478"/>
  <c r="BI1477"/>
  <c r="BH1477"/>
  <c r="BG1477"/>
  <c r="BE1477"/>
  <c r="T1477"/>
  <c r="R1477"/>
  <c r="P1477"/>
  <c r="BI1476"/>
  <c r="BH1476"/>
  <c r="BG1476"/>
  <c r="BE1476"/>
  <c r="T1476"/>
  <c r="R1476"/>
  <c r="P1476"/>
  <c r="BI1475"/>
  <c r="BH1475"/>
  <c r="BG1475"/>
  <c r="BE1475"/>
  <c r="T1475"/>
  <c r="R1475"/>
  <c r="P1475"/>
  <c r="BI1474"/>
  <c r="BH1474"/>
  <c r="BG1474"/>
  <c r="BE1474"/>
  <c r="T1474"/>
  <c r="R1474"/>
  <c r="P1474"/>
  <c r="BI1473"/>
  <c r="BH1473"/>
  <c r="BG1473"/>
  <c r="BE1473"/>
  <c r="T1473"/>
  <c r="R1473"/>
  <c r="P1473"/>
  <c r="BI1472"/>
  <c r="BH1472"/>
  <c r="BG1472"/>
  <c r="BE1472"/>
  <c r="T1472"/>
  <c r="R1472"/>
  <c r="P1472"/>
  <c r="BI1452"/>
  <c r="BH1452"/>
  <c r="BG1452"/>
  <c r="BE1452"/>
  <c r="T1452"/>
  <c r="T1451"/>
  <c r="R1452"/>
  <c r="R1451"/>
  <c r="P1452"/>
  <c r="P1451"/>
  <c r="BI1450"/>
  <c r="BH1450"/>
  <c r="BG1450"/>
  <c r="BE1450"/>
  <c r="T1450"/>
  <c r="R1450"/>
  <c r="P1450"/>
  <c r="BI1449"/>
  <c r="BH1449"/>
  <c r="BG1449"/>
  <c r="BE1449"/>
  <c r="T1449"/>
  <c r="R1449"/>
  <c r="P1449"/>
  <c r="BI1448"/>
  <c r="BH1448"/>
  <c r="BG1448"/>
  <c r="BE1448"/>
  <c r="T1448"/>
  <c r="R1448"/>
  <c r="P1448"/>
  <c r="BI1447"/>
  <c r="BH1447"/>
  <c r="BG1447"/>
  <c r="BE1447"/>
  <c r="T1447"/>
  <c r="R1447"/>
  <c r="P1447"/>
  <c r="BI1446"/>
  <c r="BH1446"/>
  <c r="BG1446"/>
  <c r="BE1446"/>
  <c r="T1446"/>
  <c r="R1446"/>
  <c r="P1446"/>
  <c r="BI1445"/>
  <c r="BH1445"/>
  <c r="BG1445"/>
  <c r="BE1445"/>
  <c r="T1445"/>
  <c r="R1445"/>
  <c r="P1445"/>
  <c r="BI1444"/>
  <c r="BH1444"/>
  <c r="BG1444"/>
  <c r="BE1444"/>
  <c r="T1444"/>
  <c r="R1444"/>
  <c r="P1444"/>
  <c r="BI1443"/>
  <c r="BH1443"/>
  <c r="BG1443"/>
  <c r="BE1443"/>
  <c r="T1443"/>
  <c r="R1443"/>
  <c r="P1443"/>
  <c r="BI1442"/>
  <c r="BH1442"/>
  <c r="BG1442"/>
  <c r="BE1442"/>
  <c r="T1442"/>
  <c r="R1442"/>
  <c r="P1442"/>
  <c r="BI1441"/>
  <c r="BH1441"/>
  <c r="BG1441"/>
  <c r="BE1441"/>
  <c r="T1441"/>
  <c r="R1441"/>
  <c r="P1441"/>
  <c r="BI1439"/>
  <c r="BH1439"/>
  <c r="BG1439"/>
  <c r="BE1439"/>
  <c r="T1439"/>
  <c r="R1439"/>
  <c r="P1439"/>
  <c r="BI1438"/>
  <c r="BH1438"/>
  <c r="BG1438"/>
  <c r="BE1438"/>
  <c r="T1438"/>
  <c r="R1438"/>
  <c r="P1438"/>
  <c r="BI1437"/>
  <c r="BH1437"/>
  <c r="BG1437"/>
  <c r="BE1437"/>
  <c r="T1437"/>
  <c r="R1437"/>
  <c r="P1437"/>
  <c r="BI1436"/>
  <c r="BH1436"/>
  <c r="BG1436"/>
  <c r="BE1436"/>
  <c r="T1436"/>
  <c r="R1436"/>
  <c r="P1436"/>
  <c r="BI1435"/>
  <c r="BH1435"/>
  <c r="BG1435"/>
  <c r="BE1435"/>
  <c r="T1435"/>
  <c r="R1435"/>
  <c r="P1435"/>
  <c r="BI1434"/>
  <c r="BH1434"/>
  <c r="BG1434"/>
  <c r="BE1434"/>
  <c r="T1434"/>
  <c r="R1434"/>
  <c r="P1434"/>
  <c r="BI1433"/>
  <c r="BH1433"/>
  <c r="BG1433"/>
  <c r="BE1433"/>
  <c r="T1433"/>
  <c r="R1433"/>
  <c r="P1433"/>
  <c r="BI1432"/>
  <c r="BH1432"/>
  <c r="BG1432"/>
  <c r="BE1432"/>
  <c r="T1432"/>
  <c r="R1432"/>
  <c r="P1432"/>
  <c r="BI1431"/>
  <c r="BH1431"/>
  <c r="BG1431"/>
  <c r="BE1431"/>
  <c r="T1431"/>
  <c r="R1431"/>
  <c r="P1431"/>
  <c r="BI1430"/>
  <c r="BH1430"/>
  <c r="BG1430"/>
  <c r="BE1430"/>
  <c r="T1430"/>
  <c r="R1430"/>
  <c r="P1430"/>
  <c r="BI1429"/>
  <c r="BH1429"/>
  <c r="BG1429"/>
  <c r="BE1429"/>
  <c r="T1429"/>
  <c r="R1429"/>
  <c r="P1429"/>
  <c r="BI1428"/>
  <c r="BH1428"/>
  <c r="BG1428"/>
  <c r="BE1428"/>
  <c r="T1428"/>
  <c r="R1428"/>
  <c r="P1428"/>
  <c r="BI1427"/>
  <c r="BH1427"/>
  <c r="BG1427"/>
  <c r="BE1427"/>
  <c r="T1427"/>
  <c r="R1427"/>
  <c r="P1427"/>
  <c r="BI1426"/>
  <c r="BH1426"/>
  <c r="BG1426"/>
  <c r="BE1426"/>
  <c r="T1426"/>
  <c r="R1426"/>
  <c r="P1426"/>
  <c r="BI1425"/>
  <c r="BH1425"/>
  <c r="BG1425"/>
  <c r="BE1425"/>
  <c r="T1425"/>
  <c r="R1425"/>
  <c r="P1425"/>
  <c r="BI1424"/>
  <c r="BH1424"/>
  <c r="BG1424"/>
  <c r="BE1424"/>
  <c r="T1424"/>
  <c r="R1424"/>
  <c r="P1424"/>
  <c r="BI1423"/>
  <c r="BH1423"/>
  <c r="BG1423"/>
  <c r="BE1423"/>
  <c r="T1423"/>
  <c r="R1423"/>
  <c r="P1423"/>
  <c r="BI1422"/>
  <c r="BH1422"/>
  <c r="BG1422"/>
  <c r="BE1422"/>
  <c r="T1422"/>
  <c r="R1422"/>
  <c r="P1422"/>
  <c r="BI1421"/>
  <c r="BH1421"/>
  <c r="BG1421"/>
  <c r="BE1421"/>
  <c r="T1421"/>
  <c r="R1421"/>
  <c r="P1421"/>
  <c r="BI1420"/>
  <c r="BH1420"/>
  <c r="BG1420"/>
  <c r="BE1420"/>
  <c r="T1420"/>
  <c r="R1420"/>
  <c r="P1420"/>
  <c r="BI1419"/>
  <c r="BH1419"/>
  <c r="BG1419"/>
  <c r="BE1419"/>
  <c r="T1419"/>
  <c r="R1419"/>
  <c r="P1419"/>
  <c r="BI1418"/>
  <c r="BH1418"/>
  <c r="BG1418"/>
  <c r="BE1418"/>
  <c r="T1418"/>
  <c r="R1418"/>
  <c r="P1418"/>
  <c r="BI1417"/>
  <c r="BH1417"/>
  <c r="BG1417"/>
  <c r="BE1417"/>
  <c r="T1417"/>
  <c r="R1417"/>
  <c r="P1417"/>
  <c r="BI1416"/>
  <c r="BH1416"/>
  <c r="BG1416"/>
  <c r="BE1416"/>
  <c r="T1416"/>
  <c r="R1416"/>
  <c r="P1416"/>
  <c r="BI1415"/>
  <c r="BH1415"/>
  <c r="BG1415"/>
  <c r="BE1415"/>
  <c r="T1415"/>
  <c r="R1415"/>
  <c r="P1415"/>
  <c r="BI1414"/>
  <c r="BH1414"/>
  <c r="BG1414"/>
  <c r="BE1414"/>
  <c r="T1414"/>
  <c r="R1414"/>
  <c r="P1414"/>
  <c r="BI1413"/>
  <c r="BH1413"/>
  <c r="BG1413"/>
  <c r="BE1413"/>
  <c r="T1413"/>
  <c r="R1413"/>
  <c r="P1413"/>
  <c r="BI1412"/>
  <c r="BH1412"/>
  <c r="BG1412"/>
  <c r="BE1412"/>
  <c r="T1412"/>
  <c r="R1412"/>
  <c r="P1412"/>
  <c r="BI1411"/>
  <c r="BH1411"/>
  <c r="BG1411"/>
  <c r="BE1411"/>
  <c r="T1411"/>
  <c r="R1411"/>
  <c r="P1411"/>
  <c r="BI1410"/>
  <c r="BH1410"/>
  <c r="BG1410"/>
  <c r="BE1410"/>
  <c r="T1410"/>
  <c r="R1410"/>
  <c r="P1410"/>
  <c r="BI1409"/>
  <c r="BH1409"/>
  <c r="BG1409"/>
  <c r="BE1409"/>
  <c r="T1409"/>
  <c r="R1409"/>
  <c r="P1409"/>
  <c r="BI1408"/>
  <c r="BH1408"/>
  <c r="BG1408"/>
  <c r="BE1408"/>
  <c r="T1408"/>
  <c r="R1408"/>
  <c r="P1408"/>
  <c r="BI1407"/>
  <c r="BH1407"/>
  <c r="BG1407"/>
  <c r="BE1407"/>
  <c r="T1407"/>
  <c r="R1407"/>
  <c r="P1407"/>
  <c r="BI1406"/>
  <c r="BH1406"/>
  <c r="BG1406"/>
  <c r="BE1406"/>
  <c r="T1406"/>
  <c r="R1406"/>
  <c r="P1406"/>
  <c r="BI1405"/>
  <c r="BH1405"/>
  <c r="BG1405"/>
  <c r="BE1405"/>
  <c r="T1405"/>
  <c r="R1405"/>
  <c r="P1405"/>
  <c r="BI1399"/>
  <c r="BH1399"/>
  <c r="BG1399"/>
  <c r="BE1399"/>
  <c r="T1399"/>
  <c r="R1399"/>
  <c r="P1399"/>
  <c r="BI1396"/>
  <c r="BH1396"/>
  <c r="BG1396"/>
  <c r="BE1396"/>
  <c r="T1396"/>
  <c r="R1396"/>
  <c r="P1396"/>
  <c r="BI1394"/>
  <c r="BH1394"/>
  <c r="BG1394"/>
  <c r="BE1394"/>
  <c r="T1394"/>
  <c r="R1394"/>
  <c r="P1394"/>
  <c r="BI1392"/>
  <c r="BH1392"/>
  <c r="BG1392"/>
  <c r="BE1392"/>
  <c r="T1392"/>
  <c r="R1392"/>
  <c r="P1392"/>
  <c r="BI1390"/>
  <c r="BH1390"/>
  <c r="BG1390"/>
  <c r="BE1390"/>
  <c r="T1390"/>
  <c r="R1390"/>
  <c r="P1390"/>
  <c r="BI1388"/>
  <c r="BH1388"/>
  <c r="BG1388"/>
  <c r="BE1388"/>
  <c r="T1388"/>
  <c r="R1388"/>
  <c r="P1388"/>
  <c r="BI1386"/>
  <c r="BH1386"/>
  <c r="BG1386"/>
  <c r="BE1386"/>
  <c r="T1386"/>
  <c r="R1386"/>
  <c r="P1386"/>
  <c r="BI1384"/>
  <c r="BH1384"/>
  <c r="BG1384"/>
  <c r="BE1384"/>
  <c r="T1384"/>
  <c r="R1384"/>
  <c r="P1384"/>
  <c r="BI1382"/>
  <c r="BH1382"/>
  <c r="BG1382"/>
  <c r="BE1382"/>
  <c r="T1382"/>
  <c r="R1382"/>
  <c r="P1382"/>
  <c r="BI1378"/>
  <c r="BH1378"/>
  <c r="BG1378"/>
  <c r="BE1378"/>
  <c r="T1378"/>
  <c r="R1378"/>
  <c r="P1378"/>
  <c r="BI1374"/>
  <c r="BH1374"/>
  <c r="BG1374"/>
  <c r="BE1374"/>
  <c r="T1374"/>
  <c r="R1374"/>
  <c r="P1374"/>
  <c r="BI1370"/>
  <c r="BH1370"/>
  <c r="BG1370"/>
  <c r="BE1370"/>
  <c r="T1370"/>
  <c r="R1370"/>
  <c r="P1370"/>
  <c r="BI1363"/>
  <c r="BH1363"/>
  <c r="BG1363"/>
  <c r="BE1363"/>
  <c r="T1363"/>
  <c r="R1363"/>
  <c r="P1363"/>
  <c r="BI1316"/>
  <c r="BH1316"/>
  <c r="BG1316"/>
  <c r="BE1316"/>
  <c r="T1316"/>
  <c r="R1316"/>
  <c r="P1316"/>
  <c r="BI1312"/>
  <c r="BH1312"/>
  <c r="BG1312"/>
  <c r="BE1312"/>
  <c r="T1312"/>
  <c r="R1312"/>
  <c r="P1312"/>
  <c r="BI1310"/>
  <c r="BH1310"/>
  <c r="BG1310"/>
  <c r="BE1310"/>
  <c r="T1310"/>
  <c r="R1310"/>
  <c r="P1310"/>
  <c r="BI1308"/>
  <c r="BH1308"/>
  <c r="BG1308"/>
  <c r="BE1308"/>
  <c r="T1308"/>
  <c r="R1308"/>
  <c r="P1308"/>
  <c r="BI1306"/>
  <c r="BH1306"/>
  <c r="BG1306"/>
  <c r="BE1306"/>
  <c r="T1306"/>
  <c r="R1306"/>
  <c r="P1306"/>
  <c r="BI1301"/>
  <c r="BH1301"/>
  <c r="BG1301"/>
  <c r="BE1301"/>
  <c r="T1301"/>
  <c r="R1301"/>
  <c r="P1301"/>
  <c r="BI1296"/>
  <c r="BH1296"/>
  <c r="BG1296"/>
  <c r="BE1296"/>
  <c r="T1296"/>
  <c r="R1296"/>
  <c r="P1296"/>
  <c r="BI1291"/>
  <c r="BH1291"/>
  <c r="BG1291"/>
  <c r="BE1291"/>
  <c r="T1291"/>
  <c r="R1291"/>
  <c r="P1291"/>
  <c r="BI1286"/>
  <c r="BH1286"/>
  <c r="BG1286"/>
  <c r="BE1286"/>
  <c r="T1286"/>
  <c r="R1286"/>
  <c r="P1286"/>
  <c r="BI1284"/>
  <c r="BH1284"/>
  <c r="BG1284"/>
  <c r="BE1284"/>
  <c r="T1284"/>
  <c r="R1284"/>
  <c r="P1284"/>
  <c r="BI1282"/>
  <c r="BH1282"/>
  <c r="BG1282"/>
  <c r="BE1282"/>
  <c r="T1282"/>
  <c r="R1282"/>
  <c r="P1282"/>
  <c r="BI1279"/>
  <c r="BH1279"/>
  <c r="BG1279"/>
  <c r="BE1279"/>
  <c r="T1279"/>
  <c r="R1279"/>
  <c r="P1279"/>
  <c r="BI1277"/>
  <c r="BH1277"/>
  <c r="BG1277"/>
  <c r="BE1277"/>
  <c r="T1277"/>
  <c r="R1277"/>
  <c r="P1277"/>
  <c r="BI1270"/>
  <c r="BH1270"/>
  <c r="BG1270"/>
  <c r="BE1270"/>
  <c r="T1270"/>
  <c r="R1270"/>
  <c r="P1270"/>
  <c r="BI1263"/>
  <c r="BH1263"/>
  <c r="BG1263"/>
  <c r="BE1263"/>
  <c r="T1263"/>
  <c r="R1263"/>
  <c r="P1263"/>
  <c r="BI1256"/>
  <c r="BH1256"/>
  <c r="BG1256"/>
  <c r="BE1256"/>
  <c r="T1256"/>
  <c r="R1256"/>
  <c r="P1256"/>
  <c r="BI1249"/>
  <c r="BH1249"/>
  <c r="BG1249"/>
  <c r="BE1249"/>
  <c r="T1249"/>
  <c r="R1249"/>
  <c r="P1249"/>
  <c r="BI1242"/>
  <c r="BH1242"/>
  <c r="BG1242"/>
  <c r="BE1242"/>
  <c r="T1242"/>
  <c r="R1242"/>
  <c r="P1242"/>
  <c r="BI1233"/>
  <c r="BH1233"/>
  <c r="BG1233"/>
  <c r="BE1233"/>
  <c r="T1233"/>
  <c r="R1233"/>
  <c r="P1233"/>
  <c r="BI1231"/>
  <c r="BH1231"/>
  <c r="BG1231"/>
  <c r="BE1231"/>
  <c r="T1231"/>
  <c r="R1231"/>
  <c r="P1231"/>
  <c r="BI1226"/>
  <c r="BH1226"/>
  <c r="BG1226"/>
  <c r="BE1226"/>
  <c r="T1226"/>
  <c r="R1226"/>
  <c r="P1226"/>
  <c r="BI1222"/>
  <c r="BH1222"/>
  <c r="BG1222"/>
  <c r="BE1222"/>
  <c r="T1222"/>
  <c r="R1222"/>
  <c r="P1222"/>
  <c r="BI1220"/>
  <c r="BH1220"/>
  <c r="BG1220"/>
  <c r="BE1220"/>
  <c r="T1220"/>
  <c r="R1220"/>
  <c r="P1220"/>
  <c r="BI1212"/>
  <c r="BH1212"/>
  <c r="BG1212"/>
  <c r="BE1212"/>
  <c r="T1212"/>
  <c r="R1212"/>
  <c r="P1212"/>
  <c r="BI1207"/>
  <c r="BH1207"/>
  <c r="BG1207"/>
  <c r="BE1207"/>
  <c r="T1207"/>
  <c r="R1207"/>
  <c r="P1207"/>
  <c r="BI1197"/>
  <c r="BH1197"/>
  <c r="BG1197"/>
  <c r="BE1197"/>
  <c r="T1197"/>
  <c r="R1197"/>
  <c r="P1197"/>
  <c r="BI1195"/>
  <c r="BH1195"/>
  <c r="BG1195"/>
  <c r="BE1195"/>
  <c r="T1195"/>
  <c r="R1195"/>
  <c r="P1195"/>
  <c r="BI1192"/>
  <c r="BH1192"/>
  <c r="BG1192"/>
  <c r="BE1192"/>
  <c r="T1192"/>
  <c r="R1192"/>
  <c r="P1192"/>
  <c r="BI1189"/>
  <c r="BH1189"/>
  <c r="BG1189"/>
  <c r="BE1189"/>
  <c r="T1189"/>
  <c r="R1189"/>
  <c r="P1189"/>
  <c r="BI1185"/>
  <c r="BH1185"/>
  <c r="BG1185"/>
  <c r="BE1185"/>
  <c r="T1185"/>
  <c r="R1185"/>
  <c r="P1185"/>
  <c r="BI1180"/>
  <c r="BH1180"/>
  <c r="BG1180"/>
  <c r="BE1180"/>
  <c r="T1180"/>
  <c r="R1180"/>
  <c r="P1180"/>
  <c r="BI1178"/>
  <c r="BH1178"/>
  <c r="BG1178"/>
  <c r="BE1178"/>
  <c r="T1178"/>
  <c r="R1178"/>
  <c r="P1178"/>
  <c r="BI1176"/>
  <c r="BH1176"/>
  <c r="BG1176"/>
  <c r="BE1176"/>
  <c r="T1176"/>
  <c r="R1176"/>
  <c r="P1176"/>
  <c r="BI1173"/>
  <c r="BH1173"/>
  <c r="BG1173"/>
  <c r="BE1173"/>
  <c r="T1173"/>
  <c r="R1173"/>
  <c r="P1173"/>
  <c r="BI1168"/>
  <c r="BH1168"/>
  <c r="BG1168"/>
  <c r="BE1168"/>
  <c r="T1168"/>
  <c r="R1168"/>
  <c r="P1168"/>
  <c r="BI1164"/>
  <c r="BH1164"/>
  <c r="BG1164"/>
  <c r="BE1164"/>
  <c r="T1164"/>
  <c r="R1164"/>
  <c r="P1164"/>
  <c r="BI1161"/>
  <c r="BH1161"/>
  <c r="BG1161"/>
  <c r="BE1161"/>
  <c r="T1161"/>
  <c r="R1161"/>
  <c r="P1161"/>
  <c r="BI1158"/>
  <c r="BH1158"/>
  <c r="BG1158"/>
  <c r="BE1158"/>
  <c r="T1158"/>
  <c r="R1158"/>
  <c r="P1158"/>
  <c r="BI1155"/>
  <c r="BH1155"/>
  <c r="BG1155"/>
  <c r="BE1155"/>
  <c r="T1155"/>
  <c r="R1155"/>
  <c r="P1155"/>
  <c r="BI1152"/>
  <c r="BH1152"/>
  <c r="BG1152"/>
  <c r="BE1152"/>
  <c r="T1152"/>
  <c r="R1152"/>
  <c r="P1152"/>
  <c r="BI1144"/>
  <c r="BH1144"/>
  <c r="BG1144"/>
  <c r="BE1144"/>
  <c r="T1144"/>
  <c r="R1144"/>
  <c r="P1144"/>
  <c r="BI1141"/>
  <c r="BH1141"/>
  <c r="BG1141"/>
  <c r="BE1141"/>
  <c r="T1141"/>
  <c r="R1141"/>
  <c r="P1141"/>
  <c r="BI1133"/>
  <c r="BH1133"/>
  <c r="BG1133"/>
  <c r="BE1133"/>
  <c r="T1133"/>
  <c r="R1133"/>
  <c r="P1133"/>
  <c r="BI1125"/>
  <c r="BH1125"/>
  <c r="BG1125"/>
  <c r="BE1125"/>
  <c r="T1125"/>
  <c r="R1125"/>
  <c r="P1125"/>
  <c r="BI1117"/>
  <c r="BH1117"/>
  <c r="BG1117"/>
  <c r="BE1117"/>
  <c r="T1117"/>
  <c r="R1117"/>
  <c r="P1117"/>
  <c r="BI1109"/>
  <c r="BH1109"/>
  <c r="BG1109"/>
  <c r="BE1109"/>
  <c r="T1109"/>
  <c r="R1109"/>
  <c r="P1109"/>
  <c r="BI1099"/>
  <c r="BH1099"/>
  <c r="BG1099"/>
  <c r="BE1099"/>
  <c r="T1099"/>
  <c r="R1099"/>
  <c r="P1099"/>
  <c r="BI1091"/>
  <c r="BH1091"/>
  <c r="BG1091"/>
  <c r="BE1091"/>
  <c r="T1091"/>
  <c r="R1091"/>
  <c r="P1091"/>
  <c r="BI1088"/>
  <c r="BH1088"/>
  <c r="BG1088"/>
  <c r="BE1088"/>
  <c r="T1088"/>
  <c r="R1088"/>
  <c r="P1088"/>
  <c r="BI1080"/>
  <c r="BH1080"/>
  <c r="BG1080"/>
  <c r="BE1080"/>
  <c r="T1080"/>
  <c r="R1080"/>
  <c r="P1080"/>
  <c r="BI1077"/>
  <c r="BH1077"/>
  <c r="BG1077"/>
  <c r="BE1077"/>
  <c r="T1077"/>
  <c r="R1077"/>
  <c r="P1077"/>
  <c r="BI1075"/>
  <c r="BH1075"/>
  <c r="BG1075"/>
  <c r="BE1075"/>
  <c r="T1075"/>
  <c r="R1075"/>
  <c r="P1075"/>
  <c r="BI1064"/>
  <c r="BH1064"/>
  <c r="BG1064"/>
  <c r="BE1064"/>
  <c r="T1064"/>
  <c r="R1064"/>
  <c r="P1064"/>
  <c r="BI1052"/>
  <c r="BH1052"/>
  <c r="BG1052"/>
  <c r="BE1052"/>
  <c r="T1052"/>
  <c r="R1052"/>
  <c r="P1052"/>
  <c r="BI1040"/>
  <c r="BH1040"/>
  <c r="BG1040"/>
  <c r="BE1040"/>
  <c r="T1040"/>
  <c r="R1040"/>
  <c r="P1040"/>
  <c r="BI1029"/>
  <c r="BH1029"/>
  <c r="BG1029"/>
  <c r="BE1029"/>
  <c r="T1029"/>
  <c r="R1029"/>
  <c r="P1029"/>
  <c r="BI1018"/>
  <c r="BH1018"/>
  <c r="BG1018"/>
  <c r="BE1018"/>
  <c r="T1018"/>
  <c r="R1018"/>
  <c r="P1018"/>
  <c r="BI1015"/>
  <c r="BH1015"/>
  <c r="BG1015"/>
  <c r="BE1015"/>
  <c r="T1015"/>
  <c r="R1015"/>
  <c r="P1015"/>
  <c r="BI1012"/>
  <c r="BH1012"/>
  <c r="BG1012"/>
  <c r="BE1012"/>
  <c r="T1012"/>
  <c r="R1012"/>
  <c r="P1012"/>
  <c r="BI1009"/>
  <c r="BH1009"/>
  <c r="BG1009"/>
  <c r="BE1009"/>
  <c r="T1009"/>
  <c r="R1009"/>
  <c r="P1009"/>
  <c r="BI1006"/>
  <c r="BH1006"/>
  <c r="BG1006"/>
  <c r="BE1006"/>
  <c r="T1006"/>
  <c r="R1006"/>
  <c r="P1006"/>
  <c r="BI1003"/>
  <c r="BH1003"/>
  <c r="BG1003"/>
  <c r="BE1003"/>
  <c r="T1003"/>
  <c r="R1003"/>
  <c r="P1003"/>
  <c r="BI999"/>
  <c r="BH999"/>
  <c r="BG999"/>
  <c r="BE999"/>
  <c r="T999"/>
  <c r="R999"/>
  <c r="P999"/>
  <c r="BI996"/>
  <c r="BH996"/>
  <c r="BG996"/>
  <c r="BE996"/>
  <c r="T996"/>
  <c r="R996"/>
  <c r="P996"/>
  <c r="BI993"/>
  <c r="BH993"/>
  <c r="BG993"/>
  <c r="BE993"/>
  <c r="T993"/>
  <c r="R993"/>
  <c r="P993"/>
  <c r="BI991"/>
  <c r="BH991"/>
  <c r="BG991"/>
  <c r="BE991"/>
  <c r="T991"/>
  <c r="R991"/>
  <c r="P991"/>
  <c r="BI987"/>
  <c r="BH987"/>
  <c r="BG987"/>
  <c r="BE987"/>
  <c r="T987"/>
  <c r="R987"/>
  <c r="P987"/>
  <c r="BI984"/>
  <c r="BH984"/>
  <c r="BG984"/>
  <c r="BE984"/>
  <c r="T984"/>
  <c r="R984"/>
  <c r="P984"/>
  <c r="BI981"/>
  <c r="BH981"/>
  <c r="BG981"/>
  <c r="BE981"/>
  <c r="T981"/>
  <c r="R981"/>
  <c r="P981"/>
  <c r="BI979"/>
  <c r="BH979"/>
  <c r="BG979"/>
  <c r="BE979"/>
  <c r="T979"/>
  <c r="R979"/>
  <c r="P979"/>
  <c r="BI974"/>
  <c r="BH974"/>
  <c r="BG974"/>
  <c r="BE974"/>
  <c r="T974"/>
  <c r="R974"/>
  <c r="P974"/>
  <c r="BI971"/>
  <c r="BH971"/>
  <c r="BG971"/>
  <c r="BE971"/>
  <c r="T971"/>
  <c r="R971"/>
  <c r="P971"/>
  <c r="BI966"/>
  <c r="BH966"/>
  <c r="BG966"/>
  <c r="BE966"/>
  <c r="T966"/>
  <c r="R966"/>
  <c r="P966"/>
  <c r="BI960"/>
  <c r="BH960"/>
  <c r="BG960"/>
  <c r="BE960"/>
  <c r="T960"/>
  <c r="R960"/>
  <c r="P960"/>
  <c r="BI957"/>
  <c r="BH957"/>
  <c r="BG957"/>
  <c r="BE957"/>
  <c r="T957"/>
  <c r="R957"/>
  <c r="P957"/>
  <c r="BI954"/>
  <c r="BH954"/>
  <c r="BG954"/>
  <c r="BE954"/>
  <c r="T954"/>
  <c r="R954"/>
  <c r="P954"/>
  <c r="BI952"/>
  <c r="BH952"/>
  <c r="BG952"/>
  <c r="BE952"/>
  <c r="T952"/>
  <c r="R952"/>
  <c r="P952"/>
  <c r="BI943"/>
  <c r="BH943"/>
  <c r="BG943"/>
  <c r="BE943"/>
  <c r="T943"/>
  <c r="R943"/>
  <c r="P943"/>
  <c r="BI937"/>
  <c r="BH937"/>
  <c r="BG937"/>
  <c r="BE937"/>
  <c r="T937"/>
  <c r="R937"/>
  <c r="P937"/>
  <c r="BI931"/>
  <c r="BH931"/>
  <c r="BG931"/>
  <c r="BE931"/>
  <c r="T931"/>
  <c r="R931"/>
  <c r="P931"/>
  <c r="BI929"/>
  <c r="BH929"/>
  <c r="BG929"/>
  <c r="BE929"/>
  <c r="T929"/>
  <c r="R929"/>
  <c r="P929"/>
  <c r="BI928"/>
  <c r="BH928"/>
  <c r="BG928"/>
  <c r="BE928"/>
  <c r="T928"/>
  <c r="R928"/>
  <c r="P928"/>
  <c r="BI927"/>
  <c r="BH927"/>
  <c r="BG927"/>
  <c r="BE927"/>
  <c r="T927"/>
  <c r="R927"/>
  <c r="P927"/>
  <c r="BI926"/>
  <c r="BH926"/>
  <c r="BG926"/>
  <c r="BE926"/>
  <c r="T926"/>
  <c r="R926"/>
  <c r="P926"/>
  <c r="BI925"/>
  <c r="BH925"/>
  <c r="BG925"/>
  <c r="BE925"/>
  <c r="T925"/>
  <c r="R925"/>
  <c r="P925"/>
  <c r="BI924"/>
  <c r="BH924"/>
  <c r="BG924"/>
  <c r="BE924"/>
  <c r="T924"/>
  <c r="R924"/>
  <c r="P924"/>
  <c r="BI923"/>
  <c r="BH923"/>
  <c r="BG923"/>
  <c r="BE923"/>
  <c r="T923"/>
  <c r="R923"/>
  <c r="P923"/>
  <c r="BI922"/>
  <c r="BH922"/>
  <c r="BG922"/>
  <c r="BE922"/>
  <c r="T922"/>
  <c r="R922"/>
  <c r="P922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7"/>
  <c r="BH917"/>
  <c r="BG917"/>
  <c r="BE917"/>
  <c r="T917"/>
  <c r="R917"/>
  <c r="P917"/>
  <c r="BI915"/>
  <c r="BH915"/>
  <c r="BG915"/>
  <c r="BE915"/>
  <c r="T915"/>
  <c r="R915"/>
  <c r="P915"/>
  <c r="BI914"/>
  <c r="BH914"/>
  <c r="BG914"/>
  <c r="BE914"/>
  <c r="T914"/>
  <c r="R914"/>
  <c r="P914"/>
  <c r="BI913"/>
  <c r="BH913"/>
  <c r="BG913"/>
  <c r="BE913"/>
  <c r="T913"/>
  <c r="R913"/>
  <c r="P913"/>
  <c r="BI912"/>
  <c r="BH912"/>
  <c r="BG912"/>
  <c r="BE912"/>
  <c r="T912"/>
  <c r="R912"/>
  <c r="P912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8"/>
  <c r="BH908"/>
  <c r="BG908"/>
  <c r="BE908"/>
  <c r="T908"/>
  <c r="R908"/>
  <c r="P908"/>
  <c r="BI907"/>
  <c r="BH907"/>
  <c r="BG907"/>
  <c r="BE907"/>
  <c r="T907"/>
  <c r="R907"/>
  <c r="P907"/>
  <c r="BI906"/>
  <c r="BH906"/>
  <c r="BG906"/>
  <c r="BE906"/>
  <c r="T906"/>
  <c r="R906"/>
  <c r="P906"/>
  <c r="BI905"/>
  <c r="BH905"/>
  <c r="BG905"/>
  <c r="BE905"/>
  <c r="T905"/>
  <c r="R905"/>
  <c r="P905"/>
  <c r="BI903"/>
  <c r="BH903"/>
  <c r="BG903"/>
  <c r="BE903"/>
  <c r="T903"/>
  <c r="R903"/>
  <c r="P903"/>
  <c r="BI902"/>
  <c r="BH902"/>
  <c r="BG902"/>
  <c r="BE902"/>
  <c r="T902"/>
  <c r="R902"/>
  <c r="P902"/>
  <c r="BI901"/>
  <c r="BH901"/>
  <c r="BG901"/>
  <c r="BE901"/>
  <c r="T901"/>
  <c r="R901"/>
  <c r="P901"/>
  <c r="BI900"/>
  <c r="BH900"/>
  <c r="BG900"/>
  <c r="BE900"/>
  <c r="T900"/>
  <c r="R900"/>
  <c r="P900"/>
  <c r="BI899"/>
  <c r="BH899"/>
  <c r="BG899"/>
  <c r="BE899"/>
  <c r="T899"/>
  <c r="R899"/>
  <c r="P899"/>
  <c r="BI898"/>
  <c r="BH898"/>
  <c r="BG898"/>
  <c r="BE898"/>
  <c r="T898"/>
  <c r="R898"/>
  <c r="P898"/>
  <c r="BI897"/>
  <c r="BH897"/>
  <c r="BG897"/>
  <c r="BE897"/>
  <c r="T897"/>
  <c r="R897"/>
  <c r="P897"/>
  <c r="BI896"/>
  <c r="BH896"/>
  <c r="BG896"/>
  <c r="BE896"/>
  <c r="T896"/>
  <c r="R896"/>
  <c r="P896"/>
  <c r="BI895"/>
  <c r="BH895"/>
  <c r="BG895"/>
  <c r="BE895"/>
  <c r="T895"/>
  <c r="R895"/>
  <c r="P895"/>
  <c r="BI894"/>
  <c r="BH894"/>
  <c r="BG894"/>
  <c r="BE894"/>
  <c r="T894"/>
  <c r="R894"/>
  <c r="P894"/>
  <c r="BI893"/>
  <c r="BH893"/>
  <c r="BG893"/>
  <c r="BE893"/>
  <c r="T893"/>
  <c r="R893"/>
  <c r="P893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9"/>
  <c r="BH889"/>
  <c r="BG889"/>
  <c r="BE889"/>
  <c r="T889"/>
  <c r="R889"/>
  <c r="P889"/>
  <c r="BI888"/>
  <c r="BH888"/>
  <c r="BG888"/>
  <c r="BE888"/>
  <c r="T888"/>
  <c r="R888"/>
  <c r="P888"/>
  <c r="BI887"/>
  <c r="BH887"/>
  <c r="BG887"/>
  <c r="BE887"/>
  <c r="T887"/>
  <c r="R887"/>
  <c r="P887"/>
  <c r="BI886"/>
  <c r="BH886"/>
  <c r="BG886"/>
  <c r="BE886"/>
  <c r="T886"/>
  <c r="R886"/>
  <c r="P886"/>
  <c r="BI885"/>
  <c r="BH885"/>
  <c r="BG885"/>
  <c r="BE885"/>
  <c r="T885"/>
  <c r="R885"/>
  <c r="P885"/>
  <c r="BI884"/>
  <c r="BH884"/>
  <c r="BG884"/>
  <c r="BE884"/>
  <c r="T884"/>
  <c r="R884"/>
  <c r="P884"/>
  <c r="BI883"/>
  <c r="BH883"/>
  <c r="BG883"/>
  <c r="BE883"/>
  <c r="T883"/>
  <c r="R883"/>
  <c r="P883"/>
  <c r="BI882"/>
  <c r="BH882"/>
  <c r="BG882"/>
  <c r="BE882"/>
  <c r="T882"/>
  <c r="R882"/>
  <c r="P882"/>
  <c r="BI881"/>
  <c r="BH881"/>
  <c r="BG881"/>
  <c r="BE881"/>
  <c r="T881"/>
  <c r="R881"/>
  <c r="P881"/>
  <c r="BI880"/>
  <c r="BH880"/>
  <c r="BG880"/>
  <c r="BE880"/>
  <c r="T880"/>
  <c r="R880"/>
  <c r="P880"/>
  <c r="BI879"/>
  <c r="BH879"/>
  <c r="BG879"/>
  <c r="BE879"/>
  <c r="T879"/>
  <c r="R879"/>
  <c r="P879"/>
  <c r="BI874"/>
  <c r="BH874"/>
  <c r="BG874"/>
  <c r="BE874"/>
  <c r="T874"/>
  <c r="R874"/>
  <c r="P874"/>
  <c r="BI872"/>
  <c r="BH872"/>
  <c r="BG872"/>
  <c r="BE872"/>
  <c r="T872"/>
  <c r="R872"/>
  <c r="P872"/>
  <c r="BI869"/>
  <c r="BH869"/>
  <c r="BG869"/>
  <c r="BE869"/>
  <c r="T869"/>
  <c r="R869"/>
  <c r="P869"/>
  <c r="BI867"/>
  <c r="BH867"/>
  <c r="BG867"/>
  <c r="BE867"/>
  <c r="T867"/>
  <c r="R867"/>
  <c r="P867"/>
  <c r="BI865"/>
  <c r="BH865"/>
  <c r="BG865"/>
  <c r="BE865"/>
  <c r="T865"/>
  <c r="R865"/>
  <c r="P865"/>
  <c r="BI863"/>
  <c r="BH863"/>
  <c r="BG863"/>
  <c r="BE863"/>
  <c r="T863"/>
  <c r="R863"/>
  <c r="P863"/>
  <c r="BI861"/>
  <c r="BH861"/>
  <c r="BG861"/>
  <c r="BE861"/>
  <c r="T861"/>
  <c r="R861"/>
  <c r="P861"/>
  <c r="BI855"/>
  <c r="BH855"/>
  <c r="BG855"/>
  <c r="BE855"/>
  <c r="T855"/>
  <c r="R855"/>
  <c r="P855"/>
  <c r="BI849"/>
  <c r="BH849"/>
  <c r="BG849"/>
  <c r="BE849"/>
  <c r="T849"/>
  <c r="R849"/>
  <c r="P849"/>
  <c r="BI846"/>
  <c r="BH846"/>
  <c r="BG846"/>
  <c r="BE846"/>
  <c r="T846"/>
  <c r="R846"/>
  <c r="P846"/>
  <c r="BI843"/>
  <c r="BH843"/>
  <c r="BG843"/>
  <c r="BE843"/>
  <c r="T843"/>
  <c r="R843"/>
  <c r="P843"/>
  <c r="BI840"/>
  <c r="BH840"/>
  <c r="BG840"/>
  <c r="BE840"/>
  <c r="T840"/>
  <c r="R840"/>
  <c r="P840"/>
  <c r="BI837"/>
  <c r="BH837"/>
  <c r="BG837"/>
  <c r="BE837"/>
  <c r="T837"/>
  <c r="R837"/>
  <c r="P837"/>
  <c r="BI831"/>
  <c r="BH831"/>
  <c r="BG831"/>
  <c r="BE831"/>
  <c r="T831"/>
  <c r="R831"/>
  <c r="P831"/>
  <c r="BI828"/>
  <c r="BH828"/>
  <c r="BG828"/>
  <c r="BE828"/>
  <c r="T828"/>
  <c r="R828"/>
  <c r="P828"/>
  <c r="BI825"/>
  <c r="BH825"/>
  <c r="BG825"/>
  <c r="BE825"/>
  <c r="T825"/>
  <c r="R825"/>
  <c r="P825"/>
  <c r="BI822"/>
  <c r="BH822"/>
  <c r="BG822"/>
  <c r="BE822"/>
  <c r="T822"/>
  <c r="R822"/>
  <c r="P822"/>
  <c r="BI819"/>
  <c r="BH819"/>
  <c r="BG819"/>
  <c r="BE819"/>
  <c r="T819"/>
  <c r="R819"/>
  <c r="P819"/>
  <c r="BI816"/>
  <c r="BH816"/>
  <c r="BG816"/>
  <c r="BE816"/>
  <c r="T816"/>
  <c r="R816"/>
  <c r="P816"/>
  <c r="BI813"/>
  <c r="BH813"/>
  <c r="BG813"/>
  <c r="BE813"/>
  <c r="T813"/>
  <c r="R813"/>
  <c r="P813"/>
  <c r="BI807"/>
  <c r="BH807"/>
  <c r="BG807"/>
  <c r="BE807"/>
  <c r="T807"/>
  <c r="R807"/>
  <c r="P807"/>
  <c r="BI794"/>
  <c r="BH794"/>
  <c r="BG794"/>
  <c r="BE794"/>
  <c r="T794"/>
  <c r="R794"/>
  <c r="P794"/>
  <c r="BI781"/>
  <c r="BH781"/>
  <c r="BG781"/>
  <c r="BE781"/>
  <c r="T781"/>
  <c r="R781"/>
  <c r="P781"/>
  <c r="BI768"/>
  <c r="BH768"/>
  <c r="BG768"/>
  <c r="BE768"/>
  <c r="T768"/>
  <c r="R768"/>
  <c r="P768"/>
  <c r="BI755"/>
  <c r="BH755"/>
  <c r="BG755"/>
  <c r="BE755"/>
  <c r="T755"/>
  <c r="R755"/>
  <c r="P755"/>
  <c r="BI753"/>
  <c r="BH753"/>
  <c r="BG753"/>
  <c r="BE753"/>
  <c r="T753"/>
  <c r="R753"/>
  <c r="P753"/>
  <c r="BI748"/>
  <c r="BH748"/>
  <c r="BG748"/>
  <c r="BE748"/>
  <c r="T748"/>
  <c r="R748"/>
  <c r="P748"/>
  <c r="BI745"/>
  <c r="BH745"/>
  <c r="BG745"/>
  <c r="BE745"/>
  <c r="T745"/>
  <c r="R745"/>
  <c r="P745"/>
  <c r="BI741"/>
  <c r="BH741"/>
  <c r="BG741"/>
  <c r="BE741"/>
  <c r="T741"/>
  <c r="R741"/>
  <c r="P741"/>
  <c r="BI739"/>
  <c r="BH739"/>
  <c r="BG739"/>
  <c r="BE739"/>
  <c r="T739"/>
  <c r="R739"/>
  <c r="P739"/>
  <c r="BI736"/>
  <c r="BH736"/>
  <c r="BG736"/>
  <c r="BE736"/>
  <c r="T736"/>
  <c r="R736"/>
  <c r="P736"/>
  <c r="BI733"/>
  <c r="BH733"/>
  <c r="BG733"/>
  <c r="BE733"/>
  <c r="T733"/>
  <c r="R733"/>
  <c r="P733"/>
  <c r="BI730"/>
  <c r="BH730"/>
  <c r="BG730"/>
  <c r="BE730"/>
  <c r="T730"/>
  <c r="R730"/>
  <c r="P730"/>
  <c r="BI727"/>
  <c r="BH727"/>
  <c r="BG727"/>
  <c r="BE727"/>
  <c r="T727"/>
  <c r="R727"/>
  <c r="P727"/>
  <c r="BI724"/>
  <c r="BH724"/>
  <c r="BG724"/>
  <c r="BE724"/>
  <c r="T724"/>
  <c r="R724"/>
  <c r="P724"/>
  <c r="BI721"/>
  <c r="BH721"/>
  <c r="BG721"/>
  <c r="BE721"/>
  <c r="T721"/>
  <c r="R721"/>
  <c r="P721"/>
  <c r="BI718"/>
  <c r="BH718"/>
  <c r="BG718"/>
  <c r="BE718"/>
  <c r="T718"/>
  <c r="R718"/>
  <c r="P718"/>
  <c r="BI715"/>
  <c r="BH715"/>
  <c r="BG715"/>
  <c r="BE715"/>
  <c r="T715"/>
  <c r="R715"/>
  <c r="P715"/>
  <c r="BI712"/>
  <c r="BH712"/>
  <c r="BG712"/>
  <c r="BE712"/>
  <c r="T712"/>
  <c r="R712"/>
  <c r="P712"/>
  <c r="BI709"/>
  <c r="BH709"/>
  <c r="BG709"/>
  <c r="BE709"/>
  <c r="T709"/>
  <c r="R709"/>
  <c r="P709"/>
  <c r="BI706"/>
  <c r="BH706"/>
  <c r="BG706"/>
  <c r="BE706"/>
  <c r="T706"/>
  <c r="R706"/>
  <c r="P706"/>
  <c r="BI703"/>
  <c r="BH703"/>
  <c r="BG703"/>
  <c r="BE703"/>
  <c r="T703"/>
  <c r="R703"/>
  <c r="P703"/>
  <c r="BI696"/>
  <c r="BH696"/>
  <c r="BG696"/>
  <c r="BE696"/>
  <c r="T696"/>
  <c r="R696"/>
  <c r="P696"/>
  <c r="BI690"/>
  <c r="BH690"/>
  <c r="BG690"/>
  <c r="BE690"/>
  <c r="T690"/>
  <c r="R690"/>
  <c r="P690"/>
  <c r="BI681"/>
  <c r="BH681"/>
  <c r="BG681"/>
  <c r="BE681"/>
  <c r="T681"/>
  <c r="R681"/>
  <c r="P681"/>
  <c r="BI679"/>
  <c r="BH679"/>
  <c r="BG679"/>
  <c r="BE679"/>
  <c r="T679"/>
  <c r="R679"/>
  <c r="P679"/>
  <c r="BI676"/>
  <c r="BH676"/>
  <c r="BG676"/>
  <c r="BE676"/>
  <c r="T676"/>
  <c r="R676"/>
  <c r="P676"/>
  <c r="BI673"/>
  <c r="BH673"/>
  <c r="BG673"/>
  <c r="BE673"/>
  <c r="T673"/>
  <c r="R673"/>
  <c r="P673"/>
  <c r="BI669"/>
  <c r="BH669"/>
  <c r="BG669"/>
  <c r="BE669"/>
  <c r="T669"/>
  <c r="R669"/>
  <c r="P669"/>
  <c r="BI666"/>
  <c r="BH666"/>
  <c r="BG666"/>
  <c r="BE666"/>
  <c r="T666"/>
  <c r="R666"/>
  <c r="P666"/>
  <c r="BI661"/>
  <c r="BH661"/>
  <c r="BG661"/>
  <c r="BE661"/>
  <c r="T661"/>
  <c r="R661"/>
  <c r="P661"/>
  <c r="BI657"/>
  <c r="BH657"/>
  <c r="BG657"/>
  <c r="BE657"/>
  <c r="T657"/>
  <c r="R657"/>
  <c r="P657"/>
  <c r="BI654"/>
  <c r="BH654"/>
  <c r="BG654"/>
  <c r="BE654"/>
  <c r="T654"/>
  <c r="R654"/>
  <c r="P654"/>
  <c r="BI650"/>
  <c r="BH650"/>
  <c r="BG650"/>
  <c r="BE650"/>
  <c r="T650"/>
  <c r="R650"/>
  <c r="P650"/>
  <c r="BI647"/>
  <c r="BH647"/>
  <c r="BG647"/>
  <c r="BE647"/>
  <c r="T647"/>
  <c r="T646"/>
  <c r="R647"/>
  <c r="R646"/>
  <c r="P647"/>
  <c r="P646"/>
  <c r="BI644"/>
  <c r="BH644"/>
  <c r="BG644"/>
  <c r="BE644"/>
  <c r="T644"/>
  <c r="R644"/>
  <c r="P644"/>
  <c r="BI642"/>
  <c r="BH642"/>
  <c r="BG642"/>
  <c r="BE642"/>
  <c r="T642"/>
  <c r="R642"/>
  <c r="P642"/>
  <c r="BI631"/>
  <c r="BH631"/>
  <c r="BG631"/>
  <c r="BE631"/>
  <c r="T631"/>
  <c r="R631"/>
  <c r="P631"/>
  <c r="BI627"/>
  <c r="BH627"/>
  <c r="BG627"/>
  <c r="BE627"/>
  <c r="T627"/>
  <c r="R627"/>
  <c r="P627"/>
  <c r="BI620"/>
  <c r="BH620"/>
  <c r="BG620"/>
  <c r="BE620"/>
  <c r="T620"/>
  <c r="R620"/>
  <c r="P620"/>
  <c r="BI609"/>
  <c r="BH609"/>
  <c r="BG609"/>
  <c r="BE609"/>
  <c r="T609"/>
  <c r="R609"/>
  <c r="P609"/>
  <c r="BI608"/>
  <c r="BH608"/>
  <c r="BG608"/>
  <c r="BE608"/>
  <c r="T608"/>
  <c r="R608"/>
  <c r="P608"/>
  <c r="BI607"/>
  <c r="BH607"/>
  <c r="BG607"/>
  <c r="BE607"/>
  <c r="T607"/>
  <c r="R607"/>
  <c r="P607"/>
  <c r="BI605"/>
  <c r="BH605"/>
  <c r="BG605"/>
  <c r="BE605"/>
  <c r="T605"/>
  <c r="R605"/>
  <c r="P605"/>
  <c r="BI598"/>
  <c r="BH598"/>
  <c r="BG598"/>
  <c r="BE598"/>
  <c r="T598"/>
  <c r="R598"/>
  <c r="P598"/>
  <c r="BI584"/>
  <c r="BH584"/>
  <c r="BG584"/>
  <c r="BE584"/>
  <c r="T584"/>
  <c r="T570"/>
  <c r="R584"/>
  <c r="R570"/>
  <c r="P584"/>
  <c r="P570"/>
  <c r="BI571"/>
  <c r="BH571"/>
  <c r="BG571"/>
  <c r="BE571"/>
  <c r="T571"/>
  <c r="R571"/>
  <c r="P571"/>
  <c r="BI567"/>
  <c r="BH567"/>
  <c r="BG567"/>
  <c r="BE567"/>
  <c r="T567"/>
  <c r="R567"/>
  <c r="P567"/>
  <c r="BI560"/>
  <c r="BH560"/>
  <c r="BG560"/>
  <c r="BE560"/>
  <c r="T560"/>
  <c r="R560"/>
  <c r="P560"/>
  <c r="BI551"/>
  <c r="BH551"/>
  <c r="BG551"/>
  <c r="BE551"/>
  <c r="T551"/>
  <c r="R551"/>
  <c r="P551"/>
  <c r="BI544"/>
  <c r="BH544"/>
  <c r="BG544"/>
  <c r="BE544"/>
  <c r="T544"/>
  <c r="R544"/>
  <c r="P544"/>
  <c r="BI542"/>
  <c r="BH542"/>
  <c r="BG542"/>
  <c r="BE542"/>
  <c r="T542"/>
  <c r="R542"/>
  <c r="P542"/>
  <c r="BI540"/>
  <c r="BH540"/>
  <c r="BG540"/>
  <c r="BE540"/>
  <c r="T540"/>
  <c r="R540"/>
  <c r="P540"/>
  <c r="BI530"/>
  <c r="BH530"/>
  <c r="BG530"/>
  <c r="BE530"/>
  <c r="T530"/>
  <c r="R530"/>
  <c r="P530"/>
  <c r="BI528"/>
  <c r="BH528"/>
  <c r="BG528"/>
  <c r="BE528"/>
  <c r="T528"/>
  <c r="R528"/>
  <c r="P528"/>
  <c r="BI526"/>
  <c r="BH526"/>
  <c r="BG526"/>
  <c r="BE526"/>
  <c r="T526"/>
  <c r="R526"/>
  <c r="P526"/>
  <c r="BI524"/>
  <c r="BH524"/>
  <c r="BG524"/>
  <c r="BE524"/>
  <c r="T524"/>
  <c r="R524"/>
  <c r="P524"/>
  <c r="BI521"/>
  <c r="BH521"/>
  <c r="BG521"/>
  <c r="BE521"/>
  <c r="T521"/>
  <c r="R521"/>
  <c r="P521"/>
  <c r="BI518"/>
  <c r="BH518"/>
  <c r="BG518"/>
  <c r="BE518"/>
  <c r="T518"/>
  <c r="R518"/>
  <c r="P518"/>
  <c r="BI515"/>
  <c r="BH515"/>
  <c r="BG515"/>
  <c r="BE515"/>
  <c r="T515"/>
  <c r="R515"/>
  <c r="P515"/>
  <c r="BI512"/>
  <c r="BH512"/>
  <c r="BG512"/>
  <c r="BE512"/>
  <c r="T512"/>
  <c r="R512"/>
  <c r="P512"/>
  <c r="BI509"/>
  <c r="BH509"/>
  <c r="BG509"/>
  <c r="BE509"/>
  <c r="T509"/>
  <c r="R509"/>
  <c r="P509"/>
  <c r="BI499"/>
  <c r="BH499"/>
  <c r="BG499"/>
  <c r="BE499"/>
  <c r="T499"/>
  <c r="R499"/>
  <c r="P499"/>
  <c r="BI496"/>
  <c r="BH496"/>
  <c r="BG496"/>
  <c r="BE496"/>
  <c r="T496"/>
  <c r="R496"/>
  <c r="P496"/>
  <c r="BI490"/>
  <c r="BH490"/>
  <c r="BG490"/>
  <c r="BE490"/>
  <c r="T490"/>
  <c r="R490"/>
  <c r="P490"/>
  <c r="BI487"/>
  <c r="BH487"/>
  <c r="BG487"/>
  <c r="BE487"/>
  <c r="T487"/>
  <c r="R487"/>
  <c r="P487"/>
  <c r="BI484"/>
  <c r="BH484"/>
  <c r="BG484"/>
  <c r="BE484"/>
  <c r="T484"/>
  <c r="R484"/>
  <c r="P484"/>
  <c r="BI481"/>
  <c r="BH481"/>
  <c r="BG481"/>
  <c r="BE481"/>
  <c r="T481"/>
  <c r="R481"/>
  <c r="P481"/>
  <c r="BI479"/>
  <c r="BH479"/>
  <c r="BG479"/>
  <c r="BE479"/>
  <c r="T479"/>
  <c r="R479"/>
  <c r="P479"/>
  <c r="BI472"/>
  <c r="BH472"/>
  <c r="BG472"/>
  <c r="BE472"/>
  <c r="T472"/>
  <c r="R472"/>
  <c r="P472"/>
  <c r="BI465"/>
  <c r="BH465"/>
  <c r="BG465"/>
  <c r="BE465"/>
  <c r="T465"/>
  <c r="R465"/>
  <c r="P465"/>
  <c r="BI432"/>
  <c r="BH432"/>
  <c r="BG432"/>
  <c r="BE432"/>
  <c r="T432"/>
  <c r="R432"/>
  <c r="P432"/>
  <c r="BI399"/>
  <c r="BH399"/>
  <c r="BG399"/>
  <c r="BE399"/>
  <c r="T399"/>
  <c r="R399"/>
  <c r="P399"/>
  <c r="BI391"/>
  <c r="BH391"/>
  <c r="BG391"/>
  <c r="BE391"/>
  <c r="T391"/>
  <c r="R391"/>
  <c r="P391"/>
  <c r="BI370"/>
  <c r="BH370"/>
  <c r="BG370"/>
  <c r="BE370"/>
  <c r="T370"/>
  <c r="R370"/>
  <c r="P370"/>
  <c r="BI364"/>
  <c r="BH364"/>
  <c r="BG364"/>
  <c r="BE364"/>
  <c r="T364"/>
  <c r="R364"/>
  <c r="P364"/>
  <c r="BI362"/>
  <c r="BH362"/>
  <c r="BG362"/>
  <c r="BE362"/>
  <c r="T362"/>
  <c r="R362"/>
  <c r="P362"/>
  <c r="BI355"/>
  <c r="BH355"/>
  <c r="BG355"/>
  <c r="BE355"/>
  <c r="T355"/>
  <c r="R355"/>
  <c r="P355"/>
  <c r="BI353"/>
  <c r="BH353"/>
  <c r="BG353"/>
  <c r="BE353"/>
  <c r="T353"/>
  <c r="R353"/>
  <c r="P353"/>
  <c r="BI349"/>
  <c r="BH349"/>
  <c r="BG349"/>
  <c r="BE349"/>
  <c r="T349"/>
  <c r="R349"/>
  <c r="P349"/>
  <c r="BI348"/>
  <c r="BH348"/>
  <c r="BG348"/>
  <c r="BE348"/>
  <c r="T348"/>
  <c r="R348"/>
  <c r="P348"/>
  <c r="BI340"/>
  <c r="BH340"/>
  <c r="BG340"/>
  <c r="BE340"/>
  <c r="T340"/>
  <c r="R340"/>
  <c r="P340"/>
  <c r="BI339"/>
  <c r="BH339"/>
  <c r="BG339"/>
  <c r="BE339"/>
  <c r="T339"/>
  <c r="R339"/>
  <c r="P339"/>
  <c r="BI331"/>
  <c r="BH331"/>
  <c r="BG331"/>
  <c r="BE331"/>
  <c r="T331"/>
  <c r="R331"/>
  <c r="P331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4"/>
  <c r="BH294"/>
  <c r="BG294"/>
  <c r="BE294"/>
  <c r="T294"/>
  <c r="R294"/>
  <c r="P294"/>
  <c r="BI288"/>
  <c r="BH288"/>
  <c r="BG288"/>
  <c r="BE288"/>
  <c r="T288"/>
  <c r="R288"/>
  <c r="P288"/>
  <c r="BI283"/>
  <c r="BH283"/>
  <c r="BG283"/>
  <c r="BE283"/>
  <c r="T283"/>
  <c r="R283"/>
  <c r="P283"/>
  <c r="BI278"/>
  <c r="BH278"/>
  <c r="BG278"/>
  <c r="BE278"/>
  <c r="T278"/>
  <c r="R278"/>
  <c r="P278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48"/>
  <c r="BH248"/>
  <c r="BG248"/>
  <c r="BE248"/>
  <c r="T248"/>
  <c r="R248"/>
  <c r="P248"/>
  <c r="BI243"/>
  <c r="BH243"/>
  <c r="BG243"/>
  <c r="BE243"/>
  <c r="T243"/>
  <c r="R243"/>
  <c r="P243"/>
  <c r="BI242"/>
  <c r="BH242"/>
  <c r="BG242"/>
  <c r="BE242"/>
  <c r="T242"/>
  <c r="R242"/>
  <c r="P242"/>
  <c r="BI237"/>
  <c r="BH237"/>
  <c r="BG237"/>
  <c r="BE237"/>
  <c r="T237"/>
  <c r="R237"/>
  <c r="P237"/>
  <c r="BI232"/>
  <c r="BH232"/>
  <c r="BG232"/>
  <c r="BE232"/>
  <c r="T232"/>
  <c r="R232"/>
  <c r="P232"/>
  <c r="BI227"/>
  <c r="BH227"/>
  <c r="BG227"/>
  <c r="BE227"/>
  <c r="T227"/>
  <c r="R227"/>
  <c r="P227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6"/>
  <c r="BH186"/>
  <c r="BG186"/>
  <c r="BE186"/>
  <c r="T186"/>
  <c r="R186"/>
  <c r="P186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J168"/>
  <c r="J167"/>
  <c r="F167"/>
  <c r="F165"/>
  <c r="E163"/>
  <c r="J96"/>
  <c r="J95"/>
  <c r="F95"/>
  <c r="F93"/>
  <c r="E91"/>
  <c r="J22"/>
  <c r="E22"/>
  <c r="F168"/>
  <c r="J21"/>
  <c r="J16"/>
  <c r="J93"/>
  <c r="E7"/>
  <c r="E85"/>
  <c i="5" r="J41"/>
  <c r="J40"/>
  <c i="1" r="AY101"/>
  <c i="5" r="J39"/>
  <c i="1" r="AX101"/>
  <c i="5" r="BI259"/>
  <c r="BH259"/>
  <c r="BG259"/>
  <c r="BE259"/>
  <c r="T259"/>
  <c r="R259"/>
  <c r="P259"/>
  <c r="BI258"/>
  <c r="BH258"/>
  <c r="BG258"/>
  <c r="BE258"/>
  <c r="T258"/>
  <c r="R258"/>
  <c r="P258"/>
  <c r="BI255"/>
  <c r="BH255"/>
  <c r="BG255"/>
  <c r="BE255"/>
  <c r="T255"/>
  <c r="T254"/>
  <c r="R255"/>
  <c r="R254"/>
  <c r="P255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T156"/>
  <c r="R157"/>
  <c r="R156"/>
  <c r="P157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6"/>
  <c r="J95"/>
  <c r="F95"/>
  <c r="F93"/>
  <c r="E91"/>
  <c r="J22"/>
  <c r="E22"/>
  <c r="F96"/>
  <c r="J21"/>
  <c r="J16"/>
  <c r="J131"/>
  <c r="E7"/>
  <c r="E85"/>
  <c i="4" r="J41"/>
  <c r="J40"/>
  <c i="1" r="AY100"/>
  <c i="4" r="J39"/>
  <c i="1" r="AX100"/>
  <c i="4" r="BI1611"/>
  <c r="BH1611"/>
  <c r="BG1611"/>
  <c r="BE1611"/>
  <c r="T1611"/>
  <c r="R1611"/>
  <c r="P1611"/>
  <c r="BI1610"/>
  <c r="BH1610"/>
  <c r="BG1610"/>
  <c r="BE1610"/>
  <c r="T1610"/>
  <c r="R1610"/>
  <c r="P1610"/>
  <c r="BI1609"/>
  <c r="BH1609"/>
  <c r="BG1609"/>
  <c r="BE1609"/>
  <c r="T1609"/>
  <c r="R1609"/>
  <c r="P1609"/>
  <c r="BI1608"/>
  <c r="BH1608"/>
  <c r="BG1608"/>
  <c r="BE1608"/>
  <c r="T1608"/>
  <c r="R1608"/>
  <c r="P1608"/>
  <c r="BI1607"/>
  <c r="BH1607"/>
  <c r="BG1607"/>
  <c r="BE1607"/>
  <c r="T1607"/>
  <c r="R1607"/>
  <c r="P1607"/>
  <c r="BI1606"/>
  <c r="BH1606"/>
  <c r="BG1606"/>
  <c r="BE1606"/>
  <c r="T1606"/>
  <c r="R1606"/>
  <c r="P1606"/>
  <c r="BI1605"/>
  <c r="BH1605"/>
  <c r="BG1605"/>
  <c r="BE1605"/>
  <c r="T1605"/>
  <c r="R1605"/>
  <c r="P1605"/>
  <c r="BI1604"/>
  <c r="BH1604"/>
  <c r="BG1604"/>
  <c r="BE1604"/>
  <c r="T1604"/>
  <c r="R1604"/>
  <c r="P1604"/>
  <c r="BI1600"/>
  <c r="BH1600"/>
  <c r="BG1600"/>
  <c r="BE1600"/>
  <c r="T1600"/>
  <c r="R1600"/>
  <c r="P1600"/>
  <c r="BI1598"/>
  <c r="BH1598"/>
  <c r="BG1598"/>
  <c r="BE1598"/>
  <c r="T1598"/>
  <c r="R1598"/>
  <c r="P1598"/>
  <c r="BI1597"/>
  <c r="BH1597"/>
  <c r="BG1597"/>
  <c r="BE1597"/>
  <c r="T1597"/>
  <c r="R1597"/>
  <c r="P1597"/>
  <c r="BI1596"/>
  <c r="BH1596"/>
  <c r="BG1596"/>
  <c r="BE1596"/>
  <c r="T1596"/>
  <c r="R1596"/>
  <c r="P1596"/>
  <c r="BI1595"/>
  <c r="BH1595"/>
  <c r="BG1595"/>
  <c r="BE1595"/>
  <c r="T1595"/>
  <c r="R1595"/>
  <c r="P1595"/>
  <c r="BI1594"/>
  <c r="BH1594"/>
  <c r="BG1594"/>
  <c r="BE1594"/>
  <c r="T1594"/>
  <c r="R1594"/>
  <c r="P1594"/>
  <c r="BI1593"/>
  <c r="BH1593"/>
  <c r="BG1593"/>
  <c r="BE1593"/>
  <c r="T1593"/>
  <c r="R1593"/>
  <c r="P1593"/>
  <c r="BI1592"/>
  <c r="BH1592"/>
  <c r="BG1592"/>
  <c r="BE1592"/>
  <c r="T1592"/>
  <c r="R1592"/>
  <c r="P1592"/>
  <c r="BI1591"/>
  <c r="BH1591"/>
  <c r="BG1591"/>
  <c r="BE1591"/>
  <c r="T1591"/>
  <c r="R1591"/>
  <c r="P1591"/>
  <c r="BI1590"/>
  <c r="BH1590"/>
  <c r="BG1590"/>
  <c r="BE1590"/>
  <c r="T1590"/>
  <c r="R1590"/>
  <c r="P1590"/>
  <c r="BI1589"/>
  <c r="BH1589"/>
  <c r="BG1589"/>
  <c r="BE1589"/>
  <c r="T1589"/>
  <c r="R1589"/>
  <c r="P1589"/>
  <c r="BI1588"/>
  <c r="BH1588"/>
  <c r="BG1588"/>
  <c r="BE1588"/>
  <c r="T1588"/>
  <c r="R1588"/>
  <c r="P1588"/>
  <c r="BI1587"/>
  <c r="BH1587"/>
  <c r="BG1587"/>
  <c r="BE1587"/>
  <c r="T1587"/>
  <c r="R1587"/>
  <c r="P1587"/>
  <c r="BI1586"/>
  <c r="BH1586"/>
  <c r="BG1586"/>
  <c r="BE1586"/>
  <c r="T1586"/>
  <c r="R1586"/>
  <c r="P1586"/>
  <c r="BI1585"/>
  <c r="BH1585"/>
  <c r="BG1585"/>
  <c r="BE1585"/>
  <c r="T1585"/>
  <c r="R1585"/>
  <c r="P1585"/>
  <c r="BI1584"/>
  <c r="BH1584"/>
  <c r="BG1584"/>
  <c r="BE1584"/>
  <c r="T1584"/>
  <c r="R1584"/>
  <c r="P1584"/>
  <c r="BI1583"/>
  <c r="BH1583"/>
  <c r="BG1583"/>
  <c r="BE1583"/>
  <c r="T1583"/>
  <c r="R1583"/>
  <c r="P1583"/>
  <c r="BI1582"/>
  <c r="BH1582"/>
  <c r="BG1582"/>
  <c r="BE1582"/>
  <c r="T1582"/>
  <c r="R1582"/>
  <c r="P1582"/>
  <c r="BI1581"/>
  <c r="BH1581"/>
  <c r="BG1581"/>
  <c r="BE1581"/>
  <c r="T1581"/>
  <c r="R1581"/>
  <c r="P1581"/>
  <c r="BI1580"/>
  <c r="BH1580"/>
  <c r="BG1580"/>
  <c r="BE1580"/>
  <c r="T1580"/>
  <c r="R1580"/>
  <c r="P1580"/>
  <c r="BI1579"/>
  <c r="BH1579"/>
  <c r="BG1579"/>
  <c r="BE1579"/>
  <c r="T1579"/>
  <c r="R1579"/>
  <c r="P1579"/>
  <c r="BI1578"/>
  <c r="BH1578"/>
  <c r="BG1578"/>
  <c r="BE1578"/>
  <c r="T1578"/>
  <c r="R1578"/>
  <c r="P1578"/>
  <c r="BI1577"/>
  <c r="BH1577"/>
  <c r="BG1577"/>
  <c r="BE1577"/>
  <c r="T1577"/>
  <c r="R1577"/>
  <c r="P1577"/>
  <c r="BI1574"/>
  <c r="BH1574"/>
  <c r="BG1574"/>
  <c r="BE1574"/>
  <c r="T1574"/>
  <c r="R1574"/>
  <c r="P1574"/>
  <c r="BI1571"/>
  <c r="BH1571"/>
  <c r="BG1571"/>
  <c r="BE1571"/>
  <c r="T1571"/>
  <c r="R1571"/>
  <c r="P1571"/>
  <c r="BI1570"/>
  <c r="BH1570"/>
  <c r="BG1570"/>
  <c r="BE1570"/>
  <c r="T1570"/>
  <c r="R1570"/>
  <c r="P1570"/>
  <c r="BI1568"/>
  <c r="BH1568"/>
  <c r="BG1568"/>
  <c r="BE1568"/>
  <c r="T1568"/>
  <c r="R1568"/>
  <c r="P1568"/>
  <c r="BI1567"/>
  <c r="BH1567"/>
  <c r="BG1567"/>
  <c r="BE1567"/>
  <c r="T1567"/>
  <c r="R1567"/>
  <c r="P1567"/>
  <c r="BI1566"/>
  <c r="BH1566"/>
  <c r="BG1566"/>
  <c r="BE1566"/>
  <c r="T1566"/>
  <c r="R1566"/>
  <c r="P1566"/>
  <c r="BI1565"/>
  <c r="BH1565"/>
  <c r="BG1565"/>
  <c r="BE1565"/>
  <c r="T1565"/>
  <c r="R1565"/>
  <c r="P1565"/>
  <c r="BI1564"/>
  <c r="BH1564"/>
  <c r="BG1564"/>
  <c r="BE1564"/>
  <c r="T1564"/>
  <c r="R1564"/>
  <c r="P1564"/>
  <c r="BI1563"/>
  <c r="BH1563"/>
  <c r="BG1563"/>
  <c r="BE1563"/>
  <c r="T1563"/>
  <c r="R1563"/>
  <c r="P1563"/>
  <c r="BI1562"/>
  <c r="BH1562"/>
  <c r="BG1562"/>
  <c r="BE1562"/>
  <c r="T1562"/>
  <c r="R1562"/>
  <c r="P1562"/>
  <c r="BI1561"/>
  <c r="BH1561"/>
  <c r="BG1561"/>
  <c r="BE1561"/>
  <c r="T1561"/>
  <c r="R1561"/>
  <c r="P1561"/>
  <c r="BI1560"/>
  <c r="BH1560"/>
  <c r="BG1560"/>
  <c r="BE1560"/>
  <c r="T1560"/>
  <c r="R1560"/>
  <c r="P1560"/>
  <c r="BI1559"/>
  <c r="BH1559"/>
  <c r="BG1559"/>
  <c r="BE1559"/>
  <c r="T1559"/>
  <c r="R1559"/>
  <c r="P1559"/>
  <c r="BI1558"/>
  <c r="BH1558"/>
  <c r="BG1558"/>
  <c r="BE1558"/>
  <c r="T1558"/>
  <c r="R1558"/>
  <c r="P1558"/>
  <c r="BI1557"/>
  <c r="BH1557"/>
  <c r="BG1557"/>
  <c r="BE1557"/>
  <c r="T1557"/>
  <c r="R1557"/>
  <c r="P1557"/>
  <c r="BI1556"/>
  <c r="BH1556"/>
  <c r="BG1556"/>
  <c r="BE1556"/>
  <c r="T1556"/>
  <c r="R1556"/>
  <c r="P1556"/>
  <c r="BI1555"/>
  <c r="BH1555"/>
  <c r="BG1555"/>
  <c r="BE1555"/>
  <c r="T1555"/>
  <c r="R1555"/>
  <c r="P1555"/>
  <c r="BI1554"/>
  <c r="BH1554"/>
  <c r="BG1554"/>
  <c r="BE1554"/>
  <c r="T1554"/>
  <c r="R1554"/>
  <c r="P1554"/>
  <c r="BI1553"/>
  <c r="BH1553"/>
  <c r="BG1553"/>
  <c r="BE1553"/>
  <c r="T1553"/>
  <c r="R1553"/>
  <c r="P1553"/>
  <c r="BI1552"/>
  <c r="BH1552"/>
  <c r="BG1552"/>
  <c r="BE1552"/>
  <c r="T1552"/>
  <c r="R1552"/>
  <c r="P1552"/>
  <c r="BI1550"/>
  <c r="BH1550"/>
  <c r="BG1550"/>
  <c r="BE1550"/>
  <c r="T1550"/>
  <c r="R1550"/>
  <c r="P1550"/>
  <c r="BI1549"/>
  <c r="BH1549"/>
  <c r="BG1549"/>
  <c r="BE1549"/>
  <c r="T1549"/>
  <c r="R1549"/>
  <c r="P1549"/>
  <c r="BI1548"/>
  <c r="BH1548"/>
  <c r="BG1548"/>
  <c r="BE1548"/>
  <c r="T1548"/>
  <c r="R1548"/>
  <c r="P1548"/>
  <c r="BI1547"/>
  <c r="BH1547"/>
  <c r="BG1547"/>
  <c r="BE1547"/>
  <c r="T1547"/>
  <c r="R1547"/>
  <c r="P1547"/>
  <c r="BI1546"/>
  <c r="BH1546"/>
  <c r="BG1546"/>
  <c r="BE1546"/>
  <c r="T1546"/>
  <c r="R1546"/>
  <c r="P1546"/>
  <c r="BI1545"/>
  <c r="BH1545"/>
  <c r="BG1545"/>
  <c r="BE1545"/>
  <c r="T1545"/>
  <c r="R1545"/>
  <c r="P1545"/>
  <c r="BI1544"/>
  <c r="BH1544"/>
  <c r="BG1544"/>
  <c r="BE1544"/>
  <c r="T1544"/>
  <c r="R1544"/>
  <c r="P1544"/>
  <c r="BI1542"/>
  <c r="BH1542"/>
  <c r="BG1542"/>
  <c r="BE1542"/>
  <c r="T1542"/>
  <c r="R1542"/>
  <c r="P1542"/>
  <c r="BI1541"/>
  <c r="BH1541"/>
  <c r="BG1541"/>
  <c r="BE1541"/>
  <c r="T1541"/>
  <c r="R1541"/>
  <c r="P1541"/>
  <c r="BI1540"/>
  <c r="BH1540"/>
  <c r="BG1540"/>
  <c r="BE1540"/>
  <c r="T1540"/>
  <c r="R1540"/>
  <c r="P1540"/>
  <c r="BI1539"/>
  <c r="BH1539"/>
  <c r="BG1539"/>
  <c r="BE1539"/>
  <c r="T1539"/>
  <c r="R1539"/>
  <c r="P1539"/>
  <c r="BI1538"/>
  <c r="BH1538"/>
  <c r="BG1538"/>
  <c r="BE1538"/>
  <c r="T1538"/>
  <c r="R1538"/>
  <c r="P1538"/>
  <c r="BI1537"/>
  <c r="BH1537"/>
  <c r="BG1537"/>
  <c r="BE1537"/>
  <c r="T1537"/>
  <c r="R1537"/>
  <c r="P1537"/>
  <c r="BI1536"/>
  <c r="BH1536"/>
  <c r="BG1536"/>
  <c r="BE1536"/>
  <c r="T1536"/>
  <c r="R1536"/>
  <c r="P1536"/>
  <c r="BI1535"/>
  <c r="BH1535"/>
  <c r="BG1535"/>
  <c r="BE1535"/>
  <c r="T1535"/>
  <c r="R1535"/>
  <c r="P1535"/>
  <c r="BI1534"/>
  <c r="BH1534"/>
  <c r="BG1534"/>
  <c r="BE1534"/>
  <c r="T1534"/>
  <c r="R1534"/>
  <c r="P1534"/>
  <c r="BI1533"/>
  <c r="BH1533"/>
  <c r="BG1533"/>
  <c r="BE1533"/>
  <c r="T1533"/>
  <c r="R1533"/>
  <c r="P1533"/>
  <c r="BI1532"/>
  <c r="BH1532"/>
  <c r="BG1532"/>
  <c r="BE1532"/>
  <c r="T1532"/>
  <c r="R1532"/>
  <c r="P1532"/>
  <c r="BI1531"/>
  <c r="BH1531"/>
  <c r="BG1531"/>
  <c r="BE1531"/>
  <c r="T1531"/>
  <c r="R1531"/>
  <c r="P1531"/>
  <c r="BI1530"/>
  <c r="BH1530"/>
  <c r="BG1530"/>
  <c r="BE1530"/>
  <c r="T1530"/>
  <c r="R1530"/>
  <c r="P1530"/>
  <c r="BI1529"/>
  <c r="BH1529"/>
  <c r="BG1529"/>
  <c r="BE1529"/>
  <c r="T1529"/>
  <c r="R1529"/>
  <c r="P1529"/>
  <c r="BI1528"/>
  <c r="BH1528"/>
  <c r="BG1528"/>
  <c r="BE1528"/>
  <c r="T1528"/>
  <c r="R1528"/>
  <c r="P1528"/>
  <c r="BI1527"/>
  <c r="BH1527"/>
  <c r="BG1527"/>
  <c r="BE1527"/>
  <c r="T1527"/>
  <c r="R1527"/>
  <c r="P1527"/>
  <c r="BI1526"/>
  <c r="BH1526"/>
  <c r="BG1526"/>
  <c r="BE1526"/>
  <c r="T1526"/>
  <c r="R1526"/>
  <c r="P1526"/>
  <c r="BI1525"/>
  <c r="BH1525"/>
  <c r="BG1525"/>
  <c r="BE1525"/>
  <c r="T1525"/>
  <c r="R1525"/>
  <c r="P1525"/>
  <c r="BI1524"/>
  <c r="BH1524"/>
  <c r="BG1524"/>
  <c r="BE1524"/>
  <c r="T1524"/>
  <c r="R1524"/>
  <c r="P1524"/>
  <c r="BI1523"/>
  <c r="BH1523"/>
  <c r="BG1523"/>
  <c r="BE1523"/>
  <c r="T1523"/>
  <c r="R1523"/>
  <c r="P1523"/>
  <c r="BI1522"/>
  <c r="BH1522"/>
  <c r="BG1522"/>
  <c r="BE1522"/>
  <c r="T1522"/>
  <c r="R1522"/>
  <c r="P1522"/>
  <c r="BI1521"/>
  <c r="BH1521"/>
  <c r="BG1521"/>
  <c r="BE1521"/>
  <c r="T1521"/>
  <c r="R1521"/>
  <c r="P1521"/>
  <c r="BI1519"/>
  <c r="BH1519"/>
  <c r="BG1519"/>
  <c r="BE1519"/>
  <c r="T1519"/>
  <c r="R1519"/>
  <c r="P1519"/>
  <c r="BI1518"/>
  <c r="BH1518"/>
  <c r="BG1518"/>
  <c r="BE1518"/>
  <c r="T1518"/>
  <c r="R1518"/>
  <c r="P1518"/>
  <c r="BI1517"/>
  <c r="BH1517"/>
  <c r="BG1517"/>
  <c r="BE1517"/>
  <c r="T1517"/>
  <c r="R1517"/>
  <c r="P1517"/>
  <c r="BI1516"/>
  <c r="BH1516"/>
  <c r="BG1516"/>
  <c r="BE1516"/>
  <c r="T1516"/>
  <c r="R1516"/>
  <c r="P1516"/>
  <c r="BI1515"/>
  <c r="BH1515"/>
  <c r="BG1515"/>
  <c r="BE1515"/>
  <c r="T1515"/>
  <c r="R1515"/>
  <c r="P1515"/>
  <c r="BI1514"/>
  <c r="BH1514"/>
  <c r="BG1514"/>
  <c r="BE1514"/>
  <c r="T1514"/>
  <c r="R1514"/>
  <c r="P1514"/>
  <c r="BI1513"/>
  <c r="BH1513"/>
  <c r="BG1513"/>
  <c r="BE1513"/>
  <c r="T1513"/>
  <c r="R1513"/>
  <c r="P1513"/>
  <c r="BI1512"/>
  <c r="BH1512"/>
  <c r="BG1512"/>
  <c r="BE1512"/>
  <c r="T1512"/>
  <c r="R1512"/>
  <c r="P1512"/>
  <c r="BI1511"/>
  <c r="BH1511"/>
  <c r="BG1511"/>
  <c r="BE1511"/>
  <c r="T1511"/>
  <c r="R1511"/>
  <c r="P1511"/>
  <c r="BI1510"/>
  <c r="BH1510"/>
  <c r="BG1510"/>
  <c r="BE1510"/>
  <c r="T1510"/>
  <c r="R1510"/>
  <c r="P1510"/>
  <c r="BI1509"/>
  <c r="BH1509"/>
  <c r="BG1509"/>
  <c r="BE1509"/>
  <c r="T1509"/>
  <c r="R1509"/>
  <c r="P1509"/>
  <c r="BI1508"/>
  <c r="BH1508"/>
  <c r="BG1508"/>
  <c r="BE1508"/>
  <c r="T1508"/>
  <c r="R1508"/>
  <c r="P1508"/>
  <c r="BI1507"/>
  <c r="BH1507"/>
  <c r="BG1507"/>
  <c r="BE1507"/>
  <c r="T1507"/>
  <c r="R1507"/>
  <c r="P1507"/>
  <c r="BI1506"/>
  <c r="BH1506"/>
  <c r="BG1506"/>
  <c r="BE1506"/>
  <c r="T1506"/>
  <c r="R1506"/>
  <c r="P1506"/>
  <c r="BI1505"/>
  <c r="BH1505"/>
  <c r="BG1505"/>
  <c r="BE1505"/>
  <c r="T1505"/>
  <c r="R1505"/>
  <c r="P1505"/>
  <c r="BI1504"/>
  <c r="BH1504"/>
  <c r="BG1504"/>
  <c r="BE1504"/>
  <c r="T1504"/>
  <c r="R1504"/>
  <c r="P1504"/>
  <c r="BI1503"/>
  <c r="BH1503"/>
  <c r="BG1503"/>
  <c r="BE1503"/>
  <c r="T1503"/>
  <c r="R1503"/>
  <c r="P1503"/>
  <c r="BI1502"/>
  <c r="BH1502"/>
  <c r="BG1502"/>
  <c r="BE1502"/>
  <c r="T1502"/>
  <c r="R1502"/>
  <c r="P1502"/>
  <c r="BI1501"/>
  <c r="BH1501"/>
  <c r="BG1501"/>
  <c r="BE1501"/>
  <c r="T1501"/>
  <c r="R1501"/>
  <c r="P1501"/>
  <c r="BI1500"/>
  <c r="BH1500"/>
  <c r="BG1500"/>
  <c r="BE1500"/>
  <c r="T1500"/>
  <c r="R1500"/>
  <c r="P1500"/>
  <c r="BI1498"/>
  <c r="BH1498"/>
  <c r="BG1498"/>
  <c r="BE1498"/>
  <c r="T1498"/>
  <c r="R1498"/>
  <c r="P1498"/>
  <c r="BI1497"/>
  <c r="BH1497"/>
  <c r="BG1497"/>
  <c r="BE1497"/>
  <c r="T1497"/>
  <c r="R1497"/>
  <c r="P1497"/>
  <c r="BI1496"/>
  <c r="BH1496"/>
  <c r="BG1496"/>
  <c r="BE1496"/>
  <c r="T1496"/>
  <c r="R1496"/>
  <c r="P1496"/>
  <c r="BI1495"/>
  <c r="BH1495"/>
  <c r="BG1495"/>
  <c r="BE1495"/>
  <c r="T1495"/>
  <c r="R1495"/>
  <c r="P1495"/>
  <c r="BI1494"/>
  <c r="BH1494"/>
  <c r="BG1494"/>
  <c r="BE1494"/>
  <c r="T1494"/>
  <c r="R1494"/>
  <c r="P1494"/>
  <c r="BI1493"/>
  <c r="BH1493"/>
  <c r="BG1493"/>
  <c r="BE1493"/>
  <c r="T1493"/>
  <c r="R1493"/>
  <c r="P1493"/>
  <c r="BI1492"/>
  <c r="BH1492"/>
  <c r="BG1492"/>
  <c r="BE1492"/>
  <c r="T1492"/>
  <c r="R1492"/>
  <c r="P1492"/>
  <c r="BI1491"/>
  <c r="BH1491"/>
  <c r="BG1491"/>
  <c r="BE1491"/>
  <c r="T1491"/>
  <c r="R1491"/>
  <c r="P1491"/>
  <c r="BI1490"/>
  <c r="BH1490"/>
  <c r="BG1490"/>
  <c r="BE1490"/>
  <c r="T1490"/>
  <c r="R1490"/>
  <c r="P1490"/>
  <c r="BI1489"/>
  <c r="BH1489"/>
  <c r="BG1489"/>
  <c r="BE1489"/>
  <c r="T1489"/>
  <c r="R1489"/>
  <c r="P1489"/>
  <c r="BI1488"/>
  <c r="BH1488"/>
  <c r="BG1488"/>
  <c r="BE1488"/>
  <c r="T1488"/>
  <c r="R1488"/>
  <c r="P1488"/>
  <c r="BI1487"/>
  <c r="BH1487"/>
  <c r="BG1487"/>
  <c r="BE1487"/>
  <c r="T1487"/>
  <c r="R1487"/>
  <c r="P1487"/>
  <c r="BI1467"/>
  <c r="BH1467"/>
  <c r="BG1467"/>
  <c r="BE1467"/>
  <c r="T1467"/>
  <c r="T1466"/>
  <c r="R1467"/>
  <c r="R1466"/>
  <c r="P1467"/>
  <c r="P1466"/>
  <c r="BI1465"/>
  <c r="BH1465"/>
  <c r="BG1465"/>
  <c r="BE1465"/>
  <c r="T1465"/>
  <c r="R1465"/>
  <c r="P1465"/>
  <c r="BI1464"/>
  <c r="BH1464"/>
  <c r="BG1464"/>
  <c r="BE1464"/>
  <c r="T1464"/>
  <c r="R1464"/>
  <c r="P1464"/>
  <c r="BI1463"/>
  <c r="BH1463"/>
  <c r="BG1463"/>
  <c r="BE1463"/>
  <c r="T1463"/>
  <c r="R1463"/>
  <c r="P1463"/>
  <c r="BI1462"/>
  <c r="BH1462"/>
  <c r="BG1462"/>
  <c r="BE1462"/>
  <c r="T1462"/>
  <c r="R1462"/>
  <c r="P1462"/>
  <c r="BI1461"/>
  <c r="BH1461"/>
  <c r="BG1461"/>
  <c r="BE1461"/>
  <c r="T1461"/>
  <c r="R1461"/>
  <c r="P1461"/>
  <c r="BI1460"/>
  <c r="BH1460"/>
  <c r="BG1460"/>
  <c r="BE1460"/>
  <c r="T1460"/>
  <c r="R1460"/>
  <c r="P1460"/>
  <c r="BI1459"/>
  <c r="BH1459"/>
  <c r="BG1459"/>
  <c r="BE1459"/>
  <c r="T1459"/>
  <c r="R1459"/>
  <c r="P1459"/>
  <c r="BI1458"/>
  <c r="BH1458"/>
  <c r="BG1458"/>
  <c r="BE1458"/>
  <c r="T1458"/>
  <c r="R1458"/>
  <c r="P1458"/>
  <c r="BI1457"/>
  <c r="BH1457"/>
  <c r="BG1457"/>
  <c r="BE1457"/>
  <c r="T1457"/>
  <c r="R1457"/>
  <c r="P1457"/>
  <c r="BI1456"/>
  <c r="BH1456"/>
  <c r="BG1456"/>
  <c r="BE1456"/>
  <c r="T1456"/>
  <c r="R1456"/>
  <c r="P1456"/>
  <c r="BI1454"/>
  <c r="BH1454"/>
  <c r="BG1454"/>
  <c r="BE1454"/>
  <c r="T1454"/>
  <c r="R1454"/>
  <c r="P1454"/>
  <c r="BI1453"/>
  <c r="BH1453"/>
  <c r="BG1453"/>
  <c r="BE1453"/>
  <c r="T1453"/>
  <c r="R1453"/>
  <c r="P1453"/>
  <c r="BI1452"/>
  <c r="BH1452"/>
  <c r="BG1452"/>
  <c r="BE1452"/>
  <c r="T1452"/>
  <c r="R1452"/>
  <c r="P1452"/>
  <c r="BI1451"/>
  <c r="BH1451"/>
  <c r="BG1451"/>
  <c r="BE1451"/>
  <c r="T1451"/>
  <c r="R1451"/>
  <c r="P1451"/>
  <c r="BI1450"/>
  <c r="BH1450"/>
  <c r="BG1450"/>
  <c r="BE1450"/>
  <c r="T1450"/>
  <c r="R1450"/>
  <c r="P1450"/>
  <c r="BI1449"/>
  <c r="BH1449"/>
  <c r="BG1449"/>
  <c r="BE1449"/>
  <c r="T1449"/>
  <c r="R1449"/>
  <c r="P1449"/>
  <c r="BI1448"/>
  <c r="BH1448"/>
  <c r="BG1448"/>
  <c r="BE1448"/>
  <c r="T1448"/>
  <c r="R1448"/>
  <c r="P1448"/>
  <c r="BI1447"/>
  <c r="BH1447"/>
  <c r="BG1447"/>
  <c r="BE1447"/>
  <c r="T1447"/>
  <c r="R1447"/>
  <c r="P1447"/>
  <c r="BI1446"/>
  <c r="BH1446"/>
  <c r="BG1446"/>
  <c r="BE1446"/>
  <c r="T1446"/>
  <c r="R1446"/>
  <c r="P1446"/>
  <c r="BI1445"/>
  <c r="BH1445"/>
  <c r="BG1445"/>
  <c r="BE1445"/>
  <c r="T1445"/>
  <c r="R1445"/>
  <c r="P1445"/>
  <c r="BI1444"/>
  <c r="BH1444"/>
  <c r="BG1444"/>
  <c r="BE1444"/>
  <c r="T1444"/>
  <c r="R1444"/>
  <c r="P1444"/>
  <c r="BI1443"/>
  <c r="BH1443"/>
  <c r="BG1443"/>
  <c r="BE1443"/>
  <c r="T1443"/>
  <c r="R1443"/>
  <c r="P1443"/>
  <c r="BI1442"/>
  <c r="BH1442"/>
  <c r="BG1442"/>
  <c r="BE1442"/>
  <c r="T1442"/>
  <c r="R1442"/>
  <c r="P1442"/>
  <c r="BI1441"/>
  <c r="BH1441"/>
  <c r="BG1441"/>
  <c r="BE1441"/>
  <c r="T1441"/>
  <c r="R1441"/>
  <c r="P1441"/>
  <c r="BI1440"/>
  <c r="BH1440"/>
  <c r="BG1440"/>
  <c r="BE1440"/>
  <c r="T1440"/>
  <c r="R1440"/>
  <c r="P1440"/>
  <c r="BI1439"/>
  <c r="BH1439"/>
  <c r="BG1439"/>
  <c r="BE1439"/>
  <c r="T1439"/>
  <c r="R1439"/>
  <c r="P1439"/>
  <c r="BI1438"/>
  <c r="BH1438"/>
  <c r="BG1438"/>
  <c r="BE1438"/>
  <c r="T1438"/>
  <c r="R1438"/>
  <c r="P1438"/>
  <c r="BI1437"/>
  <c r="BH1437"/>
  <c r="BG1437"/>
  <c r="BE1437"/>
  <c r="T1437"/>
  <c r="R1437"/>
  <c r="P1437"/>
  <c r="BI1436"/>
  <c r="BH1436"/>
  <c r="BG1436"/>
  <c r="BE1436"/>
  <c r="T1436"/>
  <c r="R1436"/>
  <c r="P1436"/>
  <c r="BI1435"/>
  <c r="BH1435"/>
  <c r="BG1435"/>
  <c r="BE1435"/>
  <c r="T1435"/>
  <c r="R1435"/>
  <c r="P1435"/>
  <c r="BI1434"/>
  <c r="BH1434"/>
  <c r="BG1434"/>
  <c r="BE1434"/>
  <c r="T1434"/>
  <c r="R1434"/>
  <c r="P1434"/>
  <c r="BI1433"/>
  <c r="BH1433"/>
  <c r="BG1433"/>
  <c r="BE1433"/>
  <c r="T1433"/>
  <c r="R1433"/>
  <c r="P1433"/>
  <c r="BI1432"/>
  <c r="BH1432"/>
  <c r="BG1432"/>
  <c r="BE1432"/>
  <c r="T1432"/>
  <c r="R1432"/>
  <c r="P1432"/>
  <c r="BI1431"/>
  <c r="BH1431"/>
  <c r="BG1431"/>
  <c r="BE1431"/>
  <c r="T1431"/>
  <c r="R1431"/>
  <c r="P1431"/>
  <c r="BI1430"/>
  <c r="BH1430"/>
  <c r="BG1430"/>
  <c r="BE1430"/>
  <c r="T1430"/>
  <c r="R1430"/>
  <c r="P1430"/>
  <c r="BI1429"/>
  <c r="BH1429"/>
  <c r="BG1429"/>
  <c r="BE1429"/>
  <c r="T1429"/>
  <c r="R1429"/>
  <c r="P1429"/>
  <c r="BI1428"/>
  <c r="BH1428"/>
  <c r="BG1428"/>
  <c r="BE1428"/>
  <c r="T1428"/>
  <c r="R1428"/>
  <c r="P1428"/>
  <c r="BI1427"/>
  <c r="BH1427"/>
  <c r="BG1427"/>
  <c r="BE1427"/>
  <c r="T1427"/>
  <c r="R1427"/>
  <c r="P1427"/>
  <c r="BI1426"/>
  <c r="BH1426"/>
  <c r="BG1426"/>
  <c r="BE1426"/>
  <c r="T1426"/>
  <c r="R1426"/>
  <c r="P1426"/>
  <c r="BI1425"/>
  <c r="BH1425"/>
  <c r="BG1425"/>
  <c r="BE1425"/>
  <c r="T1425"/>
  <c r="R1425"/>
  <c r="P1425"/>
  <c r="BI1424"/>
  <c r="BH1424"/>
  <c r="BG1424"/>
  <c r="BE1424"/>
  <c r="T1424"/>
  <c r="R1424"/>
  <c r="P1424"/>
  <c r="BI1423"/>
  <c r="BH1423"/>
  <c r="BG1423"/>
  <c r="BE1423"/>
  <c r="T1423"/>
  <c r="R1423"/>
  <c r="P1423"/>
  <c r="BI1422"/>
  <c r="BH1422"/>
  <c r="BG1422"/>
  <c r="BE1422"/>
  <c r="T1422"/>
  <c r="R1422"/>
  <c r="P1422"/>
  <c r="BI1421"/>
  <c r="BH1421"/>
  <c r="BG1421"/>
  <c r="BE1421"/>
  <c r="T1421"/>
  <c r="R1421"/>
  <c r="P1421"/>
  <c r="BI1420"/>
  <c r="BH1420"/>
  <c r="BG1420"/>
  <c r="BE1420"/>
  <c r="T1420"/>
  <c r="R1420"/>
  <c r="P1420"/>
  <c r="BI1414"/>
  <c r="BH1414"/>
  <c r="BG1414"/>
  <c r="BE1414"/>
  <c r="T1414"/>
  <c r="R1414"/>
  <c r="P1414"/>
  <c r="BI1411"/>
  <c r="BH1411"/>
  <c r="BG1411"/>
  <c r="BE1411"/>
  <c r="T1411"/>
  <c r="R1411"/>
  <c r="P1411"/>
  <c r="BI1409"/>
  <c r="BH1409"/>
  <c r="BG1409"/>
  <c r="BE1409"/>
  <c r="T1409"/>
  <c r="R1409"/>
  <c r="P1409"/>
  <c r="BI1407"/>
  <c r="BH1407"/>
  <c r="BG1407"/>
  <c r="BE1407"/>
  <c r="T1407"/>
  <c r="R1407"/>
  <c r="P1407"/>
  <c r="BI1405"/>
  <c r="BH1405"/>
  <c r="BG1405"/>
  <c r="BE1405"/>
  <c r="T1405"/>
  <c r="R1405"/>
  <c r="P1405"/>
  <c r="BI1403"/>
  <c r="BH1403"/>
  <c r="BG1403"/>
  <c r="BE1403"/>
  <c r="T1403"/>
  <c r="R1403"/>
  <c r="P1403"/>
  <c r="BI1401"/>
  <c r="BH1401"/>
  <c r="BG1401"/>
  <c r="BE1401"/>
  <c r="T1401"/>
  <c r="R1401"/>
  <c r="P1401"/>
  <c r="BI1399"/>
  <c r="BH1399"/>
  <c r="BG1399"/>
  <c r="BE1399"/>
  <c r="T1399"/>
  <c r="R1399"/>
  <c r="P1399"/>
  <c r="BI1397"/>
  <c r="BH1397"/>
  <c r="BG1397"/>
  <c r="BE1397"/>
  <c r="T1397"/>
  <c r="R1397"/>
  <c r="P1397"/>
  <c r="BI1395"/>
  <c r="BH1395"/>
  <c r="BG1395"/>
  <c r="BE1395"/>
  <c r="T1395"/>
  <c r="R1395"/>
  <c r="P1395"/>
  <c r="BI1391"/>
  <c r="BH1391"/>
  <c r="BG1391"/>
  <c r="BE1391"/>
  <c r="T1391"/>
  <c r="R1391"/>
  <c r="P1391"/>
  <c r="BI1389"/>
  <c r="BH1389"/>
  <c r="BG1389"/>
  <c r="BE1389"/>
  <c r="T1389"/>
  <c r="R1389"/>
  <c r="P1389"/>
  <c r="BI1385"/>
  <c r="BH1385"/>
  <c r="BG1385"/>
  <c r="BE1385"/>
  <c r="T1385"/>
  <c r="R1385"/>
  <c r="P1385"/>
  <c r="BI1380"/>
  <c r="BH1380"/>
  <c r="BG1380"/>
  <c r="BE1380"/>
  <c r="T1380"/>
  <c r="R1380"/>
  <c r="P1380"/>
  <c r="BI1373"/>
  <c r="BH1373"/>
  <c r="BG1373"/>
  <c r="BE1373"/>
  <c r="T1373"/>
  <c r="T1321"/>
  <c r="R1373"/>
  <c r="R1321"/>
  <c r="P1373"/>
  <c r="P1321"/>
  <c r="BI1326"/>
  <c r="BH1326"/>
  <c r="BG1326"/>
  <c r="BE1326"/>
  <c r="T1326"/>
  <c r="R1326"/>
  <c r="P1326"/>
  <c r="BI1322"/>
  <c r="BH1322"/>
  <c r="BG1322"/>
  <c r="BE1322"/>
  <c r="T1322"/>
  <c r="R1322"/>
  <c r="P1322"/>
  <c r="BI1320"/>
  <c r="BH1320"/>
  <c r="BG1320"/>
  <c r="BE1320"/>
  <c r="T1320"/>
  <c r="R1320"/>
  <c r="P1320"/>
  <c r="BI1318"/>
  <c r="BH1318"/>
  <c r="BG1318"/>
  <c r="BE1318"/>
  <c r="T1318"/>
  <c r="R1318"/>
  <c r="P1318"/>
  <c r="BI1316"/>
  <c r="BH1316"/>
  <c r="BG1316"/>
  <c r="BE1316"/>
  <c r="T1316"/>
  <c r="R1316"/>
  <c r="P1316"/>
  <c r="BI1311"/>
  <c r="BH1311"/>
  <c r="BG1311"/>
  <c r="BE1311"/>
  <c r="T1311"/>
  <c r="R1311"/>
  <c r="P1311"/>
  <c r="BI1306"/>
  <c r="BH1306"/>
  <c r="BG1306"/>
  <c r="BE1306"/>
  <c r="T1306"/>
  <c r="R1306"/>
  <c r="P1306"/>
  <c r="BI1301"/>
  <c r="BH1301"/>
  <c r="BG1301"/>
  <c r="BE1301"/>
  <c r="T1301"/>
  <c r="R1301"/>
  <c r="P1301"/>
  <c r="BI1296"/>
  <c r="BH1296"/>
  <c r="BG1296"/>
  <c r="BE1296"/>
  <c r="T1296"/>
  <c r="R1296"/>
  <c r="P1296"/>
  <c r="BI1294"/>
  <c r="BH1294"/>
  <c r="BG1294"/>
  <c r="BE1294"/>
  <c r="T1294"/>
  <c r="R1294"/>
  <c r="P1294"/>
  <c r="BI1292"/>
  <c r="BH1292"/>
  <c r="BG1292"/>
  <c r="BE1292"/>
  <c r="T1292"/>
  <c r="R1292"/>
  <c r="P1292"/>
  <c r="BI1289"/>
  <c r="BH1289"/>
  <c r="BG1289"/>
  <c r="BE1289"/>
  <c r="T1289"/>
  <c r="R1289"/>
  <c r="P1289"/>
  <c r="BI1287"/>
  <c r="BH1287"/>
  <c r="BG1287"/>
  <c r="BE1287"/>
  <c r="T1287"/>
  <c r="R1287"/>
  <c r="P1287"/>
  <c r="BI1280"/>
  <c r="BH1280"/>
  <c r="BG1280"/>
  <c r="BE1280"/>
  <c r="T1280"/>
  <c r="R1280"/>
  <c r="P1280"/>
  <c r="BI1273"/>
  <c r="BH1273"/>
  <c r="BG1273"/>
  <c r="BE1273"/>
  <c r="T1273"/>
  <c r="R1273"/>
  <c r="P1273"/>
  <c r="BI1266"/>
  <c r="BH1266"/>
  <c r="BG1266"/>
  <c r="BE1266"/>
  <c r="T1266"/>
  <c r="R1266"/>
  <c r="P1266"/>
  <c r="BI1259"/>
  <c r="BH1259"/>
  <c r="BG1259"/>
  <c r="BE1259"/>
  <c r="T1259"/>
  <c r="R1259"/>
  <c r="P1259"/>
  <c r="BI1252"/>
  <c r="BH1252"/>
  <c r="BG1252"/>
  <c r="BE1252"/>
  <c r="T1252"/>
  <c r="R1252"/>
  <c r="P1252"/>
  <c r="BI1243"/>
  <c r="BH1243"/>
  <c r="BG1243"/>
  <c r="BE1243"/>
  <c r="T1243"/>
  <c r="R1243"/>
  <c r="P1243"/>
  <c r="BI1241"/>
  <c r="BH1241"/>
  <c r="BG1241"/>
  <c r="BE1241"/>
  <c r="T1241"/>
  <c r="R1241"/>
  <c r="P1241"/>
  <c r="BI1236"/>
  <c r="BH1236"/>
  <c r="BG1236"/>
  <c r="BE1236"/>
  <c r="T1236"/>
  <c r="R1236"/>
  <c r="P1236"/>
  <c r="BI1232"/>
  <c r="BH1232"/>
  <c r="BG1232"/>
  <c r="BE1232"/>
  <c r="T1232"/>
  <c r="R1232"/>
  <c r="P1232"/>
  <c r="BI1230"/>
  <c r="BH1230"/>
  <c r="BG1230"/>
  <c r="BE1230"/>
  <c r="T1230"/>
  <c r="R1230"/>
  <c r="P1230"/>
  <c r="BI1222"/>
  <c r="BH1222"/>
  <c r="BG1222"/>
  <c r="BE1222"/>
  <c r="T1222"/>
  <c r="R1222"/>
  <c r="P1222"/>
  <c r="BI1217"/>
  <c r="BH1217"/>
  <c r="BG1217"/>
  <c r="BE1217"/>
  <c r="T1217"/>
  <c r="R1217"/>
  <c r="P1217"/>
  <c r="BI1207"/>
  <c r="BH1207"/>
  <c r="BG1207"/>
  <c r="BE1207"/>
  <c r="T1207"/>
  <c r="R1207"/>
  <c r="P1207"/>
  <c r="BI1205"/>
  <c r="BH1205"/>
  <c r="BG1205"/>
  <c r="BE1205"/>
  <c r="T1205"/>
  <c r="R1205"/>
  <c r="P1205"/>
  <c r="BI1202"/>
  <c r="BH1202"/>
  <c r="BG1202"/>
  <c r="BE1202"/>
  <c r="T1202"/>
  <c r="R1202"/>
  <c r="P1202"/>
  <c r="BI1199"/>
  <c r="BH1199"/>
  <c r="BG1199"/>
  <c r="BE1199"/>
  <c r="T1199"/>
  <c r="R1199"/>
  <c r="P1199"/>
  <c r="BI1195"/>
  <c r="BH1195"/>
  <c r="BG1195"/>
  <c r="BE1195"/>
  <c r="T1195"/>
  <c r="R1195"/>
  <c r="P1195"/>
  <c r="BI1190"/>
  <c r="BH1190"/>
  <c r="BG1190"/>
  <c r="BE1190"/>
  <c r="T1190"/>
  <c r="R1190"/>
  <c r="P1190"/>
  <c r="BI1188"/>
  <c r="BH1188"/>
  <c r="BG1188"/>
  <c r="BE1188"/>
  <c r="T1188"/>
  <c r="R1188"/>
  <c r="P1188"/>
  <c r="BI1186"/>
  <c r="BH1186"/>
  <c r="BG1186"/>
  <c r="BE1186"/>
  <c r="T1186"/>
  <c r="R1186"/>
  <c r="P1186"/>
  <c r="BI1183"/>
  <c r="BH1183"/>
  <c r="BG1183"/>
  <c r="BE1183"/>
  <c r="T1183"/>
  <c r="R1183"/>
  <c r="P1183"/>
  <c r="BI1178"/>
  <c r="BH1178"/>
  <c r="BG1178"/>
  <c r="BE1178"/>
  <c r="T1178"/>
  <c r="R1178"/>
  <c r="P1178"/>
  <c r="BI1174"/>
  <c r="BH1174"/>
  <c r="BG1174"/>
  <c r="BE1174"/>
  <c r="T1174"/>
  <c r="R1174"/>
  <c r="P1174"/>
  <c r="BI1171"/>
  <c r="BH1171"/>
  <c r="BG1171"/>
  <c r="BE1171"/>
  <c r="T1171"/>
  <c r="R1171"/>
  <c r="P1171"/>
  <c r="BI1168"/>
  <c r="BH1168"/>
  <c r="BG1168"/>
  <c r="BE1168"/>
  <c r="T1168"/>
  <c r="R1168"/>
  <c r="P1168"/>
  <c r="BI1165"/>
  <c r="BH1165"/>
  <c r="BG1165"/>
  <c r="BE1165"/>
  <c r="T1165"/>
  <c r="R1165"/>
  <c r="P1165"/>
  <c r="BI1162"/>
  <c r="BH1162"/>
  <c r="BG1162"/>
  <c r="BE1162"/>
  <c r="T1162"/>
  <c r="R1162"/>
  <c r="P1162"/>
  <c r="BI1154"/>
  <c r="BH1154"/>
  <c r="BG1154"/>
  <c r="BE1154"/>
  <c r="T1154"/>
  <c r="R1154"/>
  <c r="P1154"/>
  <c r="BI1146"/>
  <c r="BH1146"/>
  <c r="BG1146"/>
  <c r="BE1146"/>
  <c r="T1146"/>
  <c r="R1146"/>
  <c r="P1146"/>
  <c r="BI1140"/>
  <c r="BH1140"/>
  <c r="BG1140"/>
  <c r="BE1140"/>
  <c r="T1140"/>
  <c r="R1140"/>
  <c r="P1140"/>
  <c r="BI1132"/>
  <c r="BH1132"/>
  <c r="BG1132"/>
  <c r="BE1132"/>
  <c r="T1132"/>
  <c r="R1132"/>
  <c r="P1132"/>
  <c r="BI1124"/>
  <c r="BH1124"/>
  <c r="BG1124"/>
  <c r="BE1124"/>
  <c r="T1124"/>
  <c r="R1124"/>
  <c r="P1124"/>
  <c r="BI1116"/>
  <c r="BH1116"/>
  <c r="BG1116"/>
  <c r="BE1116"/>
  <c r="T1116"/>
  <c r="R1116"/>
  <c r="P1116"/>
  <c r="BI1108"/>
  <c r="BH1108"/>
  <c r="BG1108"/>
  <c r="BE1108"/>
  <c r="T1108"/>
  <c r="R1108"/>
  <c r="P1108"/>
  <c r="BI1098"/>
  <c r="BH1098"/>
  <c r="BG1098"/>
  <c r="BE1098"/>
  <c r="T1098"/>
  <c r="R1098"/>
  <c r="P1098"/>
  <c r="BI1090"/>
  <c r="BH1090"/>
  <c r="BG1090"/>
  <c r="BE1090"/>
  <c r="T1090"/>
  <c r="R1090"/>
  <c r="P1090"/>
  <c r="BI1087"/>
  <c r="BH1087"/>
  <c r="BG1087"/>
  <c r="BE1087"/>
  <c r="T1087"/>
  <c r="R1087"/>
  <c r="P1087"/>
  <c r="BI1085"/>
  <c r="BH1085"/>
  <c r="BG1085"/>
  <c r="BE1085"/>
  <c r="T1085"/>
  <c r="R1085"/>
  <c r="P1085"/>
  <c r="BI1074"/>
  <c r="BH1074"/>
  <c r="BG1074"/>
  <c r="BE1074"/>
  <c r="T1074"/>
  <c r="R1074"/>
  <c r="P1074"/>
  <c r="BI1062"/>
  <c r="BH1062"/>
  <c r="BG1062"/>
  <c r="BE1062"/>
  <c r="T1062"/>
  <c r="R1062"/>
  <c r="P1062"/>
  <c r="BI1050"/>
  <c r="BH1050"/>
  <c r="BG1050"/>
  <c r="BE1050"/>
  <c r="T1050"/>
  <c r="R1050"/>
  <c r="P1050"/>
  <c r="BI1039"/>
  <c r="BH1039"/>
  <c r="BG1039"/>
  <c r="BE1039"/>
  <c r="T1039"/>
  <c r="R1039"/>
  <c r="P1039"/>
  <c r="BI1028"/>
  <c r="BH1028"/>
  <c r="BG1028"/>
  <c r="BE1028"/>
  <c r="T1028"/>
  <c r="R1028"/>
  <c r="P1028"/>
  <c r="BI1025"/>
  <c r="BH1025"/>
  <c r="BG1025"/>
  <c r="BE1025"/>
  <c r="T1025"/>
  <c r="R1025"/>
  <c r="P1025"/>
  <c r="BI1022"/>
  <c r="BH1022"/>
  <c r="BG1022"/>
  <c r="BE1022"/>
  <c r="T1022"/>
  <c r="R1022"/>
  <c r="P1022"/>
  <c r="BI1019"/>
  <c r="BH1019"/>
  <c r="BG1019"/>
  <c r="BE1019"/>
  <c r="T1019"/>
  <c r="R1019"/>
  <c r="P1019"/>
  <c r="BI1016"/>
  <c r="BH1016"/>
  <c r="BG1016"/>
  <c r="BE1016"/>
  <c r="T1016"/>
  <c r="R1016"/>
  <c r="P1016"/>
  <c r="BI1013"/>
  <c r="BH1013"/>
  <c r="BG1013"/>
  <c r="BE1013"/>
  <c r="T1013"/>
  <c r="R1013"/>
  <c r="P1013"/>
  <c r="BI1009"/>
  <c r="BH1009"/>
  <c r="BG1009"/>
  <c r="BE1009"/>
  <c r="T1009"/>
  <c r="R1009"/>
  <c r="P1009"/>
  <c r="BI1006"/>
  <c r="BH1006"/>
  <c r="BG1006"/>
  <c r="BE1006"/>
  <c r="T1006"/>
  <c r="R1006"/>
  <c r="P1006"/>
  <c r="BI1003"/>
  <c r="BH1003"/>
  <c r="BG1003"/>
  <c r="BE1003"/>
  <c r="T1003"/>
  <c r="R1003"/>
  <c r="P1003"/>
  <c r="BI1001"/>
  <c r="BH1001"/>
  <c r="BG1001"/>
  <c r="BE1001"/>
  <c r="T1001"/>
  <c r="R1001"/>
  <c r="P1001"/>
  <c r="BI997"/>
  <c r="BH997"/>
  <c r="BG997"/>
  <c r="BE997"/>
  <c r="T997"/>
  <c r="R997"/>
  <c r="P997"/>
  <c r="BI994"/>
  <c r="BH994"/>
  <c r="BG994"/>
  <c r="BE994"/>
  <c r="T994"/>
  <c r="R994"/>
  <c r="P994"/>
  <c r="BI991"/>
  <c r="BH991"/>
  <c r="BG991"/>
  <c r="BE991"/>
  <c r="T991"/>
  <c r="R991"/>
  <c r="P991"/>
  <c r="BI989"/>
  <c r="BH989"/>
  <c r="BG989"/>
  <c r="BE989"/>
  <c r="T989"/>
  <c r="R989"/>
  <c r="P989"/>
  <c r="BI984"/>
  <c r="BH984"/>
  <c r="BG984"/>
  <c r="BE984"/>
  <c r="T984"/>
  <c r="R984"/>
  <c r="P984"/>
  <c r="BI981"/>
  <c r="BH981"/>
  <c r="BG981"/>
  <c r="BE981"/>
  <c r="T981"/>
  <c r="R981"/>
  <c r="P981"/>
  <c r="BI976"/>
  <c r="BH976"/>
  <c r="BG976"/>
  <c r="BE976"/>
  <c r="T976"/>
  <c r="R976"/>
  <c r="P976"/>
  <c r="BI970"/>
  <c r="BH970"/>
  <c r="BG970"/>
  <c r="BE970"/>
  <c r="T970"/>
  <c r="R970"/>
  <c r="P970"/>
  <c r="BI967"/>
  <c r="BH967"/>
  <c r="BG967"/>
  <c r="BE967"/>
  <c r="T967"/>
  <c r="R967"/>
  <c r="P967"/>
  <c r="BI964"/>
  <c r="BH964"/>
  <c r="BG964"/>
  <c r="BE964"/>
  <c r="T964"/>
  <c r="R964"/>
  <c r="P964"/>
  <c r="BI962"/>
  <c r="BH962"/>
  <c r="BG962"/>
  <c r="BE962"/>
  <c r="T962"/>
  <c r="R962"/>
  <c r="P962"/>
  <c r="BI953"/>
  <c r="BH953"/>
  <c r="BG953"/>
  <c r="BE953"/>
  <c r="T953"/>
  <c r="R953"/>
  <c r="P953"/>
  <c r="BI947"/>
  <c r="BH947"/>
  <c r="BG947"/>
  <c r="BE947"/>
  <c r="T947"/>
  <c r="R947"/>
  <c r="P947"/>
  <c r="BI941"/>
  <c r="BH941"/>
  <c r="BG941"/>
  <c r="BE941"/>
  <c r="T941"/>
  <c r="R941"/>
  <c r="P941"/>
  <c r="BI939"/>
  <c r="BH939"/>
  <c r="BG939"/>
  <c r="BE939"/>
  <c r="T939"/>
  <c r="R939"/>
  <c r="P939"/>
  <c r="BI938"/>
  <c r="BH938"/>
  <c r="BG938"/>
  <c r="BE938"/>
  <c r="T938"/>
  <c r="R938"/>
  <c r="P938"/>
  <c r="BI937"/>
  <c r="BH937"/>
  <c r="BG937"/>
  <c r="BE937"/>
  <c r="T937"/>
  <c r="R937"/>
  <c r="P937"/>
  <c r="BI936"/>
  <c r="BH936"/>
  <c r="BG936"/>
  <c r="BE936"/>
  <c r="T936"/>
  <c r="R936"/>
  <c r="P936"/>
  <c r="BI935"/>
  <c r="BH935"/>
  <c r="BG935"/>
  <c r="BE935"/>
  <c r="T935"/>
  <c r="R935"/>
  <c r="P935"/>
  <c r="BI934"/>
  <c r="BH934"/>
  <c r="BG934"/>
  <c r="BE934"/>
  <c r="T934"/>
  <c r="R934"/>
  <c r="P934"/>
  <c r="BI933"/>
  <c r="BH933"/>
  <c r="BG933"/>
  <c r="BE933"/>
  <c r="T933"/>
  <c r="R933"/>
  <c r="P933"/>
  <c r="BI932"/>
  <c r="BH932"/>
  <c r="BG932"/>
  <c r="BE932"/>
  <c r="T932"/>
  <c r="R932"/>
  <c r="P932"/>
  <c r="BI931"/>
  <c r="BH931"/>
  <c r="BG931"/>
  <c r="BE931"/>
  <c r="T931"/>
  <c r="R931"/>
  <c r="P931"/>
  <c r="BI930"/>
  <c r="BH930"/>
  <c r="BG930"/>
  <c r="BE930"/>
  <c r="T930"/>
  <c r="R930"/>
  <c r="P930"/>
  <c r="BI929"/>
  <c r="BH929"/>
  <c r="BG929"/>
  <c r="BE929"/>
  <c r="T929"/>
  <c r="R929"/>
  <c r="P929"/>
  <c r="BI928"/>
  <c r="BH928"/>
  <c r="BG928"/>
  <c r="BE928"/>
  <c r="T928"/>
  <c r="R928"/>
  <c r="P928"/>
  <c r="BI927"/>
  <c r="BH927"/>
  <c r="BG927"/>
  <c r="BE927"/>
  <c r="T927"/>
  <c r="R927"/>
  <c r="P927"/>
  <c r="BI925"/>
  <c r="BH925"/>
  <c r="BG925"/>
  <c r="BE925"/>
  <c r="T925"/>
  <c r="R925"/>
  <c r="P925"/>
  <c r="BI924"/>
  <c r="BH924"/>
  <c r="BG924"/>
  <c r="BE924"/>
  <c r="T924"/>
  <c r="R924"/>
  <c r="P924"/>
  <c r="BI923"/>
  <c r="BH923"/>
  <c r="BG923"/>
  <c r="BE923"/>
  <c r="T923"/>
  <c r="R923"/>
  <c r="P923"/>
  <c r="BI922"/>
  <c r="BH922"/>
  <c r="BG922"/>
  <c r="BE922"/>
  <c r="T922"/>
  <c r="R922"/>
  <c r="P922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7"/>
  <c r="BH917"/>
  <c r="BG917"/>
  <c r="BE917"/>
  <c r="T917"/>
  <c r="R917"/>
  <c r="P917"/>
  <c r="BI916"/>
  <c r="BH916"/>
  <c r="BG916"/>
  <c r="BE916"/>
  <c r="T916"/>
  <c r="R916"/>
  <c r="P916"/>
  <c r="BI915"/>
  <c r="BH915"/>
  <c r="BG915"/>
  <c r="BE915"/>
  <c r="T915"/>
  <c r="R915"/>
  <c r="P915"/>
  <c r="BI913"/>
  <c r="BH913"/>
  <c r="BG913"/>
  <c r="BE913"/>
  <c r="T913"/>
  <c r="R913"/>
  <c r="P913"/>
  <c r="BI912"/>
  <c r="BH912"/>
  <c r="BG912"/>
  <c r="BE912"/>
  <c r="T912"/>
  <c r="R912"/>
  <c r="P912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8"/>
  <c r="BH908"/>
  <c r="BG908"/>
  <c r="BE908"/>
  <c r="T908"/>
  <c r="R908"/>
  <c r="P908"/>
  <c r="BI907"/>
  <c r="BH907"/>
  <c r="BG907"/>
  <c r="BE907"/>
  <c r="T907"/>
  <c r="R907"/>
  <c r="P907"/>
  <c r="BI906"/>
  <c r="BH906"/>
  <c r="BG906"/>
  <c r="BE906"/>
  <c r="T906"/>
  <c r="R906"/>
  <c r="P906"/>
  <c r="BI905"/>
  <c r="BH905"/>
  <c r="BG905"/>
  <c r="BE905"/>
  <c r="T905"/>
  <c r="R905"/>
  <c r="P905"/>
  <c r="BI904"/>
  <c r="BH904"/>
  <c r="BG904"/>
  <c r="BE904"/>
  <c r="T904"/>
  <c r="R904"/>
  <c r="P904"/>
  <c r="BI903"/>
  <c r="BH903"/>
  <c r="BG903"/>
  <c r="BE903"/>
  <c r="T903"/>
  <c r="R903"/>
  <c r="P903"/>
  <c r="BI902"/>
  <c r="BH902"/>
  <c r="BG902"/>
  <c r="BE902"/>
  <c r="T902"/>
  <c r="R902"/>
  <c r="P902"/>
  <c r="BI901"/>
  <c r="BH901"/>
  <c r="BG901"/>
  <c r="BE901"/>
  <c r="T901"/>
  <c r="R901"/>
  <c r="P901"/>
  <c r="BI900"/>
  <c r="BH900"/>
  <c r="BG900"/>
  <c r="BE900"/>
  <c r="T900"/>
  <c r="R900"/>
  <c r="P900"/>
  <c r="BI899"/>
  <c r="BH899"/>
  <c r="BG899"/>
  <c r="BE899"/>
  <c r="T899"/>
  <c r="R899"/>
  <c r="P899"/>
  <c r="BI898"/>
  <c r="BH898"/>
  <c r="BG898"/>
  <c r="BE898"/>
  <c r="T898"/>
  <c r="R898"/>
  <c r="P898"/>
  <c r="BI897"/>
  <c r="BH897"/>
  <c r="BG897"/>
  <c r="BE897"/>
  <c r="T897"/>
  <c r="R897"/>
  <c r="P897"/>
  <c r="BI896"/>
  <c r="BH896"/>
  <c r="BG896"/>
  <c r="BE896"/>
  <c r="T896"/>
  <c r="R896"/>
  <c r="P896"/>
  <c r="BI895"/>
  <c r="BH895"/>
  <c r="BG895"/>
  <c r="BE895"/>
  <c r="T895"/>
  <c r="R895"/>
  <c r="P895"/>
  <c r="BI894"/>
  <c r="BH894"/>
  <c r="BG894"/>
  <c r="BE894"/>
  <c r="T894"/>
  <c r="R894"/>
  <c r="P894"/>
  <c r="BI893"/>
  <c r="BH893"/>
  <c r="BG893"/>
  <c r="BE893"/>
  <c r="T893"/>
  <c r="R893"/>
  <c r="P893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9"/>
  <c r="BH889"/>
  <c r="BG889"/>
  <c r="BE889"/>
  <c r="T889"/>
  <c r="R889"/>
  <c r="P889"/>
  <c r="BI884"/>
  <c r="BH884"/>
  <c r="BG884"/>
  <c r="BE884"/>
  <c r="T884"/>
  <c r="R884"/>
  <c r="P884"/>
  <c r="BI882"/>
  <c r="BH882"/>
  <c r="BG882"/>
  <c r="BE882"/>
  <c r="T882"/>
  <c r="R882"/>
  <c r="P882"/>
  <c r="BI879"/>
  <c r="BH879"/>
  <c r="BG879"/>
  <c r="BE879"/>
  <c r="T879"/>
  <c r="R879"/>
  <c r="P879"/>
  <c r="BI877"/>
  <c r="BH877"/>
  <c r="BG877"/>
  <c r="BE877"/>
  <c r="T877"/>
  <c r="R877"/>
  <c r="P877"/>
  <c r="BI875"/>
  <c r="BH875"/>
  <c r="BG875"/>
  <c r="BE875"/>
  <c r="T875"/>
  <c r="R875"/>
  <c r="P875"/>
  <c r="BI873"/>
  <c r="BH873"/>
  <c r="BG873"/>
  <c r="BE873"/>
  <c r="T873"/>
  <c r="R873"/>
  <c r="P873"/>
  <c r="BI871"/>
  <c r="BH871"/>
  <c r="BG871"/>
  <c r="BE871"/>
  <c r="T871"/>
  <c r="R871"/>
  <c r="P871"/>
  <c r="BI865"/>
  <c r="BH865"/>
  <c r="BG865"/>
  <c r="BE865"/>
  <c r="T865"/>
  <c r="R865"/>
  <c r="P865"/>
  <c r="BI859"/>
  <c r="BH859"/>
  <c r="BG859"/>
  <c r="BE859"/>
  <c r="T859"/>
  <c r="R859"/>
  <c r="P859"/>
  <c r="BI856"/>
  <c r="BH856"/>
  <c r="BG856"/>
  <c r="BE856"/>
  <c r="T856"/>
  <c r="R856"/>
  <c r="P856"/>
  <c r="BI853"/>
  <c r="BH853"/>
  <c r="BG853"/>
  <c r="BE853"/>
  <c r="T853"/>
  <c r="R853"/>
  <c r="P853"/>
  <c r="BI850"/>
  <c r="BH850"/>
  <c r="BG850"/>
  <c r="BE850"/>
  <c r="T850"/>
  <c r="R850"/>
  <c r="P850"/>
  <c r="BI847"/>
  <c r="BH847"/>
  <c r="BG847"/>
  <c r="BE847"/>
  <c r="T847"/>
  <c r="R847"/>
  <c r="P847"/>
  <c r="BI841"/>
  <c r="BH841"/>
  <c r="BG841"/>
  <c r="BE841"/>
  <c r="T841"/>
  <c r="R841"/>
  <c r="P841"/>
  <c r="BI838"/>
  <c r="BH838"/>
  <c r="BG838"/>
  <c r="BE838"/>
  <c r="T838"/>
  <c r="R838"/>
  <c r="P838"/>
  <c r="BI835"/>
  <c r="BH835"/>
  <c r="BG835"/>
  <c r="BE835"/>
  <c r="T835"/>
  <c r="R835"/>
  <c r="P835"/>
  <c r="BI832"/>
  <c r="BH832"/>
  <c r="BG832"/>
  <c r="BE832"/>
  <c r="T832"/>
  <c r="R832"/>
  <c r="P832"/>
  <c r="BI829"/>
  <c r="BH829"/>
  <c r="BG829"/>
  <c r="BE829"/>
  <c r="T829"/>
  <c r="R829"/>
  <c r="P829"/>
  <c r="BI826"/>
  <c r="BH826"/>
  <c r="BG826"/>
  <c r="BE826"/>
  <c r="T826"/>
  <c r="R826"/>
  <c r="P826"/>
  <c r="BI823"/>
  <c r="BH823"/>
  <c r="BG823"/>
  <c r="BE823"/>
  <c r="T823"/>
  <c r="R823"/>
  <c r="P823"/>
  <c r="BI817"/>
  <c r="BH817"/>
  <c r="BG817"/>
  <c r="BE817"/>
  <c r="T817"/>
  <c r="R817"/>
  <c r="P817"/>
  <c r="BI804"/>
  <c r="BH804"/>
  <c r="BG804"/>
  <c r="BE804"/>
  <c r="T804"/>
  <c r="R804"/>
  <c r="P804"/>
  <c r="BI791"/>
  <c r="BH791"/>
  <c r="BG791"/>
  <c r="BE791"/>
  <c r="T791"/>
  <c r="R791"/>
  <c r="P791"/>
  <c r="BI778"/>
  <c r="BH778"/>
  <c r="BG778"/>
  <c r="BE778"/>
  <c r="T778"/>
  <c r="R778"/>
  <c r="P778"/>
  <c r="BI765"/>
  <c r="BH765"/>
  <c r="BG765"/>
  <c r="BE765"/>
  <c r="T765"/>
  <c r="R765"/>
  <c r="P765"/>
  <c r="BI763"/>
  <c r="BH763"/>
  <c r="BG763"/>
  <c r="BE763"/>
  <c r="T763"/>
  <c r="R763"/>
  <c r="P763"/>
  <c r="BI758"/>
  <c r="BH758"/>
  <c r="BG758"/>
  <c r="BE758"/>
  <c r="T758"/>
  <c r="R758"/>
  <c r="P758"/>
  <c r="BI755"/>
  <c r="BH755"/>
  <c r="BG755"/>
  <c r="BE755"/>
  <c r="T755"/>
  <c r="R755"/>
  <c r="P755"/>
  <c r="BI751"/>
  <c r="BH751"/>
  <c r="BG751"/>
  <c r="BE751"/>
  <c r="T751"/>
  <c r="R751"/>
  <c r="P751"/>
  <c r="BI749"/>
  <c r="BH749"/>
  <c r="BG749"/>
  <c r="BE749"/>
  <c r="T749"/>
  <c r="R749"/>
  <c r="P749"/>
  <c r="BI746"/>
  <c r="BH746"/>
  <c r="BG746"/>
  <c r="BE746"/>
  <c r="T746"/>
  <c r="R746"/>
  <c r="P746"/>
  <c r="BI743"/>
  <c r="BH743"/>
  <c r="BG743"/>
  <c r="BE743"/>
  <c r="T743"/>
  <c r="R743"/>
  <c r="P743"/>
  <c r="BI740"/>
  <c r="BH740"/>
  <c r="BG740"/>
  <c r="BE740"/>
  <c r="T740"/>
  <c r="R740"/>
  <c r="P740"/>
  <c r="BI737"/>
  <c r="BH737"/>
  <c r="BG737"/>
  <c r="BE737"/>
  <c r="T737"/>
  <c r="R737"/>
  <c r="P737"/>
  <c r="BI734"/>
  <c r="BH734"/>
  <c r="BG734"/>
  <c r="BE734"/>
  <c r="T734"/>
  <c r="R734"/>
  <c r="P734"/>
  <c r="BI731"/>
  <c r="BH731"/>
  <c r="BG731"/>
  <c r="BE731"/>
  <c r="T731"/>
  <c r="R731"/>
  <c r="P731"/>
  <c r="BI728"/>
  <c r="BH728"/>
  <c r="BG728"/>
  <c r="BE728"/>
  <c r="T728"/>
  <c r="R728"/>
  <c r="P728"/>
  <c r="BI725"/>
  <c r="BH725"/>
  <c r="BG725"/>
  <c r="BE725"/>
  <c r="T725"/>
  <c r="R725"/>
  <c r="P725"/>
  <c r="BI722"/>
  <c r="BH722"/>
  <c r="BG722"/>
  <c r="BE722"/>
  <c r="T722"/>
  <c r="R722"/>
  <c r="P722"/>
  <c r="BI719"/>
  <c r="BH719"/>
  <c r="BG719"/>
  <c r="BE719"/>
  <c r="T719"/>
  <c r="R719"/>
  <c r="P719"/>
  <c r="BI716"/>
  <c r="BH716"/>
  <c r="BG716"/>
  <c r="BE716"/>
  <c r="T716"/>
  <c r="R716"/>
  <c r="P716"/>
  <c r="BI713"/>
  <c r="BH713"/>
  <c r="BG713"/>
  <c r="BE713"/>
  <c r="T713"/>
  <c r="R713"/>
  <c r="P713"/>
  <c r="BI706"/>
  <c r="BH706"/>
  <c r="BG706"/>
  <c r="BE706"/>
  <c r="T706"/>
  <c r="R706"/>
  <c r="P706"/>
  <c r="BI700"/>
  <c r="BH700"/>
  <c r="BG700"/>
  <c r="BE700"/>
  <c r="T700"/>
  <c r="R700"/>
  <c r="P700"/>
  <c r="BI691"/>
  <c r="BH691"/>
  <c r="BG691"/>
  <c r="BE691"/>
  <c r="T691"/>
  <c r="R691"/>
  <c r="P691"/>
  <c r="BI689"/>
  <c r="BH689"/>
  <c r="BG689"/>
  <c r="BE689"/>
  <c r="T689"/>
  <c r="R689"/>
  <c r="P689"/>
  <c r="BI686"/>
  <c r="BH686"/>
  <c r="BG686"/>
  <c r="BE686"/>
  <c r="T686"/>
  <c r="R686"/>
  <c r="P686"/>
  <c r="BI683"/>
  <c r="BH683"/>
  <c r="BG683"/>
  <c r="BE683"/>
  <c r="T683"/>
  <c r="R683"/>
  <c r="P683"/>
  <c r="BI679"/>
  <c r="BH679"/>
  <c r="BG679"/>
  <c r="BE679"/>
  <c r="T679"/>
  <c r="R679"/>
  <c r="P679"/>
  <c r="BI676"/>
  <c r="BH676"/>
  <c r="BG676"/>
  <c r="BE676"/>
  <c r="T676"/>
  <c r="R676"/>
  <c r="P676"/>
  <c r="BI671"/>
  <c r="BH671"/>
  <c r="BG671"/>
  <c r="BE671"/>
  <c r="T671"/>
  <c r="R671"/>
  <c r="P671"/>
  <c r="BI667"/>
  <c r="BH667"/>
  <c r="BG667"/>
  <c r="BE667"/>
  <c r="T667"/>
  <c r="R667"/>
  <c r="P667"/>
  <c r="BI664"/>
  <c r="BH664"/>
  <c r="BG664"/>
  <c r="BE664"/>
  <c r="T664"/>
  <c r="R664"/>
  <c r="P664"/>
  <c r="BI660"/>
  <c r="BH660"/>
  <c r="BG660"/>
  <c r="BE660"/>
  <c r="T660"/>
  <c r="R660"/>
  <c r="P660"/>
  <c r="BI657"/>
  <c r="BH657"/>
  <c r="BG657"/>
  <c r="BE657"/>
  <c r="T657"/>
  <c r="T656"/>
  <c r="R657"/>
  <c r="R656"/>
  <c r="P657"/>
  <c r="P656"/>
  <c r="BI654"/>
  <c r="BH654"/>
  <c r="BG654"/>
  <c r="BE654"/>
  <c r="T654"/>
  <c r="R654"/>
  <c r="P654"/>
  <c r="BI652"/>
  <c r="BH652"/>
  <c r="BG652"/>
  <c r="BE652"/>
  <c r="T652"/>
  <c r="R652"/>
  <c r="P652"/>
  <c r="BI641"/>
  <c r="BH641"/>
  <c r="BG641"/>
  <c r="BE641"/>
  <c r="T641"/>
  <c r="R641"/>
  <c r="P641"/>
  <c r="BI637"/>
  <c r="BH637"/>
  <c r="BG637"/>
  <c r="BE637"/>
  <c r="T637"/>
  <c r="R637"/>
  <c r="P637"/>
  <c r="BI630"/>
  <c r="BH630"/>
  <c r="BG630"/>
  <c r="BE630"/>
  <c r="T630"/>
  <c r="R630"/>
  <c r="P630"/>
  <c r="BI619"/>
  <c r="BH619"/>
  <c r="BG619"/>
  <c r="BE619"/>
  <c r="T619"/>
  <c r="R619"/>
  <c r="P619"/>
  <c r="BI618"/>
  <c r="BH618"/>
  <c r="BG618"/>
  <c r="BE618"/>
  <c r="T618"/>
  <c r="R618"/>
  <c r="P618"/>
  <c r="BI617"/>
  <c r="BH617"/>
  <c r="BG617"/>
  <c r="BE617"/>
  <c r="T617"/>
  <c r="R617"/>
  <c r="P617"/>
  <c r="BI615"/>
  <c r="BH615"/>
  <c r="BG615"/>
  <c r="BE615"/>
  <c r="T615"/>
  <c r="R615"/>
  <c r="P615"/>
  <c r="BI608"/>
  <c r="BH608"/>
  <c r="BG608"/>
  <c r="BE608"/>
  <c r="T608"/>
  <c r="R608"/>
  <c r="P608"/>
  <c r="BI594"/>
  <c r="BH594"/>
  <c r="BG594"/>
  <c r="BE594"/>
  <c r="T594"/>
  <c r="T580"/>
  <c r="R594"/>
  <c r="R580"/>
  <c r="P594"/>
  <c r="P580"/>
  <c r="BI581"/>
  <c r="BH581"/>
  <c r="BG581"/>
  <c r="BE581"/>
  <c r="T581"/>
  <c r="R581"/>
  <c r="P581"/>
  <c r="BI577"/>
  <c r="BH577"/>
  <c r="BG577"/>
  <c r="BE577"/>
  <c r="T577"/>
  <c r="R577"/>
  <c r="P577"/>
  <c r="BI570"/>
  <c r="BH570"/>
  <c r="BG570"/>
  <c r="BE570"/>
  <c r="T570"/>
  <c r="R570"/>
  <c r="P570"/>
  <c r="BI561"/>
  <c r="BH561"/>
  <c r="BG561"/>
  <c r="BE561"/>
  <c r="T561"/>
  <c r="R561"/>
  <c r="P561"/>
  <c r="BI554"/>
  <c r="BH554"/>
  <c r="BG554"/>
  <c r="BE554"/>
  <c r="T554"/>
  <c r="R554"/>
  <c r="P554"/>
  <c r="BI552"/>
  <c r="BH552"/>
  <c r="BG552"/>
  <c r="BE552"/>
  <c r="T552"/>
  <c r="R552"/>
  <c r="P552"/>
  <c r="BI550"/>
  <c r="BH550"/>
  <c r="BG550"/>
  <c r="BE550"/>
  <c r="T550"/>
  <c r="R550"/>
  <c r="P550"/>
  <c r="BI540"/>
  <c r="BH540"/>
  <c r="BG540"/>
  <c r="BE540"/>
  <c r="T540"/>
  <c r="R540"/>
  <c r="P540"/>
  <c r="BI538"/>
  <c r="BH538"/>
  <c r="BG538"/>
  <c r="BE538"/>
  <c r="T538"/>
  <c r="R538"/>
  <c r="P538"/>
  <c r="BI536"/>
  <c r="BH536"/>
  <c r="BG536"/>
  <c r="BE536"/>
  <c r="T536"/>
  <c r="R536"/>
  <c r="P536"/>
  <c r="BI534"/>
  <c r="BH534"/>
  <c r="BG534"/>
  <c r="BE534"/>
  <c r="T534"/>
  <c r="R534"/>
  <c r="P534"/>
  <c r="BI531"/>
  <c r="BH531"/>
  <c r="BG531"/>
  <c r="BE531"/>
  <c r="T531"/>
  <c r="R531"/>
  <c r="P531"/>
  <c r="BI528"/>
  <c r="BH528"/>
  <c r="BG528"/>
  <c r="BE528"/>
  <c r="T528"/>
  <c r="R528"/>
  <c r="P528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09"/>
  <c r="BH509"/>
  <c r="BG509"/>
  <c r="BE509"/>
  <c r="T509"/>
  <c r="R509"/>
  <c r="P509"/>
  <c r="BI506"/>
  <c r="BH506"/>
  <c r="BG506"/>
  <c r="BE506"/>
  <c r="T506"/>
  <c r="R506"/>
  <c r="P506"/>
  <c r="BI500"/>
  <c r="BH500"/>
  <c r="BG500"/>
  <c r="BE500"/>
  <c r="T500"/>
  <c r="R500"/>
  <c r="P500"/>
  <c r="BI497"/>
  <c r="BH497"/>
  <c r="BG497"/>
  <c r="BE497"/>
  <c r="T497"/>
  <c r="R497"/>
  <c r="P497"/>
  <c r="BI492"/>
  <c r="BH492"/>
  <c r="BG492"/>
  <c r="BE492"/>
  <c r="T492"/>
  <c r="R492"/>
  <c r="P492"/>
  <c r="BI487"/>
  <c r="BH487"/>
  <c r="BG487"/>
  <c r="BE487"/>
  <c r="T487"/>
  <c r="R487"/>
  <c r="P487"/>
  <c r="BI485"/>
  <c r="BH485"/>
  <c r="BG485"/>
  <c r="BE485"/>
  <c r="T485"/>
  <c r="R485"/>
  <c r="P485"/>
  <c r="BI478"/>
  <c r="BH478"/>
  <c r="BG478"/>
  <c r="BE478"/>
  <c r="T478"/>
  <c r="R478"/>
  <c r="P478"/>
  <c r="BI471"/>
  <c r="BH471"/>
  <c r="BG471"/>
  <c r="BE471"/>
  <c r="T471"/>
  <c r="R471"/>
  <c r="P471"/>
  <c r="BI437"/>
  <c r="BH437"/>
  <c r="BG437"/>
  <c r="BE437"/>
  <c r="T437"/>
  <c r="R437"/>
  <c r="P437"/>
  <c r="BI403"/>
  <c r="BH403"/>
  <c r="BG403"/>
  <c r="BE403"/>
  <c r="T403"/>
  <c r="R403"/>
  <c r="P403"/>
  <c r="BI395"/>
  <c r="BH395"/>
  <c r="BG395"/>
  <c r="BE395"/>
  <c r="T395"/>
  <c r="R395"/>
  <c r="P395"/>
  <c r="BI374"/>
  <c r="BH374"/>
  <c r="BG374"/>
  <c r="BE374"/>
  <c r="T374"/>
  <c r="R374"/>
  <c r="P374"/>
  <c r="BI368"/>
  <c r="BH368"/>
  <c r="BG368"/>
  <c r="BE368"/>
  <c r="T368"/>
  <c r="R368"/>
  <c r="P368"/>
  <c r="BI366"/>
  <c r="BH366"/>
  <c r="BG366"/>
  <c r="BE366"/>
  <c r="T366"/>
  <c r="R366"/>
  <c r="P366"/>
  <c r="BI359"/>
  <c r="BH359"/>
  <c r="BG359"/>
  <c r="BE359"/>
  <c r="T359"/>
  <c r="R359"/>
  <c r="P359"/>
  <c r="BI357"/>
  <c r="BH357"/>
  <c r="BG357"/>
  <c r="BE357"/>
  <c r="T357"/>
  <c r="R357"/>
  <c r="P357"/>
  <c r="BI353"/>
  <c r="BH353"/>
  <c r="BG353"/>
  <c r="BE353"/>
  <c r="T353"/>
  <c r="R353"/>
  <c r="P353"/>
  <c r="BI352"/>
  <c r="BH352"/>
  <c r="BG352"/>
  <c r="BE352"/>
  <c r="T352"/>
  <c r="R352"/>
  <c r="P352"/>
  <c r="BI344"/>
  <c r="BH344"/>
  <c r="BG344"/>
  <c r="BE344"/>
  <c r="T344"/>
  <c r="R344"/>
  <c r="P344"/>
  <c r="BI343"/>
  <c r="BH343"/>
  <c r="BG343"/>
  <c r="BE343"/>
  <c r="T343"/>
  <c r="R343"/>
  <c r="P343"/>
  <c r="BI335"/>
  <c r="BH335"/>
  <c r="BG335"/>
  <c r="BE335"/>
  <c r="T335"/>
  <c r="R335"/>
  <c r="P335"/>
  <c r="BI329"/>
  <c r="BH329"/>
  <c r="BG329"/>
  <c r="BE329"/>
  <c r="T329"/>
  <c r="R329"/>
  <c r="P329"/>
  <c r="BI325"/>
  <c r="BH325"/>
  <c r="BG325"/>
  <c r="BE325"/>
  <c r="T325"/>
  <c r="R325"/>
  <c r="P325"/>
  <c r="BI319"/>
  <c r="BH319"/>
  <c r="BG319"/>
  <c r="BE319"/>
  <c r="T319"/>
  <c r="R319"/>
  <c r="P319"/>
  <c r="BI313"/>
  <c r="BH313"/>
  <c r="BG313"/>
  <c r="BE313"/>
  <c r="T313"/>
  <c r="R313"/>
  <c r="P313"/>
  <c r="BI312"/>
  <c r="BH312"/>
  <c r="BG312"/>
  <c r="BE312"/>
  <c r="T312"/>
  <c r="R312"/>
  <c r="P312"/>
  <c r="BI308"/>
  <c r="BH308"/>
  <c r="BG308"/>
  <c r="BE308"/>
  <c r="T308"/>
  <c r="R308"/>
  <c r="P308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4"/>
  <c r="BH294"/>
  <c r="BG294"/>
  <c r="BE294"/>
  <c r="T294"/>
  <c r="R294"/>
  <c r="P294"/>
  <c r="BI288"/>
  <c r="BH288"/>
  <c r="BG288"/>
  <c r="BE288"/>
  <c r="T288"/>
  <c r="R288"/>
  <c r="P288"/>
  <c r="BI283"/>
  <c r="BH283"/>
  <c r="BG283"/>
  <c r="BE283"/>
  <c r="T283"/>
  <c r="R283"/>
  <c r="P283"/>
  <c r="BI278"/>
  <c r="BH278"/>
  <c r="BG278"/>
  <c r="BE278"/>
  <c r="T278"/>
  <c r="R278"/>
  <c r="P278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48"/>
  <c r="BH248"/>
  <c r="BG248"/>
  <c r="BE248"/>
  <c r="T248"/>
  <c r="R248"/>
  <c r="P248"/>
  <c r="BI243"/>
  <c r="BH243"/>
  <c r="BG243"/>
  <c r="BE243"/>
  <c r="T243"/>
  <c r="R243"/>
  <c r="P243"/>
  <c r="BI242"/>
  <c r="BH242"/>
  <c r="BG242"/>
  <c r="BE242"/>
  <c r="T242"/>
  <c r="R242"/>
  <c r="P242"/>
  <c r="BI237"/>
  <c r="BH237"/>
  <c r="BG237"/>
  <c r="BE237"/>
  <c r="T237"/>
  <c r="R237"/>
  <c r="P237"/>
  <c r="BI232"/>
  <c r="BH232"/>
  <c r="BG232"/>
  <c r="BE232"/>
  <c r="T232"/>
  <c r="R232"/>
  <c r="P232"/>
  <c r="BI227"/>
  <c r="BH227"/>
  <c r="BG227"/>
  <c r="BE227"/>
  <c r="T227"/>
  <c r="R227"/>
  <c r="P227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6"/>
  <c r="BH186"/>
  <c r="BG186"/>
  <c r="BE186"/>
  <c r="T186"/>
  <c r="R186"/>
  <c r="P186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J168"/>
  <c r="J167"/>
  <c r="F167"/>
  <c r="F165"/>
  <c r="E163"/>
  <c r="J96"/>
  <c r="J95"/>
  <c r="F95"/>
  <c r="F93"/>
  <c r="E91"/>
  <c r="J22"/>
  <c r="E22"/>
  <c r="F168"/>
  <c r="J21"/>
  <c r="J16"/>
  <c r="J93"/>
  <c r="E7"/>
  <c r="E157"/>
  <c i="3" r="J41"/>
  <c r="J40"/>
  <c i="1" r="AY98"/>
  <c i="3" r="J39"/>
  <c i="1" r="AX98"/>
  <c i="3" r="BI269"/>
  <c r="BH269"/>
  <c r="BG269"/>
  <c r="BE269"/>
  <c r="T269"/>
  <c r="R269"/>
  <c r="P269"/>
  <c r="BI268"/>
  <c r="BH268"/>
  <c r="BG268"/>
  <c r="BE268"/>
  <c r="T268"/>
  <c r="R268"/>
  <c r="P268"/>
  <c r="BI265"/>
  <c r="BH265"/>
  <c r="BG265"/>
  <c r="BE265"/>
  <c r="T265"/>
  <c r="T264"/>
  <c r="R265"/>
  <c r="R264"/>
  <c r="P265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T155"/>
  <c r="R156"/>
  <c r="R155"/>
  <c r="P156"/>
  <c r="P155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6"/>
  <c r="J95"/>
  <c r="F95"/>
  <c r="F93"/>
  <c r="E91"/>
  <c r="J22"/>
  <c r="E22"/>
  <c r="F134"/>
  <c r="J21"/>
  <c r="J16"/>
  <c r="J93"/>
  <c r="E7"/>
  <c r="E123"/>
  <c i="2" r="J41"/>
  <c r="J40"/>
  <c i="1" r="AY97"/>
  <c i="2" r="J39"/>
  <c i="1" r="AX97"/>
  <c i="2" r="BI1749"/>
  <c r="BH1749"/>
  <c r="BG1749"/>
  <c r="BE1749"/>
  <c r="T1749"/>
  <c r="R1749"/>
  <c r="P1749"/>
  <c r="BI1748"/>
  <c r="BH1748"/>
  <c r="BG1748"/>
  <c r="BE1748"/>
  <c r="T1748"/>
  <c r="R1748"/>
  <c r="P1748"/>
  <c r="BI1747"/>
  <c r="BH1747"/>
  <c r="BG1747"/>
  <c r="BE1747"/>
  <c r="T1747"/>
  <c r="R1747"/>
  <c r="P1747"/>
  <c r="BI1746"/>
  <c r="BH1746"/>
  <c r="BG1746"/>
  <c r="BE1746"/>
  <c r="T1746"/>
  <c r="R1746"/>
  <c r="P1746"/>
  <c r="BI1745"/>
  <c r="BH1745"/>
  <c r="BG1745"/>
  <c r="BE1745"/>
  <c r="T1745"/>
  <c r="R1745"/>
  <c r="P1745"/>
  <c r="BI1744"/>
  <c r="BH1744"/>
  <c r="BG1744"/>
  <c r="BE1744"/>
  <c r="T1744"/>
  <c r="R1744"/>
  <c r="P1744"/>
  <c r="BI1743"/>
  <c r="BH1743"/>
  <c r="BG1743"/>
  <c r="BE1743"/>
  <c r="T1743"/>
  <c r="R1743"/>
  <c r="P1743"/>
  <c r="BI1742"/>
  <c r="BH1742"/>
  <c r="BG1742"/>
  <c r="BE1742"/>
  <c r="T1742"/>
  <c r="R1742"/>
  <c r="P1742"/>
  <c r="BI1738"/>
  <c r="BH1738"/>
  <c r="BG1738"/>
  <c r="BE1738"/>
  <c r="T1738"/>
  <c r="R1738"/>
  <c r="P1738"/>
  <c r="BI1736"/>
  <c r="BH1736"/>
  <c r="BG1736"/>
  <c r="BE1736"/>
  <c r="T1736"/>
  <c r="R1736"/>
  <c r="P1736"/>
  <c r="BI1735"/>
  <c r="BH1735"/>
  <c r="BG1735"/>
  <c r="BE1735"/>
  <c r="T1735"/>
  <c r="R1735"/>
  <c r="P1735"/>
  <c r="BI1734"/>
  <c r="BH1734"/>
  <c r="BG1734"/>
  <c r="BE1734"/>
  <c r="T1734"/>
  <c r="R1734"/>
  <c r="P1734"/>
  <c r="BI1733"/>
  <c r="BH1733"/>
  <c r="BG1733"/>
  <c r="BE1733"/>
  <c r="T1733"/>
  <c r="R1733"/>
  <c r="P1733"/>
  <c r="BI1732"/>
  <c r="BH1732"/>
  <c r="BG1732"/>
  <c r="BE1732"/>
  <c r="T1732"/>
  <c r="R1732"/>
  <c r="P1732"/>
  <c r="BI1731"/>
  <c r="BH1731"/>
  <c r="BG1731"/>
  <c r="BE1731"/>
  <c r="T1731"/>
  <c r="R1731"/>
  <c r="P1731"/>
  <c r="BI1730"/>
  <c r="BH1730"/>
  <c r="BG1730"/>
  <c r="BE1730"/>
  <c r="T1730"/>
  <c r="R1730"/>
  <c r="P1730"/>
  <c r="BI1729"/>
  <c r="BH1729"/>
  <c r="BG1729"/>
  <c r="BE1729"/>
  <c r="T1729"/>
  <c r="R1729"/>
  <c r="P1729"/>
  <c r="BI1728"/>
  <c r="BH1728"/>
  <c r="BG1728"/>
  <c r="BE1728"/>
  <c r="T1728"/>
  <c r="R1728"/>
  <c r="P1728"/>
  <c r="BI1727"/>
  <c r="BH1727"/>
  <c r="BG1727"/>
  <c r="BE1727"/>
  <c r="T1727"/>
  <c r="R1727"/>
  <c r="P1727"/>
  <c r="BI1726"/>
  <c r="BH1726"/>
  <c r="BG1726"/>
  <c r="BE1726"/>
  <c r="T1726"/>
  <c r="R1726"/>
  <c r="P1726"/>
  <c r="BI1725"/>
  <c r="BH1725"/>
  <c r="BG1725"/>
  <c r="BE1725"/>
  <c r="T1725"/>
  <c r="R1725"/>
  <c r="P1725"/>
  <c r="BI1724"/>
  <c r="BH1724"/>
  <c r="BG1724"/>
  <c r="BE1724"/>
  <c r="T1724"/>
  <c r="R1724"/>
  <c r="P1724"/>
  <c r="BI1723"/>
  <c r="BH1723"/>
  <c r="BG1723"/>
  <c r="BE1723"/>
  <c r="T1723"/>
  <c r="R1723"/>
  <c r="P1723"/>
  <c r="BI1722"/>
  <c r="BH1722"/>
  <c r="BG1722"/>
  <c r="BE1722"/>
  <c r="T1722"/>
  <c r="R1722"/>
  <c r="P1722"/>
  <c r="BI1721"/>
  <c r="BH1721"/>
  <c r="BG1721"/>
  <c r="BE1721"/>
  <c r="T1721"/>
  <c r="R1721"/>
  <c r="P1721"/>
  <c r="BI1720"/>
  <c r="BH1720"/>
  <c r="BG1720"/>
  <c r="BE1720"/>
  <c r="T1720"/>
  <c r="R1720"/>
  <c r="P1720"/>
  <c r="BI1719"/>
  <c r="BH1719"/>
  <c r="BG1719"/>
  <c r="BE1719"/>
  <c r="T1719"/>
  <c r="R1719"/>
  <c r="P1719"/>
  <c r="BI1718"/>
  <c r="BH1718"/>
  <c r="BG1718"/>
  <c r="BE1718"/>
  <c r="T1718"/>
  <c r="R1718"/>
  <c r="P1718"/>
  <c r="BI1717"/>
  <c r="BH1717"/>
  <c r="BG1717"/>
  <c r="BE1717"/>
  <c r="T1717"/>
  <c r="R1717"/>
  <c r="P1717"/>
  <c r="BI1714"/>
  <c r="BH1714"/>
  <c r="BG1714"/>
  <c r="BE1714"/>
  <c r="T1714"/>
  <c r="R1714"/>
  <c r="P1714"/>
  <c r="BI1711"/>
  <c r="BH1711"/>
  <c r="BG1711"/>
  <c r="BE1711"/>
  <c r="T1711"/>
  <c r="R1711"/>
  <c r="P1711"/>
  <c r="BI1710"/>
  <c r="BH1710"/>
  <c r="BG1710"/>
  <c r="BE1710"/>
  <c r="T1710"/>
  <c r="R1710"/>
  <c r="P1710"/>
  <c r="BI1708"/>
  <c r="BH1708"/>
  <c r="BG1708"/>
  <c r="BE1708"/>
  <c r="T1708"/>
  <c r="R1708"/>
  <c r="P1708"/>
  <c r="BI1707"/>
  <c r="BH1707"/>
  <c r="BG1707"/>
  <c r="BE1707"/>
  <c r="T1707"/>
  <c r="R1707"/>
  <c r="P1707"/>
  <c r="BI1706"/>
  <c r="BH1706"/>
  <c r="BG1706"/>
  <c r="BE1706"/>
  <c r="T1706"/>
  <c r="R1706"/>
  <c r="P1706"/>
  <c r="BI1705"/>
  <c r="BH1705"/>
  <c r="BG1705"/>
  <c r="BE1705"/>
  <c r="T1705"/>
  <c r="R1705"/>
  <c r="P1705"/>
  <c r="BI1704"/>
  <c r="BH1704"/>
  <c r="BG1704"/>
  <c r="BE1704"/>
  <c r="T1704"/>
  <c r="R1704"/>
  <c r="P1704"/>
  <c r="BI1703"/>
  <c r="BH1703"/>
  <c r="BG1703"/>
  <c r="BE1703"/>
  <c r="T1703"/>
  <c r="R1703"/>
  <c r="P1703"/>
  <c r="BI1702"/>
  <c r="BH1702"/>
  <c r="BG1702"/>
  <c r="BE1702"/>
  <c r="T1702"/>
  <c r="R1702"/>
  <c r="P1702"/>
  <c r="BI1701"/>
  <c r="BH1701"/>
  <c r="BG1701"/>
  <c r="BE1701"/>
  <c r="T1701"/>
  <c r="R1701"/>
  <c r="P1701"/>
  <c r="BI1700"/>
  <c r="BH1700"/>
  <c r="BG1700"/>
  <c r="BE1700"/>
  <c r="T1700"/>
  <c r="R1700"/>
  <c r="P1700"/>
  <c r="BI1699"/>
  <c r="BH1699"/>
  <c r="BG1699"/>
  <c r="BE1699"/>
  <c r="T1699"/>
  <c r="R1699"/>
  <c r="P1699"/>
  <c r="BI1698"/>
  <c r="BH1698"/>
  <c r="BG1698"/>
  <c r="BE1698"/>
  <c r="T1698"/>
  <c r="R1698"/>
  <c r="P1698"/>
  <c r="BI1697"/>
  <c r="BH1697"/>
  <c r="BG1697"/>
  <c r="BE1697"/>
  <c r="T1697"/>
  <c r="R1697"/>
  <c r="P1697"/>
  <c r="BI1696"/>
  <c r="BH1696"/>
  <c r="BG1696"/>
  <c r="BE1696"/>
  <c r="T1696"/>
  <c r="R1696"/>
  <c r="P1696"/>
  <c r="BI1695"/>
  <c r="BH1695"/>
  <c r="BG1695"/>
  <c r="BE1695"/>
  <c r="T1695"/>
  <c r="R1695"/>
  <c r="P1695"/>
  <c r="BI1694"/>
  <c r="BH1694"/>
  <c r="BG1694"/>
  <c r="BE1694"/>
  <c r="T1694"/>
  <c r="R1694"/>
  <c r="P1694"/>
  <c r="BI1693"/>
  <c r="BH1693"/>
  <c r="BG1693"/>
  <c r="BE1693"/>
  <c r="T1693"/>
  <c r="R1693"/>
  <c r="P1693"/>
  <c r="BI1692"/>
  <c r="BH1692"/>
  <c r="BG1692"/>
  <c r="BE1692"/>
  <c r="T1692"/>
  <c r="R1692"/>
  <c r="P1692"/>
  <c r="BI1690"/>
  <c r="BH1690"/>
  <c r="BG1690"/>
  <c r="BE1690"/>
  <c r="T1690"/>
  <c r="R1690"/>
  <c r="P1690"/>
  <c r="BI1689"/>
  <c r="BH1689"/>
  <c r="BG1689"/>
  <c r="BE1689"/>
  <c r="T1689"/>
  <c r="R1689"/>
  <c r="P1689"/>
  <c r="BI1688"/>
  <c r="BH1688"/>
  <c r="BG1688"/>
  <c r="BE1688"/>
  <c r="T1688"/>
  <c r="R1688"/>
  <c r="P1688"/>
  <c r="BI1687"/>
  <c r="BH1687"/>
  <c r="BG1687"/>
  <c r="BE1687"/>
  <c r="T1687"/>
  <c r="R1687"/>
  <c r="P1687"/>
  <c r="BI1686"/>
  <c r="BH1686"/>
  <c r="BG1686"/>
  <c r="BE1686"/>
  <c r="T1686"/>
  <c r="R1686"/>
  <c r="P1686"/>
  <c r="BI1685"/>
  <c r="BH1685"/>
  <c r="BG1685"/>
  <c r="BE1685"/>
  <c r="T1685"/>
  <c r="R1685"/>
  <c r="P1685"/>
  <c r="BI1684"/>
  <c r="BH1684"/>
  <c r="BG1684"/>
  <c r="BE1684"/>
  <c r="T1684"/>
  <c r="R1684"/>
  <c r="P1684"/>
  <c r="BI1682"/>
  <c r="BH1682"/>
  <c r="BG1682"/>
  <c r="BE1682"/>
  <c r="T1682"/>
  <c r="R1682"/>
  <c r="P1682"/>
  <c r="BI1681"/>
  <c r="BH1681"/>
  <c r="BG1681"/>
  <c r="BE1681"/>
  <c r="T1681"/>
  <c r="R1681"/>
  <c r="P1681"/>
  <c r="BI1680"/>
  <c r="BH1680"/>
  <c r="BG1680"/>
  <c r="BE1680"/>
  <c r="T1680"/>
  <c r="R1680"/>
  <c r="P1680"/>
  <c r="BI1679"/>
  <c r="BH1679"/>
  <c r="BG1679"/>
  <c r="BE1679"/>
  <c r="T1679"/>
  <c r="R1679"/>
  <c r="P1679"/>
  <c r="BI1678"/>
  <c r="BH1678"/>
  <c r="BG1678"/>
  <c r="BE1678"/>
  <c r="T1678"/>
  <c r="R1678"/>
  <c r="P1678"/>
  <c r="BI1677"/>
  <c r="BH1677"/>
  <c r="BG1677"/>
  <c r="BE1677"/>
  <c r="T1677"/>
  <c r="R1677"/>
  <c r="P1677"/>
  <c r="BI1676"/>
  <c r="BH1676"/>
  <c r="BG1676"/>
  <c r="BE1676"/>
  <c r="T1676"/>
  <c r="R1676"/>
  <c r="P1676"/>
  <c r="BI1675"/>
  <c r="BH1675"/>
  <c r="BG1675"/>
  <c r="BE1675"/>
  <c r="T1675"/>
  <c r="R1675"/>
  <c r="P1675"/>
  <c r="BI1674"/>
  <c r="BH1674"/>
  <c r="BG1674"/>
  <c r="BE1674"/>
  <c r="T1674"/>
  <c r="R1674"/>
  <c r="P1674"/>
  <c r="BI1673"/>
  <c r="BH1673"/>
  <c r="BG1673"/>
  <c r="BE1673"/>
  <c r="T1673"/>
  <c r="R1673"/>
  <c r="P1673"/>
  <c r="BI1672"/>
  <c r="BH1672"/>
  <c r="BG1672"/>
  <c r="BE1672"/>
  <c r="T1672"/>
  <c r="R1672"/>
  <c r="P1672"/>
  <c r="BI1671"/>
  <c r="BH1671"/>
  <c r="BG1671"/>
  <c r="BE1671"/>
  <c r="T1671"/>
  <c r="R1671"/>
  <c r="P1671"/>
  <c r="BI1670"/>
  <c r="BH1670"/>
  <c r="BG1670"/>
  <c r="BE1670"/>
  <c r="T1670"/>
  <c r="R1670"/>
  <c r="P1670"/>
  <c r="BI1669"/>
  <c r="BH1669"/>
  <c r="BG1669"/>
  <c r="BE1669"/>
  <c r="T1669"/>
  <c r="R1669"/>
  <c r="P1669"/>
  <c r="BI1668"/>
  <c r="BH1668"/>
  <c r="BG1668"/>
  <c r="BE1668"/>
  <c r="T1668"/>
  <c r="R1668"/>
  <c r="P1668"/>
  <c r="BI1667"/>
  <c r="BH1667"/>
  <c r="BG1667"/>
  <c r="BE1667"/>
  <c r="T1667"/>
  <c r="R1667"/>
  <c r="P1667"/>
  <c r="BI1666"/>
  <c r="BH1666"/>
  <c r="BG1666"/>
  <c r="BE1666"/>
  <c r="T1666"/>
  <c r="R1666"/>
  <c r="P1666"/>
  <c r="BI1665"/>
  <c r="BH1665"/>
  <c r="BG1665"/>
  <c r="BE1665"/>
  <c r="T1665"/>
  <c r="R1665"/>
  <c r="P1665"/>
  <c r="BI1664"/>
  <c r="BH1664"/>
  <c r="BG1664"/>
  <c r="BE1664"/>
  <c r="T1664"/>
  <c r="R1664"/>
  <c r="P1664"/>
  <c r="BI1663"/>
  <c r="BH1663"/>
  <c r="BG1663"/>
  <c r="BE1663"/>
  <c r="T1663"/>
  <c r="R1663"/>
  <c r="P1663"/>
  <c r="BI1662"/>
  <c r="BH1662"/>
  <c r="BG1662"/>
  <c r="BE1662"/>
  <c r="T1662"/>
  <c r="R1662"/>
  <c r="P1662"/>
  <c r="BI1661"/>
  <c r="BH1661"/>
  <c r="BG1661"/>
  <c r="BE1661"/>
  <c r="T1661"/>
  <c r="R1661"/>
  <c r="P1661"/>
  <c r="BI1660"/>
  <c r="BH1660"/>
  <c r="BG1660"/>
  <c r="BE1660"/>
  <c r="T1660"/>
  <c r="R1660"/>
  <c r="P1660"/>
  <c r="BI1658"/>
  <c r="BH1658"/>
  <c r="BG1658"/>
  <c r="BE1658"/>
  <c r="T1658"/>
  <c r="R1658"/>
  <c r="P1658"/>
  <c r="BI1657"/>
  <c r="BH1657"/>
  <c r="BG1657"/>
  <c r="BE1657"/>
  <c r="T1657"/>
  <c r="R1657"/>
  <c r="P1657"/>
  <c r="BI1656"/>
  <c r="BH1656"/>
  <c r="BG1656"/>
  <c r="BE1656"/>
  <c r="T1656"/>
  <c r="R1656"/>
  <c r="P1656"/>
  <c r="BI1655"/>
  <c r="BH1655"/>
  <c r="BG1655"/>
  <c r="BE1655"/>
  <c r="T1655"/>
  <c r="R1655"/>
  <c r="P1655"/>
  <c r="BI1654"/>
  <c r="BH1654"/>
  <c r="BG1654"/>
  <c r="BE1654"/>
  <c r="T1654"/>
  <c r="R1654"/>
  <c r="P1654"/>
  <c r="BI1653"/>
  <c r="BH1653"/>
  <c r="BG1653"/>
  <c r="BE1653"/>
  <c r="T1653"/>
  <c r="R1653"/>
  <c r="P1653"/>
  <c r="BI1652"/>
  <c r="BH1652"/>
  <c r="BG1652"/>
  <c r="BE1652"/>
  <c r="T1652"/>
  <c r="R1652"/>
  <c r="P1652"/>
  <c r="BI1651"/>
  <c r="BH1651"/>
  <c r="BG1651"/>
  <c r="BE1651"/>
  <c r="T1651"/>
  <c r="R1651"/>
  <c r="P1651"/>
  <c r="BI1650"/>
  <c r="BH1650"/>
  <c r="BG1650"/>
  <c r="BE1650"/>
  <c r="T1650"/>
  <c r="R1650"/>
  <c r="P1650"/>
  <c r="BI1649"/>
  <c r="BH1649"/>
  <c r="BG1649"/>
  <c r="BE1649"/>
  <c r="T1649"/>
  <c r="R1649"/>
  <c r="P1649"/>
  <c r="BI1648"/>
  <c r="BH1648"/>
  <c r="BG1648"/>
  <c r="BE1648"/>
  <c r="T1648"/>
  <c r="R1648"/>
  <c r="P1648"/>
  <c r="BI1647"/>
  <c r="BH1647"/>
  <c r="BG1647"/>
  <c r="BE1647"/>
  <c r="T1647"/>
  <c r="R1647"/>
  <c r="P1647"/>
  <c r="BI1646"/>
  <c r="BH1646"/>
  <c r="BG1646"/>
  <c r="BE1646"/>
  <c r="T1646"/>
  <c r="R1646"/>
  <c r="P1646"/>
  <c r="BI1645"/>
  <c r="BH1645"/>
  <c r="BG1645"/>
  <c r="BE1645"/>
  <c r="T1645"/>
  <c r="R1645"/>
  <c r="P1645"/>
  <c r="BI1643"/>
  <c r="BH1643"/>
  <c r="BG1643"/>
  <c r="BE1643"/>
  <c r="T1643"/>
  <c r="R1643"/>
  <c r="P1643"/>
  <c r="BI1642"/>
  <c r="BH1642"/>
  <c r="BG1642"/>
  <c r="BE1642"/>
  <c r="T1642"/>
  <c r="R1642"/>
  <c r="P1642"/>
  <c r="BI1641"/>
  <c r="BH1641"/>
  <c r="BG1641"/>
  <c r="BE1641"/>
  <c r="T1641"/>
  <c r="R1641"/>
  <c r="P1641"/>
  <c r="BI1640"/>
  <c r="BH1640"/>
  <c r="BG1640"/>
  <c r="BE1640"/>
  <c r="T1640"/>
  <c r="R1640"/>
  <c r="P1640"/>
  <c r="BI1639"/>
  <c r="BH1639"/>
  <c r="BG1639"/>
  <c r="BE1639"/>
  <c r="T1639"/>
  <c r="R1639"/>
  <c r="P1639"/>
  <c r="BI1638"/>
  <c r="BH1638"/>
  <c r="BG1638"/>
  <c r="BE1638"/>
  <c r="T1638"/>
  <c r="R1638"/>
  <c r="P1638"/>
  <c r="BI1637"/>
  <c r="BH1637"/>
  <c r="BG1637"/>
  <c r="BE1637"/>
  <c r="T1637"/>
  <c r="R1637"/>
  <c r="P1637"/>
  <c r="BI1636"/>
  <c r="BH1636"/>
  <c r="BG1636"/>
  <c r="BE1636"/>
  <c r="T1636"/>
  <c r="R1636"/>
  <c r="P1636"/>
  <c r="BI1635"/>
  <c r="BH1635"/>
  <c r="BG1635"/>
  <c r="BE1635"/>
  <c r="T1635"/>
  <c r="R1635"/>
  <c r="P1635"/>
  <c r="BI1634"/>
  <c r="BH1634"/>
  <c r="BG1634"/>
  <c r="BE1634"/>
  <c r="T1634"/>
  <c r="R1634"/>
  <c r="P1634"/>
  <c r="BI1633"/>
  <c r="BH1633"/>
  <c r="BG1633"/>
  <c r="BE1633"/>
  <c r="T1633"/>
  <c r="R1633"/>
  <c r="P1633"/>
  <c r="BI1632"/>
  <c r="BH1632"/>
  <c r="BG1632"/>
  <c r="BE1632"/>
  <c r="T1632"/>
  <c r="R1632"/>
  <c r="P1632"/>
  <c r="BI1631"/>
  <c r="BH1631"/>
  <c r="BG1631"/>
  <c r="BE1631"/>
  <c r="T1631"/>
  <c r="R1631"/>
  <c r="P1631"/>
  <c r="BI1630"/>
  <c r="BH1630"/>
  <c r="BG1630"/>
  <c r="BE1630"/>
  <c r="T1630"/>
  <c r="R1630"/>
  <c r="P1630"/>
  <c r="BI1629"/>
  <c r="BH1629"/>
  <c r="BG1629"/>
  <c r="BE1629"/>
  <c r="T1629"/>
  <c r="R1629"/>
  <c r="P1629"/>
  <c r="BI1628"/>
  <c r="BH1628"/>
  <c r="BG1628"/>
  <c r="BE1628"/>
  <c r="T1628"/>
  <c r="R1628"/>
  <c r="P1628"/>
  <c r="BI1627"/>
  <c r="BH1627"/>
  <c r="BG1627"/>
  <c r="BE1627"/>
  <c r="T1627"/>
  <c r="R1627"/>
  <c r="P1627"/>
  <c r="BI1606"/>
  <c r="BH1606"/>
  <c r="BG1606"/>
  <c r="BE1606"/>
  <c r="T1606"/>
  <c r="T1605"/>
  <c r="R1606"/>
  <c r="R1605"/>
  <c r="P1606"/>
  <c r="P1605"/>
  <c r="BI1604"/>
  <c r="BH1604"/>
  <c r="BG1604"/>
  <c r="BE1604"/>
  <c r="T1604"/>
  <c r="R1604"/>
  <c r="P1604"/>
  <c r="BI1603"/>
  <c r="BH1603"/>
  <c r="BG1603"/>
  <c r="BE1603"/>
  <c r="T1603"/>
  <c r="R1603"/>
  <c r="P1603"/>
  <c r="BI1602"/>
  <c r="BH1602"/>
  <c r="BG1602"/>
  <c r="BE1602"/>
  <c r="T1602"/>
  <c r="R1602"/>
  <c r="P1602"/>
  <c r="BI1601"/>
  <c r="BH1601"/>
  <c r="BG1601"/>
  <c r="BE1601"/>
  <c r="T1601"/>
  <c r="R1601"/>
  <c r="P1601"/>
  <c r="BI1600"/>
  <c r="BH1600"/>
  <c r="BG1600"/>
  <c r="BE1600"/>
  <c r="T1600"/>
  <c r="R1600"/>
  <c r="P1600"/>
  <c r="BI1599"/>
  <c r="BH1599"/>
  <c r="BG1599"/>
  <c r="BE1599"/>
  <c r="T1599"/>
  <c r="R1599"/>
  <c r="P1599"/>
  <c r="BI1598"/>
  <c r="BH1598"/>
  <c r="BG1598"/>
  <c r="BE1598"/>
  <c r="T1598"/>
  <c r="R1598"/>
  <c r="P1598"/>
  <c r="BI1597"/>
  <c r="BH1597"/>
  <c r="BG1597"/>
  <c r="BE1597"/>
  <c r="T1597"/>
  <c r="R1597"/>
  <c r="P1597"/>
  <c r="BI1596"/>
  <c r="BH1596"/>
  <c r="BG1596"/>
  <c r="BE1596"/>
  <c r="T1596"/>
  <c r="R1596"/>
  <c r="P1596"/>
  <c r="BI1595"/>
  <c r="BH1595"/>
  <c r="BG1595"/>
  <c r="BE1595"/>
  <c r="T1595"/>
  <c r="R1595"/>
  <c r="P1595"/>
  <c r="BI1594"/>
  <c r="BH1594"/>
  <c r="BG1594"/>
  <c r="BE1594"/>
  <c r="T1594"/>
  <c r="R1594"/>
  <c r="P1594"/>
  <c r="BI1592"/>
  <c r="BH1592"/>
  <c r="BG1592"/>
  <c r="BE1592"/>
  <c r="T1592"/>
  <c r="R1592"/>
  <c r="P1592"/>
  <c r="BI1591"/>
  <c r="BH1591"/>
  <c r="BG1591"/>
  <c r="BE1591"/>
  <c r="T1591"/>
  <c r="R1591"/>
  <c r="P1591"/>
  <c r="BI1590"/>
  <c r="BH1590"/>
  <c r="BG1590"/>
  <c r="BE1590"/>
  <c r="T1590"/>
  <c r="R1590"/>
  <c r="P1590"/>
  <c r="BI1589"/>
  <c r="BH1589"/>
  <c r="BG1589"/>
  <c r="BE1589"/>
  <c r="T1589"/>
  <c r="R1589"/>
  <c r="P1589"/>
  <c r="BI1588"/>
  <c r="BH1588"/>
  <c r="BG1588"/>
  <c r="BE1588"/>
  <c r="T1588"/>
  <c r="R1588"/>
  <c r="P1588"/>
  <c r="BI1587"/>
  <c r="BH1587"/>
  <c r="BG1587"/>
  <c r="BE1587"/>
  <c r="T1587"/>
  <c r="R1587"/>
  <c r="P1587"/>
  <c r="BI1586"/>
  <c r="BH1586"/>
  <c r="BG1586"/>
  <c r="BE1586"/>
  <c r="T1586"/>
  <c r="R1586"/>
  <c r="P1586"/>
  <c r="BI1585"/>
  <c r="BH1585"/>
  <c r="BG1585"/>
  <c r="BE1585"/>
  <c r="T1585"/>
  <c r="R1585"/>
  <c r="P1585"/>
  <c r="BI1584"/>
  <c r="BH1584"/>
  <c r="BG1584"/>
  <c r="BE1584"/>
  <c r="T1584"/>
  <c r="R1584"/>
  <c r="P1584"/>
  <c r="BI1583"/>
  <c r="BH1583"/>
  <c r="BG1583"/>
  <c r="BE1583"/>
  <c r="T1583"/>
  <c r="R1583"/>
  <c r="P1583"/>
  <c r="BI1582"/>
  <c r="BH1582"/>
  <c r="BG1582"/>
  <c r="BE1582"/>
  <c r="T1582"/>
  <c r="R1582"/>
  <c r="P1582"/>
  <c r="BI1581"/>
  <c r="BH1581"/>
  <c r="BG1581"/>
  <c r="BE1581"/>
  <c r="T1581"/>
  <c r="R1581"/>
  <c r="P1581"/>
  <c r="BI1580"/>
  <c r="BH1580"/>
  <c r="BG1580"/>
  <c r="BE1580"/>
  <c r="T1580"/>
  <c r="R1580"/>
  <c r="P1580"/>
  <c r="BI1579"/>
  <c r="BH1579"/>
  <c r="BG1579"/>
  <c r="BE1579"/>
  <c r="T1579"/>
  <c r="R1579"/>
  <c r="P1579"/>
  <c r="BI1578"/>
  <c r="BH1578"/>
  <c r="BG1578"/>
  <c r="BE1578"/>
  <c r="T1578"/>
  <c r="R1578"/>
  <c r="P1578"/>
  <c r="BI1577"/>
  <c r="BH1577"/>
  <c r="BG1577"/>
  <c r="BE1577"/>
  <c r="T1577"/>
  <c r="R1577"/>
  <c r="P1577"/>
  <c r="BI1576"/>
  <c r="BH1576"/>
  <c r="BG1576"/>
  <c r="BE1576"/>
  <c r="T1576"/>
  <c r="R1576"/>
  <c r="P1576"/>
  <c r="BI1575"/>
  <c r="BH1575"/>
  <c r="BG1575"/>
  <c r="BE1575"/>
  <c r="T1575"/>
  <c r="R1575"/>
  <c r="P1575"/>
  <c r="BI1574"/>
  <c r="BH1574"/>
  <c r="BG1574"/>
  <c r="BE1574"/>
  <c r="T1574"/>
  <c r="R1574"/>
  <c r="P1574"/>
  <c r="BI1573"/>
  <c r="BH1573"/>
  <c r="BG1573"/>
  <c r="BE1573"/>
  <c r="T1573"/>
  <c r="R1573"/>
  <c r="P1573"/>
  <c r="BI1572"/>
  <c r="BH1572"/>
  <c r="BG1572"/>
  <c r="BE1572"/>
  <c r="T1572"/>
  <c r="R1572"/>
  <c r="P1572"/>
  <c r="BI1571"/>
  <c r="BH1571"/>
  <c r="BG1571"/>
  <c r="BE1571"/>
  <c r="T1571"/>
  <c r="R1571"/>
  <c r="P1571"/>
  <c r="BI1570"/>
  <c r="BH1570"/>
  <c r="BG1570"/>
  <c r="BE1570"/>
  <c r="T1570"/>
  <c r="R1570"/>
  <c r="P1570"/>
  <c r="BI1569"/>
  <c r="BH1569"/>
  <c r="BG1569"/>
  <c r="BE1569"/>
  <c r="T1569"/>
  <c r="R1569"/>
  <c r="P1569"/>
  <c r="BI1568"/>
  <c r="BH1568"/>
  <c r="BG1568"/>
  <c r="BE1568"/>
  <c r="T1568"/>
  <c r="R1568"/>
  <c r="P1568"/>
  <c r="BI1567"/>
  <c r="BH1567"/>
  <c r="BG1567"/>
  <c r="BE1567"/>
  <c r="T1567"/>
  <c r="R1567"/>
  <c r="P1567"/>
  <c r="BI1566"/>
  <c r="BH1566"/>
  <c r="BG1566"/>
  <c r="BE1566"/>
  <c r="T1566"/>
  <c r="R1566"/>
  <c r="P1566"/>
  <c r="BI1565"/>
  <c r="BH1565"/>
  <c r="BG1565"/>
  <c r="BE1565"/>
  <c r="T1565"/>
  <c r="R1565"/>
  <c r="P1565"/>
  <c r="BI1564"/>
  <c r="BH1564"/>
  <c r="BG1564"/>
  <c r="BE1564"/>
  <c r="T1564"/>
  <c r="R1564"/>
  <c r="P1564"/>
  <c r="BI1563"/>
  <c r="BH1563"/>
  <c r="BG1563"/>
  <c r="BE1563"/>
  <c r="T1563"/>
  <c r="R1563"/>
  <c r="P1563"/>
  <c r="BI1562"/>
  <c r="BH1562"/>
  <c r="BG1562"/>
  <c r="BE1562"/>
  <c r="T1562"/>
  <c r="R1562"/>
  <c r="P1562"/>
  <c r="BI1561"/>
  <c r="BH1561"/>
  <c r="BG1561"/>
  <c r="BE1561"/>
  <c r="T1561"/>
  <c r="R1561"/>
  <c r="P1561"/>
  <c r="BI1560"/>
  <c r="BH1560"/>
  <c r="BG1560"/>
  <c r="BE1560"/>
  <c r="T1560"/>
  <c r="R1560"/>
  <c r="P1560"/>
  <c r="BI1559"/>
  <c r="BH1559"/>
  <c r="BG1559"/>
  <c r="BE1559"/>
  <c r="T1559"/>
  <c r="R1559"/>
  <c r="P1559"/>
  <c r="BI1558"/>
  <c r="BH1558"/>
  <c r="BG1558"/>
  <c r="BE1558"/>
  <c r="T1558"/>
  <c r="R1558"/>
  <c r="P1558"/>
  <c r="BI1557"/>
  <c r="BH1557"/>
  <c r="BG1557"/>
  <c r="BE1557"/>
  <c r="T1557"/>
  <c r="R1557"/>
  <c r="P1557"/>
  <c r="BI1556"/>
  <c r="BH1556"/>
  <c r="BG1556"/>
  <c r="BE1556"/>
  <c r="T1556"/>
  <c r="R1556"/>
  <c r="P1556"/>
  <c r="BI1555"/>
  <c r="BH1555"/>
  <c r="BG1555"/>
  <c r="BE1555"/>
  <c r="T1555"/>
  <c r="R1555"/>
  <c r="P1555"/>
  <c r="BI1549"/>
  <c r="BH1549"/>
  <c r="BG1549"/>
  <c r="BE1549"/>
  <c r="T1549"/>
  <c r="R1549"/>
  <c r="P1549"/>
  <c r="BI1546"/>
  <c r="BH1546"/>
  <c r="BG1546"/>
  <c r="BE1546"/>
  <c r="T1546"/>
  <c r="R1546"/>
  <c r="P1546"/>
  <c r="BI1544"/>
  <c r="BH1544"/>
  <c r="BG1544"/>
  <c r="BE1544"/>
  <c r="T1544"/>
  <c r="R1544"/>
  <c r="P1544"/>
  <c r="BI1542"/>
  <c r="BH1542"/>
  <c r="BG1542"/>
  <c r="BE1542"/>
  <c r="T1542"/>
  <c r="R1542"/>
  <c r="P1542"/>
  <c r="BI1540"/>
  <c r="BH1540"/>
  <c r="BG1540"/>
  <c r="BE1540"/>
  <c r="T1540"/>
  <c r="R1540"/>
  <c r="P1540"/>
  <c r="BI1538"/>
  <c r="BH1538"/>
  <c r="BG1538"/>
  <c r="BE1538"/>
  <c r="T1538"/>
  <c r="R1538"/>
  <c r="P1538"/>
  <c r="BI1536"/>
  <c r="BH1536"/>
  <c r="BG1536"/>
  <c r="BE1536"/>
  <c r="T1536"/>
  <c r="R1536"/>
  <c r="P1536"/>
  <c r="BI1534"/>
  <c r="BH1534"/>
  <c r="BG1534"/>
  <c r="BE1534"/>
  <c r="T1534"/>
  <c r="R1534"/>
  <c r="P1534"/>
  <c r="BI1532"/>
  <c r="BH1532"/>
  <c r="BG1532"/>
  <c r="BE1532"/>
  <c r="T1532"/>
  <c r="R1532"/>
  <c r="P1532"/>
  <c r="BI1530"/>
  <c r="BH1530"/>
  <c r="BG1530"/>
  <c r="BE1530"/>
  <c r="T1530"/>
  <c r="R1530"/>
  <c r="P1530"/>
  <c r="BI1528"/>
  <c r="BH1528"/>
  <c r="BG1528"/>
  <c r="BE1528"/>
  <c r="T1528"/>
  <c r="R1528"/>
  <c r="P1528"/>
  <c r="BI1524"/>
  <c r="BH1524"/>
  <c r="BG1524"/>
  <c r="BE1524"/>
  <c r="T1524"/>
  <c r="R1524"/>
  <c r="P1524"/>
  <c r="BI1520"/>
  <c r="BH1520"/>
  <c r="BG1520"/>
  <c r="BE1520"/>
  <c r="T1520"/>
  <c r="R1520"/>
  <c r="P1520"/>
  <c r="BI1512"/>
  <c r="BH1512"/>
  <c r="BG1512"/>
  <c r="BE1512"/>
  <c r="T1512"/>
  <c r="T1466"/>
  <c r="R1512"/>
  <c r="R1466"/>
  <c r="P1512"/>
  <c r="P1466"/>
  <c r="BI1471"/>
  <c r="BH1471"/>
  <c r="BG1471"/>
  <c r="BE1471"/>
  <c r="T1471"/>
  <c r="R1471"/>
  <c r="P1471"/>
  <c r="BI1467"/>
  <c r="BH1467"/>
  <c r="BG1467"/>
  <c r="BE1467"/>
  <c r="T1467"/>
  <c r="R1467"/>
  <c r="P1467"/>
  <c r="BI1465"/>
  <c r="BH1465"/>
  <c r="BG1465"/>
  <c r="BE1465"/>
  <c r="T1465"/>
  <c r="R1465"/>
  <c r="P1465"/>
  <c r="BI1463"/>
  <c r="BH1463"/>
  <c r="BG1463"/>
  <c r="BE1463"/>
  <c r="T1463"/>
  <c r="R1463"/>
  <c r="P1463"/>
  <c r="BI1461"/>
  <c r="BH1461"/>
  <c r="BG1461"/>
  <c r="BE1461"/>
  <c r="T1461"/>
  <c r="R1461"/>
  <c r="P1461"/>
  <c r="BI1459"/>
  <c r="BH1459"/>
  <c r="BG1459"/>
  <c r="BE1459"/>
  <c r="T1459"/>
  <c r="R1459"/>
  <c r="P1459"/>
  <c r="BI1454"/>
  <c r="BH1454"/>
  <c r="BG1454"/>
  <c r="BE1454"/>
  <c r="T1454"/>
  <c r="R1454"/>
  <c r="P1454"/>
  <c r="BI1449"/>
  <c r="BH1449"/>
  <c r="BG1449"/>
  <c r="BE1449"/>
  <c r="T1449"/>
  <c r="R1449"/>
  <c r="P1449"/>
  <c r="BI1444"/>
  <c r="BH1444"/>
  <c r="BG1444"/>
  <c r="BE1444"/>
  <c r="T1444"/>
  <c r="R1444"/>
  <c r="P1444"/>
  <c r="BI1439"/>
  <c r="BH1439"/>
  <c r="BG1439"/>
  <c r="BE1439"/>
  <c r="T1439"/>
  <c r="R1439"/>
  <c r="P1439"/>
  <c r="BI1437"/>
  <c r="BH1437"/>
  <c r="BG1437"/>
  <c r="BE1437"/>
  <c r="T1437"/>
  <c r="R1437"/>
  <c r="P1437"/>
  <c r="BI1435"/>
  <c r="BH1435"/>
  <c r="BG1435"/>
  <c r="BE1435"/>
  <c r="T1435"/>
  <c r="R1435"/>
  <c r="P1435"/>
  <c r="BI1432"/>
  <c r="BH1432"/>
  <c r="BG1432"/>
  <c r="BE1432"/>
  <c r="T1432"/>
  <c r="R1432"/>
  <c r="P1432"/>
  <c r="BI1430"/>
  <c r="BH1430"/>
  <c r="BG1430"/>
  <c r="BE1430"/>
  <c r="T1430"/>
  <c r="R1430"/>
  <c r="P1430"/>
  <c r="BI1423"/>
  <c r="BH1423"/>
  <c r="BG1423"/>
  <c r="BE1423"/>
  <c r="T1423"/>
  <c r="R1423"/>
  <c r="P1423"/>
  <c r="BI1416"/>
  <c r="BH1416"/>
  <c r="BG1416"/>
  <c r="BE1416"/>
  <c r="T1416"/>
  <c r="R1416"/>
  <c r="P1416"/>
  <c r="BI1409"/>
  <c r="BH1409"/>
  <c r="BG1409"/>
  <c r="BE1409"/>
  <c r="T1409"/>
  <c r="R1409"/>
  <c r="P1409"/>
  <c r="BI1402"/>
  <c r="BH1402"/>
  <c r="BG1402"/>
  <c r="BE1402"/>
  <c r="T1402"/>
  <c r="R1402"/>
  <c r="P1402"/>
  <c r="BI1395"/>
  <c r="BH1395"/>
  <c r="BG1395"/>
  <c r="BE1395"/>
  <c r="T1395"/>
  <c r="R1395"/>
  <c r="P1395"/>
  <c r="BI1386"/>
  <c r="BH1386"/>
  <c r="BG1386"/>
  <c r="BE1386"/>
  <c r="T1386"/>
  <c r="R1386"/>
  <c r="P1386"/>
  <c r="BI1384"/>
  <c r="BH1384"/>
  <c r="BG1384"/>
  <c r="BE1384"/>
  <c r="T1384"/>
  <c r="R1384"/>
  <c r="P1384"/>
  <c r="BI1378"/>
  <c r="BH1378"/>
  <c r="BG1378"/>
  <c r="BE1378"/>
  <c r="T1378"/>
  <c r="R1378"/>
  <c r="P1378"/>
  <c r="BI1374"/>
  <c r="BH1374"/>
  <c r="BG1374"/>
  <c r="BE1374"/>
  <c r="T1374"/>
  <c r="R1374"/>
  <c r="P1374"/>
  <c r="BI1372"/>
  <c r="BH1372"/>
  <c r="BG1372"/>
  <c r="BE1372"/>
  <c r="T1372"/>
  <c r="R1372"/>
  <c r="P1372"/>
  <c r="BI1362"/>
  <c r="BH1362"/>
  <c r="BG1362"/>
  <c r="BE1362"/>
  <c r="T1362"/>
  <c r="R1362"/>
  <c r="P1362"/>
  <c r="BI1356"/>
  <c r="BH1356"/>
  <c r="BG1356"/>
  <c r="BE1356"/>
  <c r="T1356"/>
  <c r="R1356"/>
  <c r="P1356"/>
  <c r="BI1344"/>
  <c r="BH1344"/>
  <c r="BG1344"/>
  <c r="BE1344"/>
  <c r="T1344"/>
  <c r="R1344"/>
  <c r="P1344"/>
  <c r="BI1342"/>
  <c r="BH1342"/>
  <c r="BG1342"/>
  <c r="BE1342"/>
  <c r="T1342"/>
  <c r="R1342"/>
  <c r="P1342"/>
  <c r="BI1339"/>
  <c r="BH1339"/>
  <c r="BG1339"/>
  <c r="BE1339"/>
  <c r="T1339"/>
  <c r="R1339"/>
  <c r="P1339"/>
  <c r="BI1336"/>
  <c r="BH1336"/>
  <c r="BG1336"/>
  <c r="BE1336"/>
  <c r="T1336"/>
  <c r="R1336"/>
  <c r="P1336"/>
  <c r="BI1333"/>
  <c r="BH1333"/>
  <c r="BG1333"/>
  <c r="BE1333"/>
  <c r="T1333"/>
  <c r="R1333"/>
  <c r="P1333"/>
  <c r="BI1331"/>
  <c r="BH1331"/>
  <c r="BG1331"/>
  <c r="BE1331"/>
  <c r="T1331"/>
  <c r="R1331"/>
  <c r="P1331"/>
  <c r="BI1328"/>
  <c r="BH1328"/>
  <c r="BG1328"/>
  <c r="BE1328"/>
  <c r="T1328"/>
  <c r="R1328"/>
  <c r="P1328"/>
  <c r="BI1325"/>
  <c r="BH1325"/>
  <c r="BG1325"/>
  <c r="BE1325"/>
  <c r="T1325"/>
  <c r="R1325"/>
  <c r="P1325"/>
  <c r="BI1322"/>
  <c r="BH1322"/>
  <c r="BG1322"/>
  <c r="BE1322"/>
  <c r="T1322"/>
  <c r="R1322"/>
  <c r="P1322"/>
  <c r="BI1317"/>
  <c r="BH1317"/>
  <c r="BG1317"/>
  <c r="BE1317"/>
  <c r="T1317"/>
  <c r="R1317"/>
  <c r="P1317"/>
  <c r="BI1307"/>
  <c r="BH1307"/>
  <c r="BG1307"/>
  <c r="BE1307"/>
  <c r="T1307"/>
  <c r="R1307"/>
  <c r="P1307"/>
  <c r="BI1302"/>
  <c r="BH1302"/>
  <c r="BG1302"/>
  <c r="BE1302"/>
  <c r="T1302"/>
  <c r="R1302"/>
  <c r="P1302"/>
  <c r="BI1300"/>
  <c r="BH1300"/>
  <c r="BG1300"/>
  <c r="BE1300"/>
  <c r="T1300"/>
  <c r="R1300"/>
  <c r="P1300"/>
  <c r="BI1298"/>
  <c r="BH1298"/>
  <c r="BG1298"/>
  <c r="BE1298"/>
  <c r="T1298"/>
  <c r="R1298"/>
  <c r="P1298"/>
  <c r="BI1296"/>
  <c r="BH1296"/>
  <c r="BG1296"/>
  <c r="BE1296"/>
  <c r="T1296"/>
  <c r="R1296"/>
  <c r="P1296"/>
  <c r="BI1294"/>
  <c r="BH1294"/>
  <c r="BG1294"/>
  <c r="BE1294"/>
  <c r="T1294"/>
  <c r="R1294"/>
  <c r="P1294"/>
  <c r="BI1291"/>
  <c r="BH1291"/>
  <c r="BG1291"/>
  <c r="BE1291"/>
  <c r="T1291"/>
  <c r="R1291"/>
  <c r="P1291"/>
  <c r="BI1289"/>
  <c r="BH1289"/>
  <c r="BG1289"/>
  <c r="BE1289"/>
  <c r="T1289"/>
  <c r="R1289"/>
  <c r="P1289"/>
  <c r="BI1283"/>
  <c r="BH1283"/>
  <c r="BG1283"/>
  <c r="BE1283"/>
  <c r="T1283"/>
  <c r="R1283"/>
  <c r="P1283"/>
  <c r="BI1278"/>
  <c r="BH1278"/>
  <c r="BG1278"/>
  <c r="BE1278"/>
  <c r="T1278"/>
  <c r="R1278"/>
  <c r="P1278"/>
  <c r="BI1275"/>
  <c r="BH1275"/>
  <c r="BG1275"/>
  <c r="BE1275"/>
  <c r="T1275"/>
  <c r="R1275"/>
  <c r="P1275"/>
  <c r="BI1270"/>
  <c r="BH1270"/>
  <c r="BG1270"/>
  <c r="BE1270"/>
  <c r="T1270"/>
  <c r="R1270"/>
  <c r="P1270"/>
  <c r="BI1267"/>
  <c r="BH1267"/>
  <c r="BG1267"/>
  <c r="BE1267"/>
  <c r="T1267"/>
  <c r="R1267"/>
  <c r="P1267"/>
  <c r="BI1262"/>
  <c r="BH1262"/>
  <c r="BG1262"/>
  <c r="BE1262"/>
  <c r="T1262"/>
  <c r="R1262"/>
  <c r="P1262"/>
  <c r="BI1254"/>
  <c r="BH1254"/>
  <c r="BG1254"/>
  <c r="BE1254"/>
  <c r="T1254"/>
  <c r="R1254"/>
  <c r="P1254"/>
  <c r="BI1251"/>
  <c r="BH1251"/>
  <c r="BG1251"/>
  <c r="BE1251"/>
  <c r="T1251"/>
  <c r="R1251"/>
  <c r="P1251"/>
  <c r="BI1243"/>
  <c r="BH1243"/>
  <c r="BG1243"/>
  <c r="BE1243"/>
  <c r="T1243"/>
  <c r="R1243"/>
  <c r="P1243"/>
  <c r="BI1235"/>
  <c r="BH1235"/>
  <c r="BG1235"/>
  <c r="BE1235"/>
  <c r="T1235"/>
  <c r="R1235"/>
  <c r="P1235"/>
  <c r="BI1227"/>
  <c r="BH1227"/>
  <c r="BG1227"/>
  <c r="BE1227"/>
  <c r="T1227"/>
  <c r="R1227"/>
  <c r="P1227"/>
  <c r="BI1219"/>
  <c r="BH1219"/>
  <c r="BG1219"/>
  <c r="BE1219"/>
  <c r="T1219"/>
  <c r="R1219"/>
  <c r="P1219"/>
  <c r="BI1211"/>
  <c r="BH1211"/>
  <c r="BG1211"/>
  <c r="BE1211"/>
  <c r="T1211"/>
  <c r="R1211"/>
  <c r="P1211"/>
  <c r="BI1208"/>
  <c r="BH1208"/>
  <c r="BG1208"/>
  <c r="BE1208"/>
  <c r="T1208"/>
  <c r="R1208"/>
  <c r="P1208"/>
  <c r="BI1200"/>
  <c r="BH1200"/>
  <c r="BG1200"/>
  <c r="BE1200"/>
  <c r="T1200"/>
  <c r="R1200"/>
  <c r="P1200"/>
  <c r="BI1197"/>
  <c r="BH1197"/>
  <c r="BG1197"/>
  <c r="BE1197"/>
  <c r="T1197"/>
  <c r="R1197"/>
  <c r="P1197"/>
  <c r="BI1195"/>
  <c r="BH1195"/>
  <c r="BG1195"/>
  <c r="BE1195"/>
  <c r="T1195"/>
  <c r="R1195"/>
  <c r="P1195"/>
  <c r="BI1193"/>
  <c r="BH1193"/>
  <c r="BG1193"/>
  <c r="BE1193"/>
  <c r="T1193"/>
  <c r="R1193"/>
  <c r="P1193"/>
  <c r="BI1191"/>
  <c r="BH1191"/>
  <c r="BG1191"/>
  <c r="BE1191"/>
  <c r="T1191"/>
  <c r="R1191"/>
  <c r="P1191"/>
  <c r="BI1182"/>
  <c r="BH1182"/>
  <c r="BG1182"/>
  <c r="BE1182"/>
  <c r="T1182"/>
  <c r="R1182"/>
  <c r="P1182"/>
  <c r="BI1179"/>
  <c r="BH1179"/>
  <c r="BG1179"/>
  <c r="BE1179"/>
  <c r="T1179"/>
  <c r="R1179"/>
  <c r="P1179"/>
  <c r="BI1176"/>
  <c r="BH1176"/>
  <c r="BG1176"/>
  <c r="BE1176"/>
  <c r="T1176"/>
  <c r="R1176"/>
  <c r="P1176"/>
  <c r="BI1166"/>
  <c r="BH1166"/>
  <c r="BG1166"/>
  <c r="BE1166"/>
  <c r="T1166"/>
  <c r="R1166"/>
  <c r="P1166"/>
  <c r="BI1156"/>
  <c r="BH1156"/>
  <c r="BG1156"/>
  <c r="BE1156"/>
  <c r="T1156"/>
  <c r="R1156"/>
  <c r="P1156"/>
  <c r="BI1147"/>
  <c r="BH1147"/>
  <c r="BG1147"/>
  <c r="BE1147"/>
  <c r="T1147"/>
  <c r="R1147"/>
  <c r="P1147"/>
  <c r="BI1138"/>
  <c r="BH1138"/>
  <c r="BG1138"/>
  <c r="BE1138"/>
  <c r="T1138"/>
  <c r="R1138"/>
  <c r="P1138"/>
  <c r="BI1135"/>
  <c r="BH1135"/>
  <c r="BG1135"/>
  <c r="BE1135"/>
  <c r="T1135"/>
  <c r="R1135"/>
  <c r="P1135"/>
  <c r="BI1133"/>
  <c r="BH1133"/>
  <c r="BG1133"/>
  <c r="BE1133"/>
  <c r="T1133"/>
  <c r="R1133"/>
  <c r="P1133"/>
  <c r="BI1129"/>
  <c r="BH1129"/>
  <c r="BG1129"/>
  <c r="BE1129"/>
  <c r="T1129"/>
  <c r="R1129"/>
  <c r="P1129"/>
  <c r="BI1125"/>
  <c r="BH1125"/>
  <c r="BG1125"/>
  <c r="BE1125"/>
  <c r="T1125"/>
  <c r="R1125"/>
  <c r="P1125"/>
  <c r="BI1121"/>
  <c r="BH1121"/>
  <c r="BG1121"/>
  <c r="BE1121"/>
  <c r="T1121"/>
  <c r="R1121"/>
  <c r="P1121"/>
  <c r="BI1118"/>
  <c r="BH1118"/>
  <c r="BG1118"/>
  <c r="BE1118"/>
  <c r="T1118"/>
  <c r="R1118"/>
  <c r="P1118"/>
  <c r="BI1115"/>
  <c r="BH1115"/>
  <c r="BG1115"/>
  <c r="BE1115"/>
  <c r="T1115"/>
  <c r="R1115"/>
  <c r="P1115"/>
  <c r="BI1112"/>
  <c r="BH1112"/>
  <c r="BG1112"/>
  <c r="BE1112"/>
  <c r="T1112"/>
  <c r="R1112"/>
  <c r="P1112"/>
  <c r="BI1109"/>
  <c r="BH1109"/>
  <c r="BG1109"/>
  <c r="BE1109"/>
  <c r="T1109"/>
  <c r="R1109"/>
  <c r="P1109"/>
  <c r="BI1106"/>
  <c r="BH1106"/>
  <c r="BG1106"/>
  <c r="BE1106"/>
  <c r="T1106"/>
  <c r="R1106"/>
  <c r="P1106"/>
  <c r="BI1103"/>
  <c r="BH1103"/>
  <c r="BG1103"/>
  <c r="BE1103"/>
  <c r="T1103"/>
  <c r="R1103"/>
  <c r="P1103"/>
  <c r="BI1100"/>
  <c r="BH1100"/>
  <c r="BG1100"/>
  <c r="BE1100"/>
  <c r="T1100"/>
  <c r="R1100"/>
  <c r="P1100"/>
  <c r="BI1095"/>
  <c r="BH1095"/>
  <c r="BG1095"/>
  <c r="BE1095"/>
  <c r="T1095"/>
  <c r="R1095"/>
  <c r="P1095"/>
  <c r="BI1093"/>
  <c r="BH1093"/>
  <c r="BG1093"/>
  <c r="BE1093"/>
  <c r="T1093"/>
  <c r="R1093"/>
  <c r="P1093"/>
  <c r="BI1090"/>
  <c r="BH1090"/>
  <c r="BG1090"/>
  <c r="BE1090"/>
  <c r="T1090"/>
  <c r="R1090"/>
  <c r="P1090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8"/>
  <c r="BH1078"/>
  <c r="BG1078"/>
  <c r="BE1078"/>
  <c r="T1078"/>
  <c r="R1078"/>
  <c r="P1078"/>
  <c r="BI1076"/>
  <c r="BH1076"/>
  <c r="BG1076"/>
  <c r="BE1076"/>
  <c r="T1076"/>
  <c r="R1076"/>
  <c r="P1076"/>
  <c r="BI1074"/>
  <c r="BH1074"/>
  <c r="BG1074"/>
  <c r="BE1074"/>
  <c r="T1074"/>
  <c r="R1074"/>
  <c r="P1074"/>
  <c r="BI1072"/>
  <c r="BH1072"/>
  <c r="BG1072"/>
  <c r="BE1072"/>
  <c r="T1072"/>
  <c r="R1072"/>
  <c r="P1072"/>
  <c r="BI1066"/>
  <c r="BH1066"/>
  <c r="BG1066"/>
  <c r="BE1066"/>
  <c r="T1066"/>
  <c r="R1066"/>
  <c r="P1066"/>
  <c r="BI1063"/>
  <c r="BH1063"/>
  <c r="BG1063"/>
  <c r="BE1063"/>
  <c r="T1063"/>
  <c r="R1063"/>
  <c r="P1063"/>
  <c r="BI1062"/>
  <c r="BH1062"/>
  <c r="BG1062"/>
  <c r="BE1062"/>
  <c r="T1062"/>
  <c r="R1062"/>
  <c r="P1062"/>
  <c r="BI1060"/>
  <c r="BH1060"/>
  <c r="BG1060"/>
  <c r="BE1060"/>
  <c r="T1060"/>
  <c r="R1060"/>
  <c r="P1060"/>
  <c r="BI1057"/>
  <c r="BH1057"/>
  <c r="BG1057"/>
  <c r="BE1057"/>
  <c r="T1057"/>
  <c r="R1057"/>
  <c r="P1057"/>
  <c r="BI1052"/>
  <c r="BH1052"/>
  <c r="BG1052"/>
  <c r="BE1052"/>
  <c r="T1052"/>
  <c r="R1052"/>
  <c r="P1052"/>
  <c r="BI1046"/>
  <c r="BH1046"/>
  <c r="BG1046"/>
  <c r="BE1046"/>
  <c r="T1046"/>
  <c r="R1046"/>
  <c r="P1046"/>
  <c r="BI1044"/>
  <c r="BH1044"/>
  <c r="BG1044"/>
  <c r="BE1044"/>
  <c r="T1044"/>
  <c r="R1044"/>
  <c r="P1044"/>
  <c r="BI1041"/>
  <c r="BH1041"/>
  <c r="BG1041"/>
  <c r="BE1041"/>
  <c r="T1041"/>
  <c r="R1041"/>
  <c r="P1041"/>
  <c r="BI1039"/>
  <c r="BH1039"/>
  <c r="BG1039"/>
  <c r="BE1039"/>
  <c r="T1039"/>
  <c r="R1039"/>
  <c r="P1039"/>
  <c r="BI1036"/>
  <c r="BH1036"/>
  <c r="BG1036"/>
  <c r="BE1036"/>
  <c r="T1036"/>
  <c r="R1036"/>
  <c r="P1036"/>
  <c r="BI1033"/>
  <c r="BH1033"/>
  <c r="BG1033"/>
  <c r="BE1033"/>
  <c r="T1033"/>
  <c r="R1033"/>
  <c r="P1033"/>
  <c r="BI1030"/>
  <c r="BH1030"/>
  <c r="BG1030"/>
  <c r="BE1030"/>
  <c r="T1030"/>
  <c r="R1030"/>
  <c r="P1030"/>
  <c r="BI1028"/>
  <c r="BH1028"/>
  <c r="BG1028"/>
  <c r="BE1028"/>
  <c r="T1028"/>
  <c r="R1028"/>
  <c r="P1028"/>
  <c r="BI1026"/>
  <c r="BH1026"/>
  <c r="BG1026"/>
  <c r="BE1026"/>
  <c r="T1026"/>
  <c r="R1026"/>
  <c r="P1026"/>
  <c r="BI1024"/>
  <c r="BH1024"/>
  <c r="BG1024"/>
  <c r="BE1024"/>
  <c r="T1024"/>
  <c r="R1024"/>
  <c r="P1024"/>
  <c r="BI1011"/>
  <c r="BH1011"/>
  <c r="BG1011"/>
  <c r="BE1011"/>
  <c r="T1011"/>
  <c r="R1011"/>
  <c r="P1011"/>
  <c r="BI998"/>
  <c r="BH998"/>
  <c r="BG998"/>
  <c r="BE998"/>
  <c r="T998"/>
  <c r="R998"/>
  <c r="P998"/>
  <c r="BI993"/>
  <c r="BH993"/>
  <c r="BG993"/>
  <c r="BE993"/>
  <c r="T993"/>
  <c r="R993"/>
  <c r="P993"/>
  <c r="BI980"/>
  <c r="BH980"/>
  <c r="BG980"/>
  <c r="BE980"/>
  <c r="T980"/>
  <c r="R980"/>
  <c r="P980"/>
  <c r="BI974"/>
  <c r="BH974"/>
  <c r="BG974"/>
  <c r="BE974"/>
  <c r="T974"/>
  <c r="R974"/>
  <c r="P974"/>
  <c r="BI963"/>
  <c r="BH963"/>
  <c r="BG963"/>
  <c r="BE963"/>
  <c r="T963"/>
  <c r="R963"/>
  <c r="P963"/>
  <c r="BI960"/>
  <c r="BH960"/>
  <c r="BG960"/>
  <c r="BE960"/>
  <c r="T960"/>
  <c r="R960"/>
  <c r="P960"/>
  <c r="BI958"/>
  <c r="BH958"/>
  <c r="BG958"/>
  <c r="BE958"/>
  <c r="T958"/>
  <c r="R958"/>
  <c r="P958"/>
  <c r="BI956"/>
  <c r="BH956"/>
  <c r="BG956"/>
  <c r="BE956"/>
  <c r="T956"/>
  <c r="R956"/>
  <c r="P956"/>
  <c r="BI950"/>
  <c r="BH950"/>
  <c r="BG950"/>
  <c r="BE950"/>
  <c r="T950"/>
  <c r="R950"/>
  <c r="P950"/>
  <c r="BI947"/>
  <c r="BH947"/>
  <c r="BG947"/>
  <c r="BE947"/>
  <c r="T947"/>
  <c r="R947"/>
  <c r="P947"/>
  <c r="BI944"/>
  <c r="BH944"/>
  <c r="BG944"/>
  <c r="BE944"/>
  <c r="T944"/>
  <c r="R944"/>
  <c r="P944"/>
  <c r="BI928"/>
  <c r="BH928"/>
  <c r="BG928"/>
  <c r="BE928"/>
  <c r="T928"/>
  <c r="R928"/>
  <c r="P928"/>
  <c r="BI925"/>
  <c r="BH925"/>
  <c r="BG925"/>
  <c r="BE925"/>
  <c r="T925"/>
  <c r="R925"/>
  <c r="P925"/>
  <c r="BI922"/>
  <c r="BH922"/>
  <c r="BG922"/>
  <c r="BE922"/>
  <c r="T922"/>
  <c r="R922"/>
  <c r="P922"/>
  <c r="BI917"/>
  <c r="BH917"/>
  <c r="BG917"/>
  <c r="BE917"/>
  <c r="T917"/>
  <c r="R917"/>
  <c r="P917"/>
  <c r="BI909"/>
  <c r="BH909"/>
  <c r="BG909"/>
  <c r="BE909"/>
  <c r="T909"/>
  <c r="R909"/>
  <c r="P909"/>
  <c r="BI901"/>
  <c r="BH901"/>
  <c r="BG901"/>
  <c r="BE901"/>
  <c r="T901"/>
  <c r="R901"/>
  <c r="P901"/>
  <c r="BI899"/>
  <c r="BH899"/>
  <c r="BG899"/>
  <c r="BE899"/>
  <c r="T899"/>
  <c r="R899"/>
  <c r="P899"/>
  <c r="BI896"/>
  <c r="BH896"/>
  <c r="BG896"/>
  <c r="BE896"/>
  <c r="T896"/>
  <c r="R896"/>
  <c r="P896"/>
  <c r="BI891"/>
  <c r="BH891"/>
  <c r="BG891"/>
  <c r="BE891"/>
  <c r="T891"/>
  <c r="R891"/>
  <c r="P891"/>
  <c r="BI884"/>
  <c r="BH884"/>
  <c r="BG884"/>
  <c r="BE884"/>
  <c r="T884"/>
  <c r="R884"/>
  <c r="P884"/>
  <c r="BI882"/>
  <c r="BH882"/>
  <c r="BG882"/>
  <c r="BE882"/>
  <c r="T882"/>
  <c r="R882"/>
  <c r="P882"/>
  <c r="BI880"/>
  <c r="BH880"/>
  <c r="BG880"/>
  <c r="BE880"/>
  <c r="T880"/>
  <c r="R880"/>
  <c r="P880"/>
  <c r="BI873"/>
  <c r="BH873"/>
  <c r="BG873"/>
  <c r="BE873"/>
  <c r="T873"/>
  <c r="R873"/>
  <c r="P873"/>
  <c r="BI869"/>
  <c r="BH869"/>
  <c r="BG869"/>
  <c r="BE869"/>
  <c r="T869"/>
  <c r="R869"/>
  <c r="P869"/>
  <c r="BI866"/>
  <c r="BH866"/>
  <c r="BG866"/>
  <c r="BE866"/>
  <c r="T866"/>
  <c r="R866"/>
  <c r="P866"/>
  <c r="BI864"/>
  <c r="BH864"/>
  <c r="BG864"/>
  <c r="BE864"/>
  <c r="T864"/>
  <c r="R864"/>
  <c r="P864"/>
  <c r="BI862"/>
  <c r="BH862"/>
  <c r="BG862"/>
  <c r="BE862"/>
  <c r="T862"/>
  <c r="R862"/>
  <c r="P862"/>
  <c r="BI859"/>
  <c r="BH859"/>
  <c r="BG859"/>
  <c r="BE859"/>
  <c r="T859"/>
  <c r="R859"/>
  <c r="P859"/>
  <c r="BI856"/>
  <c r="BH856"/>
  <c r="BG856"/>
  <c r="BE856"/>
  <c r="T856"/>
  <c r="R856"/>
  <c r="P856"/>
  <c r="BI842"/>
  <c r="BH842"/>
  <c r="BG842"/>
  <c r="BE842"/>
  <c r="T842"/>
  <c r="R842"/>
  <c r="P842"/>
  <c r="BI840"/>
  <c r="BH840"/>
  <c r="BG840"/>
  <c r="BE840"/>
  <c r="T840"/>
  <c r="R840"/>
  <c r="P840"/>
  <c r="BI839"/>
  <c r="BH839"/>
  <c r="BG839"/>
  <c r="BE839"/>
  <c r="T839"/>
  <c r="R839"/>
  <c r="P839"/>
  <c r="BI838"/>
  <c r="BH838"/>
  <c r="BG838"/>
  <c r="BE838"/>
  <c r="T838"/>
  <c r="R838"/>
  <c r="P838"/>
  <c r="BI837"/>
  <c r="BH837"/>
  <c r="BG837"/>
  <c r="BE837"/>
  <c r="T837"/>
  <c r="R837"/>
  <c r="P837"/>
  <c r="BI836"/>
  <c r="BH836"/>
  <c r="BG836"/>
  <c r="BE836"/>
  <c r="T836"/>
  <c r="R836"/>
  <c r="P836"/>
  <c r="BI835"/>
  <c r="BH835"/>
  <c r="BG835"/>
  <c r="BE835"/>
  <c r="T835"/>
  <c r="R835"/>
  <c r="P835"/>
  <c r="BI834"/>
  <c r="BH834"/>
  <c r="BG834"/>
  <c r="BE834"/>
  <c r="T834"/>
  <c r="R834"/>
  <c r="P834"/>
  <c r="BI833"/>
  <c r="BH833"/>
  <c r="BG833"/>
  <c r="BE833"/>
  <c r="T833"/>
  <c r="R833"/>
  <c r="P833"/>
  <c r="BI832"/>
  <c r="BH832"/>
  <c r="BG832"/>
  <c r="BE832"/>
  <c r="T832"/>
  <c r="R832"/>
  <c r="P832"/>
  <c r="BI831"/>
  <c r="BH831"/>
  <c r="BG831"/>
  <c r="BE831"/>
  <c r="T831"/>
  <c r="R831"/>
  <c r="P831"/>
  <c r="BI830"/>
  <c r="BH830"/>
  <c r="BG830"/>
  <c r="BE830"/>
  <c r="T830"/>
  <c r="R830"/>
  <c r="P830"/>
  <c r="BI829"/>
  <c r="BH829"/>
  <c r="BG829"/>
  <c r="BE829"/>
  <c r="T829"/>
  <c r="R829"/>
  <c r="P829"/>
  <c r="BI828"/>
  <c r="BH828"/>
  <c r="BG828"/>
  <c r="BE828"/>
  <c r="T828"/>
  <c r="R828"/>
  <c r="P828"/>
  <c r="BI826"/>
  <c r="BH826"/>
  <c r="BG826"/>
  <c r="BE826"/>
  <c r="T826"/>
  <c r="R826"/>
  <c r="P826"/>
  <c r="BI825"/>
  <c r="BH825"/>
  <c r="BG825"/>
  <c r="BE825"/>
  <c r="T825"/>
  <c r="R825"/>
  <c r="P825"/>
  <c r="BI824"/>
  <c r="BH824"/>
  <c r="BG824"/>
  <c r="BE824"/>
  <c r="T824"/>
  <c r="R824"/>
  <c r="P824"/>
  <c r="BI823"/>
  <c r="BH823"/>
  <c r="BG823"/>
  <c r="BE823"/>
  <c r="T823"/>
  <c r="R823"/>
  <c r="P823"/>
  <c r="BI822"/>
  <c r="BH822"/>
  <c r="BG822"/>
  <c r="BE822"/>
  <c r="T822"/>
  <c r="R822"/>
  <c r="P822"/>
  <c r="BI821"/>
  <c r="BH821"/>
  <c r="BG821"/>
  <c r="BE821"/>
  <c r="T821"/>
  <c r="R821"/>
  <c r="P821"/>
  <c r="BI820"/>
  <c r="BH820"/>
  <c r="BG820"/>
  <c r="BE820"/>
  <c r="T820"/>
  <c r="R820"/>
  <c r="P820"/>
  <c r="BI819"/>
  <c r="BH819"/>
  <c r="BG819"/>
  <c r="BE819"/>
  <c r="T819"/>
  <c r="R819"/>
  <c r="P819"/>
  <c r="BI818"/>
  <c r="BH818"/>
  <c r="BG818"/>
  <c r="BE818"/>
  <c r="T818"/>
  <c r="R818"/>
  <c r="P818"/>
  <c r="BI817"/>
  <c r="BH817"/>
  <c r="BG817"/>
  <c r="BE817"/>
  <c r="T817"/>
  <c r="R817"/>
  <c r="P817"/>
  <c r="BI816"/>
  <c r="BH816"/>
  <c r="BG816"/>
  <c r="BE816"/>
  <c r="T816"/>
  <c r="R816"/>
  <c r="P816"/>
  <c r="BI814"/>
  <c r="BH814"/>
  <c r="BG814"/>
  <c r="BE814"/>
  <c r="T814"/>
  <c r="R814"/>
  <c r="P814"/>
  <c r="BI813"/>
  <c r="BH813"/>
  <c r="BG813"/>
  <c r="BE813"/>
  <c r="T813"/>
  <c r="R813"/>
  <c r="P813"/>
  <c r="BI812"/>
  <c r="BH812"/>
  <c r="BG812"/>
  <c r="BE812"/>
  <c r="T812"/>
  <c r="R812"/>
  <c r="P812"/>
  <c r="BI811"/>
  <c r="BH811"/>
  <c r="BG811"/>
  <c r="BE811"/>
  <c r="T811"/>
  <c r="R811"/>
  <c r="P811"/>
  <c r="BI810"/>
  <c r="BH810"/>
  <c r="BG810"/>
  <c r="BE810"/>
  <c r="T810"/>
  <c r="R810"/>
  <c r="P810"/>
  <c r="BI809"/>
  <c r="BH809"/>
  <c r="BG809"/>
  <c r="BE809"/>
  <c r="T809"/>
  <c r="R809"/>
  <c r="P809"/>
  <c r="BI808"/>
  <c r="BH808"/>
  <c r="BG808"/>
  <c r="BE808"/>
  <c r="T808"/>
  <c r="R808"/>
  <c r="P808"/>
  <c r="BI807"/>
  <c r="BH807"/>
  <c r="BG807"/>
  <c r="BE807"/>
  <c r="T807"/>
  <c r="R807"/>
  <c r="P807"/>
  <c r="BI806"/>
  <c r="BH806"/>
  <c r="BG806"/>
  <c r="BE806"/>
  <c r="T806"/>
  <c r="R806"/>
  <c r="P806"/>
  <c r="BI805"/>
  <c r="BH805"/>
  <c r="BG805"/>
  <c r="BE805"/>
  <c r="T805"/>
  <c r="R805"/>
  <c r="P805"/>
  <c r="BI804"/>
  <c r="BH804"/>
  <c r="BG804"/>
  <c r="BE804"/>
  <c r="T804"/>
  <c r="R804"/>
  <c r="P804"/>
  <c r="BI803"/>
  <c r="BH803"/>
  <c r="BG803"/>
  <c r="BE803"/>
  <c r="T803"/>
  <c r="R803"/>
  <c r="P803"/>
  <c r="BI802"/>
  <c r="BH802"/>
  <c r="BG802"/>
  <c r="BE802"/>
  <c r="T802"/>
  <c r="R802"/>
  <c r="P802"/>
  <c r="BI801"/>
  <c r="BH801"/>
  <c r="BG801"/>
  <c r="BE801"/>
  <c r="T801"/>
  <c r="R801"/>
  <c r="P801"/>
  <c r="BI800"/>
  <c r="BH800"/>
  <c r="BG800"/>
  <c r="BE800"/>
  <c r="T800"/>
  <c r="R800"/>
  <c r="P800"/>
  <c r="BI799"/>
  <c r="BH799"/>
  <c r="BG799"/>
  <c r="BE799"/>
  <c r="T799"/>
  <c r="R799"/>
  <c r="P799"/>
  <c r="BI798"/>
  <c r="BH798"/>
  <c r="BG798"/>
  <c r="BE798"/>
  <c r="T798"/>
  <c r="R798"/>
  <c r="P798"/>
  <c r="BI797"/>
  <c r="BH797"/>
  <c r="BG797"/>
  <c r="BE797"/>
  <c r="T797"/>
  <c r="R797"/>
  <c r="P797"/>
  <c r="BI796"/>
  <c r="BH796"/>
  <c r="BG796"/>
  <c r="BE796"/>
  <c r="T796"/>
  <c r="R796"/>
  <c r="P796"/>
  <c r="BI795"/>
  <c r="BH795"/>
  <c r="BG795"/>
  <c r="BE795"/>
  <c r="T795"/>
  <c r="R795"/>
  <c r="P795"/>
  <c r="BI794"/>
  <c r="BH794"/>
  <c r="BG794"/>
  <c r="BE794"/>
  <c r="T794"/>
  <c r="R794"/>
  <c r="P794"/>
  <c r="BI793"/>
  <c r="BH793"/>
  <c r="BG793"/>
  <c r="BE793"/>
  <c r="T793"/>
  <c r="R793"/>
  <c r="P793"/>
  <c r="BI792"/>
  <c r="BH792"/>
  <c r="BG792"/>
  <c r="BE792"/>
  <c r="T792"/>
  <c r="R792"/>
  <c r="P792"/>
  <c r="BI791"/>
  <c r="BH791"/>
  <c r="BG791"/>
  <c r="BE791"/>
  <c r="T791"/>
  <c r="R791"/>
  <c r="P791"/>
  <c r="BI790"/>
  <c r="BH790"/>
  <c r="BG790"/>
  <c r="BE790"/>
  <c r="T790"/>
  <c r="R790"/>
  <c r="P790"/>
  <c r="BI789"/>
  <c r="BH789"/>
  <c r="BG789"/>
  <c r="BE789"/>
  <c r="T789"/>
  <c r="R789"/>
  <c r="P789"/>
  <c r="BI784"/>
  <c r="BH784"/>
  <c r="BG784"/>
  <c r="BE784"/>
  <c r="T784"/>
  <c r="R784"/>
  <c r="P784"/>
  <c r="BI782"/>
  <c r="BH782"/>
  <c r="BG782"/>
  <c r="BE782"/>
  <c r="T782"/>
  <c r="R782"/>
  <c r="P782"/>
  <c r="BI779"/>
  <c r="BH779"/>
  <c r="BG779"/>
  <c r="BE779"/>
  <c r="T779"/>
  <c r="R779"/>
  <c r="P779"/>
  <c r="BI777"/>
  <c r="BH777"/>
  <c r="BG777"/>
  <c r="BE777"/>
  <c r="T777"/>
  <c r="R777"/>
  <c r="P777"/>
  <c r="BI774"/>
  <c r="BH774"/>
  <c r="BG774"/>
  <c r="BE774"/>
  <c r="T774"/>
  <c r="R774"/>
  <c r="P774"/>
  <c r="BI772"/>
  <c r="BH772"/>
  <c r="BG772"/>
  <c r="BE772"/>
  <c r="T772"/>
  <c r="R772"/>
  <c r="P772"/>
  <c r="BI770"/>
  <c r="BH770"/>
  <c r="BG770"/>
  <c r="BE770"/>
  <c r="T770"/>
  <c r="R770"/>
  <c r="P770"/>
  <c r="BI767"/>
  <c r="BH767"/>
  <c r="BG767"/>
  <c r="BE767"/>
  <c r="T767"/>
  <c r="R767"/>
  <c r="P767"/>
  <c r="BI764"/>
  <c r="BH764"/>
  <c r="BG764"/>
  <c r="BE764"/>
  <c r="T764"/>
  <c r="R764"/>
  <c r="P764"/>
  <c r="BI761"/>
  <c r="BH761"/>
  <c r="BG761"/>
  <c r="BE761"/>
  <c r="T761"/>
  <c r="R761"/>
  <c r="P761"/>
  <c r="BI758"/>
  <c r="BH758"/>
  <c r="BG758"/>
  <c r="BE758"/>
  <c r="T758"/>
  <c r="R758"/>
  <c r="P758"/>
  <c r="BI755"/>
  <c r="BH755"/>
  <c r="BG755"/>
  <c r="BE755"/>
  <c r="T755"/>
  <c r="R755"/>
  <c r="P755"/>
  <c r="BI752"/>
  <c r="BH752"/>
  <c r="BG752"/>
  <c r="BE752"/>
  <c r="T752"/>
  <c r="R752"/>
  <c r="P752"/>
  <c r="BI749"/>
  <c r="BH749"/>
  <c r="BG749"/>
  <c r="BE749"/>
  <c r="T749"/>
  <c r="R749"/>
  <c r="P749"/>
  <c r="BI746"/>
  <c r="BH746"/>
  <c r="BG746"/>
  <c r="BE746"/>
  <c r="T746"/>
  <c r="R746"/>
  <c r="P746"/>
  <c r="BI743"/>
  <c r="BH743"/>
  <c r="BG743"/>
  <c r="BE743"/>
  <c r="T743"/>
  <c r="R743"/>
  <c r="P743"/>
  <c r="BI740"/>
  <c r="BH740"/>
  <c r="BG740"/>
  <c r="BE740"/>
  <c r="T740"/>
  <c r="R740"/>
  <c r="P740"/>
  <c r="BI734"/>
  <c r="BH734"/>
  <c r="BG734"/>
  <c r="BE734"/>
  <c r="T734"/>
  <c r="R734"/>
  <c r="P734"/>
  <c r="BI719"/>
  <c r="BH719"/>
  <c r="BG719"/>
  <c r="BE719"/>
  <c r="T719"/>
  <c r="R719"/>
  <c r="P719"/>
  <c r="BI704"/>
  <c r="BH704"/>
  <c r="BG704"/>
  <c r="BE704"/>
  <c r="T704"/>
  <c r="R704"/>
  <c r="P704"/>
  <c r="BI689"/>
  <c r="BH689"/>
  <c r="BG689"/>
  <c r="BE689"/>
  <c r="T689"/>
  <c r="R689"/>
  <c r="P689"/>
  <c r="BI674"/>
  <c r="BH674"/>
  <c r="BG674"/>
  <c r="BE674"/>
  <c r="T674"/>
  <c r="R674"/>
  <c r="P674"/>
  <c r="BI671"/>
  <c r="BH671"/>
  <c r="BG671"/>
  <c r="BE671"/>
  <c r="T671"/>
  <c r="R671"/>
  <c r="P671"/>
  <c r="BI668"/>
  <c r="BH668"/>
  <c r="BG668"/>
  <c r="BE668"/>
  <c r="T668"/>
  <c r="R668"/>
  <c r="P668"/>
  <c r="BI665"/>
  <c r="BH665"/>
  <c r="BG665"/>
  <c r="BE665"/>
  <c r="T665"/>
  <c r="R665"/>
  <c r="P665"/>
  <c r="BI662"/>
  <c r="BH662"/>
  <c r="BG662"/>
  <c r="BE662"/>
  <c r="T662"/>
  <c r="R662"/>
  <c r="P662"/>
  <c r="BI656"/>
  <c r="BH656"/>
  <c r="BG656"/>
  <c r="BE656"/>
  <c r="T656"/>
  <c r="R656"/>
  <c r="P656"/>
  <c r="BI654"/>
  <c r="BH654"/>
  <c r="BG654"/>
  <c r="BE654"/>
  <c r="T654"/>
  <c r="R654"/>
  <c r="P654"/>
  <c r="BI649"/>
  <c r="BH649"/>
  <c r="BG649"/>
  <c r="BE649"/>
  <c r="T649"/>
  <c r="R649"/>
  <c r="P649"/>
  <c r="BI646"/>
  <c r="BH646"/>
  <c r="BG646"/>
  <c r="BE646"/>
  <c r="T646"/>
  <c r="R646"/>
  <c r="P646"/>
  <c r="BI642"/>
  <c r="BH642"/>
  <c r="BG642"/>
  <c r="BE642"/>
  <c r="T642"/>
  <c r="R642"/>
  <c r="P642"/>
  <c r="BI640"/>
  <c r="BH640"/>
  <c r="BG640"/>
  <c r="BE640"/>
  <c r="T640"/>
  <c r="R640"/>
  <c r="P640"/>
  <c r="BI637"/>
  <c r="BH637"/>
  <c r="BG637"/>
  <c r="BE637"/>
  <c r="T637"/>
  <c r="R637"/>
  <c r="P637"/>
  <c r="BI634"/>
  <c r="BH634"/>
  <c r="BG634"/>
  <c r="BE634"/>
  <c r="T634"/>
  <c r="R634"/>
  <c r="P634"/>
  <c r="BI631"/>
  <c r="BH631"/>
  <c r="BG631"/>
  <c r="BE631"/>
  <c r="T631"/>
  <c r="R631"/>
  <c r="P631"/>
  <c r="BI628"/>
  <c r="BH628"/>
  <c r="BG628"/>
  <c r="BE628"/>
  <c r="T628"/>
  <c r="R628"/>
  <c r="P628"/>
  <c r="BI625"/>
  <c r="BH625"/>
  <c r="BG625"/>
  <c r="BE625"/>
  <c r="T625"/>
  <c r="R625"/>
  <c r="P625"/>
  <c r="BI622"/>
  <c r="BH622"/>
  <c r="BG622"/>
  <c r="BE622"/>
  <c r="T622"/>
  <c r="R622"/>
  <c r="P622"/>
  <c r="BI619"/>
  <c r="BH619"/>
  <c r="BG619"/>
  <c r="BE619"/>
  <c r="T619"/>
  <c r="R619"/>
  <c r="P619"/>
  <c r="BI616"/>
  <c r="BH616"/>
  <c r="BG616"/>
  <c r="BE616"/>
  <c r="T616"/>
  <c r="R616"/>
  <c r="P616"/>
  <c r="BI613"/>
  <c r="BH613"/>
  <c r="BG613"/>
  <c r="BE613"/>
  <c r="T613"/>
  <c r="R613"/>
  <c r="P613"/>
  <c r="BI610"/>
  <c r="BH610"/>
  <c r="BG610"/>
  <c r="BE610"/>
  <c r="T610"/>
  <c r="R610"/>
  <c r="P610"/>
  <c r="BI607"/>
  <c r="BH607"/>
  <c r="BG607"/>
  <c r="BE607"/>
  <c r="T607"/>
  <c r="R607"/>
  <c r="P607"/>
  <c r="BI604"/>
  <c r="BH604"/>
  <c r="BG604"/>
  <c r="BE604"/>
  <c r="T604"/>
  <c r="R604"/>
  <c r="P604"/>
  <c r="BI600"/>
  <c r="BH600"/>
  <c r="BG600"/>
  <c r="BE600"/>
  <c r="T600"/>
  <c r="R600"/>
  <c r="P600"/>
  <c r="BI597"/>
  <c r="BH597"/>
  <c r="BG597"/>
  <c r="BE597"/>
  <c r="T597"/>
  <c r="R597"/>
  <c r="P597"/>
  <c r="BI591"/>
  <c r="BH591"/>
  <c r="BG591"/>
  <c r="BE591"/>
  <c r="T591"/>
  <c r="R591"/>
  <c r="P591"/>
  <c r="BI589"/>
  <c r="BH589"/>
  <c r="BG589"/>
  <c r="BE589"/>
  <c r="T589"/>
  <c r="R589"/>
  <c r="P589"/>
  <c r="BI586"/>
  <c r="BH586"/>
  <c r="BG586"/>
  <c r="BE586"/>
  <c r="T586"/>
  <c r="R586"/>
  <c r="P586"/>
  <c r="BI583"/>
  <c r="BH583"/>
  <c r="BG583"/>
  <c r="BE583"/>
  <c r="T583"/>
  <c r="R583"/>
  <c r="P583"/>
  <c r="BI579"/>
  <c r="BH579"/>
  <c r="BG579"/>
  <c r="BE579"/>
  <c r="T579"/>
  <c r="R579"/>
  <c r="P579"/>
  <c r="BI576"/>
  <c r="BH576"/>
  <c r="BG576"/>
  <c r="BE576"/>
  <c r="T576"/>
  <c r="R576"/>
  <c r="P576"/>
  <c r="BI571"/>
  <c r="BH571"/>
  <c r="BG571"/>
  <c r="BE571"/>
  <c r="T571"/>
  <c r="R571"/>
  <c r="P571"/>
  <c r="BI567"/>
  <c r="BH567"/>
  <c r="BG567"/>
  <c r="BE567"/>
  <c r="T567"/>
  <c r="R567"/>
  <c r="P567"/>
  <c r="BI564"/>
  <c r="BH564"/>
  <c r="BG564"/>
  <c r="BE564"/>
  <c r="T564"/>
  <c r="R564"/>
  <c r="P564"/>
  <c r="BI560"/>
  <c r="BH560"/>
  <c r="BG560"/>
  <c r="BE560"/>
  <c r="T560"/>
  <c r="R560"/>
  <c r="P560"/>
  <c r="BI557"/>
  <c r="BH557"/>
  <c r="BG557"/>
  <c r="BE557"/>
  <c r="T557"/>
  <c r="T556"/>
  <c r="R557"/>
  <c r="R556"/>
  <c r="P557"/>
  <c r="P556"/>
  <c r="BI543"/>
  <c r="BH543"/>
  <c r="BG543"/>
  <c r="BE543"/>
  <c r="T543"/>
  <c r="T542"/>
  <c r="R543"/>
  <c r="R542"/>
  <c r="P543"/>
  <c r="P542"/>
  <c r="BI539"/>
  <c r="BH539"/>
  <c r="BG539"/>
  <c r="BE539"/>
  <c r="T539"/>
  <c r="R539"/>
  <c r="P539"/>
  <c r="BI533"/>
  <c r="BH533"/>
  <c r="BG533"/>
  <c r="BE533"/>
  <c r="T533"/>
  <c r="R533"/>
  <c r="P533"/>
  <c r="BI520"/>
  <c r="BH520"/>
  <c r="BG520"/>
  <c r="BE520"/>
  <c r="T520"/>
  <c r="R520"/>
  <c r="P520"/>
  <c r="BI519"/>
  <c r="BH519"/>
  <c r="BG519"/>
  <c r="BE519"/>
  <c r="T519"/>
  <c r="R519"/>
  <c r="P519"/>
  <c r="BI518"/>
  <c r="BH518"/>
  <c r="BG518"/>
  <c r="BE518"/>
  <c r="T518"/>
  <c r="R518"/>
  <c r="P518"/>
  <c r="BI516"/>
  <c r="BH516"/>
  <c r="BG516"/>
  <c r="BE516"/>
  <c r="T516"/>
  <c r="R516"/>
  <c r="P516"/>
  <c r="BI510"/>
  <c r="BH510"/>
  <c r="BG510"/>
  <c r="BE510"/>
  <c r="T510"/>
  <c r="R510"/>
  <c r="P510"/>
  <c r="BI494"/>
  <c r="BH494"/>
  <c r="BG494"/>
  <c r="BE494"/>
  <c r="T494"/>
  <c r="T478"/>
  <c r="R494"/>
  <c r="R478"/>
  <c r="P494"/>
  <c r="P478"/>
  <c r="BI479"/>
  <c r="BH479"/>
  <c r="BG479"/>
  <c r="BE479"/>
  <c r="T479"/>
  <c r="R479"/>
  <c r="P479"/>
  <c r="BI475"/>
  <c r="BH475"/>
  <c r="BG475"/>
  <c r="BE475"/>
  <c r="T475"/>
  <c r="R475"/>
  <c r="P475"/>
  <c r="BI469"/>
  <c r="BH469"/>
  <c r="BG469"/>
  <c r="BE469"/>
  <c r="T469"/>
  <c r="R469"/>
  <c r="P469"/>
  <c r="BI467"/>
  <c r="BH467"/>
  <c r="BG467"/>
  <c r="BE467"/>
  <c r="T467"/>
  <c r="R467"/>
  <c r="P467"/>
  <c r="BI459"/>
  <c r="BH459"/>
  <c r="BG459"/>
  <c r="BE459"/>
  <c r="T459"/>
  <c r="R459"/>
  <c r="P459"/>
  <c r="BI453"/>
  <c r="BH453"/>
  <c r="BG453"/>
  <c r="BE453"/>
  <c r="T453"/>
  <c r="R453"/>
  <c r="P453"/>
  <c r="BI450"/>
  <c r="BH450"/>
  <c r="BG450"/>
  <c r="BE450"/>
  <c r="T450"/>
  <c r="R450"/>
  <c r="P450"/>
  <c r="BI448"/>
  <c r="BH448"/>
  <c r="BG448"/>
  <c r="BE448"/>
  <c r="T448"/>
  <c r="R448"/>
  <c r="P448"/>
  <c r="BI439"/>
  <c r="BH439"/>
  <c r="BG439"/>
  <c r="BE439"/>
  <c r="T439"/>
  <c r="R439"/>
  <c r="P439"/>
  <c r="BI437"/>
  <c r="BH437"/>
  <c r="BG437"/>
  <c r="BE437"/>
  <c r="T437"/>
  <c r="R437"/>
  <c r="P437"/>
  <c r="BI434"/>
  <c r="BH434"/>
  <c r="BG434"/>
  <c r="BE434"/>
  <c r="T434"/>
  <c r="R434"/>
  <c r="P434"/>
  <c r="BI432"/>
  <c r="BH432"/>
  <c r="BG432"/>
  <c r="BE432"/>
  <c r="T432"/>
  <c r="R432"/>
  <c r="P432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3"/>
  <c r="BH413"/>
  <c r="BG413"/>
  <c r="BE413"/>
  <c r="T413"/>
  <c r="R413"/>
  <c r="P413"/>
  <c r="BI397"/>
  <c r="BH397"/>
  <c r="BG397"/>
  <c r="BE397"/>
  <c r="T397"/>
  <c r="R397"/>
  <c r="P397"/>
  <c r="BI381"/>
  <c r="BH381"/>
  <c r="BG381"/>
  <c r="BE381"/>
  <c r="T381"/>
  <c r="R381"/>
  <c r="P381"/>
  <c r="BI373"/>
  <c r="BH373"/>
  <c r="BG373"/>
  <c r="BE373"/>
  <c r="T373"/>
  <c r="R373"/>
  <c r="P373"/>
  <c r="BI346"/>
  <c r="BH346"/>
  <c r="BG346"/>
  <c r="BE346"/>
  <c r="T346"/>
  <c r="R346"/>
  <c r="P346"/>
  <c r="BI340"/>
  <c r="BH340"/>
  <c r="BG340"/>
  <c r="BE340"/>
  <c r="T340"/>
  <c r="R340"/>
  <c r="P340"/>
  <c r="BI338"/>
  <c r="BH338"/>
  <c r="BG338"/>
  <c r="BE338"/>
  <c r="T338"/>
  <c r="R338"/>
  <c r="P338"/>
  <c r="BI330"/>
  <c r="BH330"/>
  <c r="BG330"/>
  <c r="BE330"/>
  <c r="T330"/>
  <c r="R330"/>
  <c r="P330"/>
  <c r="BI329"/>
  <c r="BH329"/>
  <c r="BG329"/>
  <c r="BE329"/>
  <c r="T329"/>
  <c r="R329"/>
  <c r="P329"/>
  <c r="BI323"/>
  <c r="BH323"/>
  <c r="BG323"/>
  <c r="BE323"/>
  <c r="T323"/>
  <c r="R323"/>
  <c r="P323"/>
  <c r="BI316"/>
  <c r="BH316"/>
  <c r="BG316"/>
  <c r="BE316"/>
  <c r="T316"/>
  <c r="R316"/>
  <c r="P316"/>
  <c r="BI312"/>
  <c r="BH312"/>
  <c r="BG312"/>
  <c r="BE312"/>
  <c r="T312"/>
  <c r="R312"/>
  <c r="P312"/>
  <c r="BI306"/>
  <c r="BH306"/>
  <c r="BG306"/>
  <c r="BE306"/>
  <c r="T306"/>
  <c r="R306"/>
  <c r="P306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0"/>
  <c r="BH280"/>
  <c r="BG280"/>
  <c r="BE280"/>
  <c r="T280"/>
  <c r="R280"/>
  <c r="P280"/>
  <c r="BI272"/>
  <c r="BH272"/>
  <c r="BG272"/>
  <c r="BE272"/>
  <c r="T272"/>
  <c r="R272"/>
  <c r="P272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2"/>
  <c r="BH262"/>
  <c r="BG262"/>
  <c r="BE262"/>
  <c r="T262"/>
  <c r="R262"/>
  <c r="P262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0"/>
  <c r="BH250"/>
  <c r="BG250"/>
  <c r="BE250"/>
  <c r="T250"/>
  <c r="R250"/>
  <c r="P250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2"/>
  <c r="BH232"/>
  <c r="BG232"/>
  <c r="BE232"/>
  <c r="T232"/>
  <c r="R232"/>
  <c r="P232"/>
  <c r="BI227"/>
  <c r="BH227"/>
  <c r="BG227"/>
  <c r="BE227"/>
  <c r="T227"/>
  <c r="R227"/>
  <c r="P227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7"/>
  <c r="BH187"/>
  <c r="BG187"/>
  <c r="BE187"/>
  <c r="T187"/>
  <c r="R187"/>
  <c r="P187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J169"/>
  <c r="J168"/>
  <c r="F168"/>
  <c r="F166"/>
  <c r="E164"/>
  <c r="J96"/>
  <c r="J95"/>
  <c r="F95"/>
  <c r="F93"/>
  <c r="E91"/>
  <c r="J22"/>
  <c r="E22"/>
  <c r="F169"/>
  <c r="J21"/>
  <c r="J16"/>
  <c r="J93"/>
  <c r="E7"/>
  <c r="E85"/>
  <c i="1" r="L90"/>
  <c r="AM90"/>
  <c r="AM89"/>
  <c r="L89"/>
  <c r="AM87"/>
  <c r="L87"/>
  <c r="L85"/>
  <c r="L84"/>
  <c i="2" r="BK1749"/>
  <c r="BK1725"/>
  <c r="BK1698"/>
  <c r="J1678"/>
  <c r="BK1664"/>
  <c r="J1633"/>
  <c r="J1606"/>
  <c r="J1566"/>
  <c r="J1556"/>
  <c r="J1524"/>
  <c r="BK1439"/>
  <c r="BK1374"/>
  <c r="BK1275"/>
  <c r="BK1219"/>
  <c r="J1138"/>
  <c r="BK1072"/>
  <c r="J1028"/>
  <c r="BK917"/>
  <c r="BK862"/>
  <c r="BK824"/>
  <c r="J799"/>
  <c r="BK734"/>
  <c r="BK634"/>
  <c r="BK516"/>
  <c r="BK329"/>
  <c r="J218"/>
  <c r="J177"/>
  <c r="J1747"/>
  <c r="J1738"/>
  <c r="J1733"/>
  <c r="J1723"/>
  <c r="BK1719"/>
  <c r="BK1695"/>
  <c r="BK1687"/>
  <c r="J1664"/>
  <c r="J1656"/>
  <c r="J1641"/>
  <c r="BK1595"/>
  <c r="J1579"/>
  <c r="J1561"/>
  <c r="J1530"/>
  <c r="BK1384"/>
  <c r="BK1300"/>
  <c r="BK1195"/>
  <c r="J1109"/>
  <c r="BK1052"/>
  <c r="J947"/>
  <c r="J856"/>
  <c r="J819"/>
  <c r="BK795"/>
  <c r="BK777"/>
  <c r="BK640"/>
  <c r="J564"/>
  <c r="BK475"/>
  <c r="J427"/>
  <c r="J302"/>
  <c r="J287"/>
  <c r="J210"/>
  <c i="1" r="AS102"/>
  <c i="2" r="BK1703"/>
  <c r="J1692"/>
  <c r="J1654"/>
  <c r="J1646"/>
  <c r="BK1600"/>
  <c r="J1586"/>
  <c r="J1568"/>
  <c r="BK1534"/>
  <c r="BK1430"/>
  <c r="J1296"/>
  <c r="J1193"/>
  <c r="J1118"/>
  <c r="BK1063"/>
  <c r="BK1026"/>
  <c r="BK864"/>
  <c r="J804"/>
  <c r="J767"/>
  <c r="J689"/>
  <c r="BK625"/>
  <c r="J576"/>
  <c r="BK434"/>
  <c r="BK297"/>
  <c r="J265"/>
  <c r="BK210"/>
  <c r="BK1678"/>
  <c r="BK1666"/>
  <c r="BK1648"/>
  <c r="BK1635"/>
  <c r="J1598"/>
  <c r="BK1578"/>
  <c r="J1564"/>
  <c r="BK1449"/>
  <c r="BK1372"/>
  <c r="J1336"/>
  <c r="J1254"/>
  <c r="BK1125"/>
  <c r="BK1093"/>
  <c r="BK1060"/>
  <c r="J1024"/>
  <c r="J928"/>
  <c r="BK896"/>
  <c r="BK836"/>
  <c r="BK814"/>
  <c r="J802"/>
  <c r="J784"/>
  <c r="J752"/>
  <c r="BK665"/>
  <c r="BK583"/>
  <c r="BK533"/>
  <c r="BK518"/>
  <c r="J469"/>
  <c r="BK427"/>
  <c r="J323"/>
  <c r="BK262"/>
  <c r="J196"/>
  <c r="BK1744"/>
  <c r="BK1732"/>
  <c r="BK1724"/>
  <c r="BK1717"/>
  <c r="J1695"/>
  <c r="J1675"/>
  <c r="J1661"/>
  <c r="BK1654"/>
  <c r="BK1645"/>
  <c r="BK1632"/>
  <c r="BK1594"/>
  <c r="J1572"/>
  <c r="J1563"/>
  <c r="BK1512"/>
  <c r="BK1463"/>
  <c r="J1395"/>
  <c r="BK1328"/>
  <c r="J1195"/>
  <c r="J1078"/>
  <c r="BK1024"/>
  <c r="J963"/>
  <c r="J901"/>
  <c r="BK840"/>
  <c r="J821"/>
  <c r="BK807"/>
  <c r="BK798"/>
  <c r="J740"/>
  <c r="BK586"/>
  <c r="J467"/>
  <c r="J373"/>
  <c r="BK302"/>
  <c r="J262"/>
  <c r="J227"/>
  <c r="J1732"/>
  <c r="J1711"/>
  <c r="J1702"/>
  <c r="BK1685"/>
  <c r="J1680"/>
  <c r="BK1653"/>
  <c r="J1634"/>
  <c r="J1590"/>
  <c r="BK1563"/>
  <c r="BK1555"/>
  <c r="J1532"/>
  <c r="J1459"/>
  <c r="J1317"/>
  <c r="J1289"/>
  <c r="BK1166"/>
  <c r="BK1109"/>
  <c r="J1030"/>
  <c r="J917"/>
  <c r="J838"/>
  <c r="BK820"/>
  <c r="J790"/>
  <c r="BK689"/>
  <c r="BK637"/>
  <c r="J613"/>
  <c r="BK571"/>
  <c r="BK413"/>
  <c r="J330"/>
  <c r="J259"/>
  <c i="3" r="J265"/>
  <c r="J253"/>
  <c r="BK241"/>
  <c r="BK222"/>
  <c r="J205"/>
  <c r="BK184"/>
  <c r="BK176"/>
  <c r="BK168"/>
  <c r="BK254"/>
  <c r="BK231"/>
  <c r="BK221"/>
  <c r="J188"/>
  <c r="BK167"/>
  <c r="BK156"/>
  <c r="BK143"/>
  <c r="J252"/>
  <c r="J245"/>
  <c r="J230"/>
  <c r="BK205"/>
  <c r="BK171"/>
  <c r="J143"/>
  <c r="J262"/>
  <c r="BK247"/>
  <c r="J211"/>
  <c r="J191"/>
  <c r="BK165"/>
  <c r="J260"/>
  <c r="J234"/>
  <c r="J213"/>
  <c r="BK206"/>
  <c r="BK179"/>
  <c r="J165"/>
  <c r="BK140"/>
  <c r="BK245"/>
  <c r="J237"/>
  <c r="BK217"/>
  <c r="J174"/>
  <c i="4" r="J1611"/>
  <c r="BK1604"/>
  <c r="BK1592"/>
  <c r="J1605"/>
  <c r="BK1588"/>
  <c r="J1579"/>
  <c r="J1557"/>
  <c r="J1542"/>
  <c r="J1535"/>
  <c r="BK1531"/>
  <c r="J1496"/>
  <c r="BK1467"/>
  <c r="BK1458"/>
  <c r="J1448"/>
  <c r="BK1430"/>
  <c r="BK1414"/>
  <c r="J1389"/>
  <c r="J1306"/>
  <c r="BK1222"/>
  <c r="J1188"/>
  <c r="J1090"/>
  <c r="J1039"/>
  <c r="J1013"/>
  <c r="J989"/>
  <c r="BK964"/>
  <c r="J939"/>
  <c r="J928"/>
  <c r="BK918"/>
  <c r="J904"/>
  <c r="BK891"/>
  <c r="BK865"/>
  <c r="BK847"/>
  <c r="J823"/>
  <c r="BK751"/>
  <c r="J734"/>
  <c r="J700"/>
  <c r="J671"/>
  <c r="BK617"/>
  <c r="BK561"/>
  <c r="BK531"/>
  <c r="BK492"/>
  <c r="J395"/>
  <c r="J359"/>
  <c r="J343"/>
  <c r="J304"/>
  <c r="BK295"/>
  <c r="BK257"/>
  <c r="BK243"/>
  <c r="BK222"/>
  <c r="J176"/>
  <c r="BK1564"/>
  <c r="J1555"/>
  <c r="BK1547"/>
  <c r="BK1538"/>
  <c r="J1532"/>
  <c r="BK1524"/>
  <c r="BK1514"/>
  <c r="J1504"/>
  <c r="J1494"/>
  <c r="BK1460"/>
  <c r="BK1447"/>
  <c r="BK1439"/>
  <c r="BK1432"/>
  <c r="BK1421"/>
  <c r="J1405"/>
  <c r="BK1294"/>
  <c r="BK1236"/>
  <c r="BK1195"/>
  <c r="J1154"/>
  <c r="J1098"/>
  <c r="J1025"/>
  <c r="BK1001"/>
  <c r="J936"/>
  <c r="J932"/>
  <c r="J921"/>
  <c r="J907"/>
  <c r="J895"/>
  <c r="BK877"/>
  <c r="J743"/>
  <c r="BK676"/>
  <c r="J657"/>
  <c r="J561"/>
  <c r="BK536"/>
  <c r="BK329"/>
  <c r="J302"/>
  <c r="BK260"/>
  <c r="BK202"/>
  <c r="BK179"/>
  <c r="J1570"/>
  <c r="BK1556"/>
  <c r="BK1550"/>
  <c r="J1529"/>
  <c r="J1522"/>
  <c r="J1512"/>
  <c r="J1498"/>
  <c r="BK1491"/>
  <c r="J1460"/>
  <c r="J1444"/>
  <c r="J1438"/>
  <c r="J1391"/>
  <c r="J1322"/>
  <c r="J1287"/>
  <c r="J1232"/>
  <c r="BK1178"/>
  <c r="J1140"/>
  <c r="BK1019"/>
  <c r="BK989"/>
  <c r="J962"/>
  <c r="BK929"/>
  <c r="J917"/>
  <c r="BK907"/>
  <c r="BK894"/>
  <c r="J879"/>
  <c r="J847"/>
  <c r="J765"/>
  <c r="BK743"/>
  <c r="BK722"/>
  <c r="J667"/>
  <c r="J552"/>
  <c r="J534"/>
  <c r="J478"/>
  <c r="BK343"/>
  <c r="J1604"/>
  <c r="J1584"/>
  <c r="BK1574"/>
  <c r="BK1562"/>
  <c r="J1556"/>
  <c r="J1539"/>
  <c r="BK1530"/>
  <c r="J1521"/>
  <c r="BK1510"/>
  <c r="BK1500"/>
  <c r="BK1463"/>
  <c r="BK1449"/>
  <c r="J1432"/>
  <c r="J1414"/>
  <c r="BK1380"/>
  <c r="BK1289"/>
  <c r="J1222"/>
  <c r="BK1168"/>
  <c r="BK1074"/>
  <c r="BK984"/>
  <c r="BK938"/>
  <c r="BK925"/>
  <c r="J910"/>
  <c r="J905"/>
  <c r="BK896"/>
  <c r="BK871"/>
  <c r="J832"/>
  <c r="BK716"/>
  <c r="BK667"/>
  <c r="BK608"/>
  <c r="J509"/>
  <c r="BK395"/>
  <c r="BK325"/>
  <c r="BK270"/>
  <c r="J243"/>
  <c r="J218"/>
  <c r="J174"/>
  <c i="5" r="J249"/>
  <c r="BK239"/>
  <c r="BK225"/>
  <c r="J207"/>
  <c r="J185"/>
  <c r="BK166"/>
  <c r="BK147"/>
  <c r="J235"/>
  <c r="J220"/>
  <c r="BK203"/>
  <c r="J183"/>
  <c r="J177"/>
  <c r="BK144"/>
  <c r="BK234"/>
  <c r="BK221"/>
  <c r="BK207"/>
  <c r="BK188"/>
  <c r="J173"/>
  <c r="J163"/>
  <c r="BK252"/>
  <c r="J239"/>
  <c r="BK213"/>
  <c r="BK197"/>
  <c r="BK157"/>
  <c r="BK231"/>
  <c r="BK205"/>
  <c r="BK184"/>
  <c r="J165"/>
  <c r="J252"/>
  <c r="BK215"/>
  <c r="BK201"/>
  <c r="J171"/>
  <c r="BK153"/>
  <c i="6" r="J1547"/>
  <c r="J1523"/>
  <c r="BK1508"/>
  <c r="BK1487"/>
  <c r="J1445"/>
  <c r="J1432"/>
  <c r="J1420"/>
  <c r="J1394"/>
  <c r="BK1306"/>
  <c r="J1277"/>
  <c r="BK1212"/>
  <c r="J1064"/>
  <c r="BK923"/>
  <c r="BK905"/>
  <c r="J887"/>
  <c r="BK813"/>
  <c r="BK609"/>
  <c r="BK490"/>
  <c r="J364"/>
  <c r="BK288"/>
  <c r="BK222"/>
  <c r="BK193"/>
  <c r="BK1578"/>
  <c r="J1550"/>
  <c r="J1530"/>
  <c r="BK1506"/>
  <c r="BK1476"/>
  <c r="J1426"/>
  <c r="BK1296"/>
  <c r="J1207"/>
  <c r="BK1164"/>
  <c r="J1088"/>
  <c r="BK999"/>
  <c r="J903"/>
  <c r="BK885"/>
  <c r="J753"/>
  <c r="BK627"/>
  <c r="BK512"/>
  <c r="BK295"/>
  <c r="J222"/>
  <c r="J179"/>
  <c r="J1590"/>
  <c r="BK1574"/>
  <c r="J1553"/>
  <c r="J1543"/>
  <c r="BK1521"/>
  <c r="J1507"/>
  <c r="BK1489"/>
  <c r="BK1447"/>
  <c r="BK1436"/>
  <c r="BK1421"/>
  <c r="BK1409"/>
  <c r="BK1286"/>
  <c r="BK1195"/>
  <c r="J1133"/>
  <c r="BK993"/>
  <c r="BK979"/>
  <c r="J924"/>
  <c r="BK872"/>
  <c r="J828"/>
  <c r="J736"/>
  <c r="J703"/>
  <c r="J631"/>
  <c r="J560"/>
  <c r="J496"/>
  <c r="J349"/>
  <c r="J304"/>
  <c r="BK253"/>
  <c r="J1591"/>
  <c r="J1569"/>
  <c r="BK1559"/>
  <c r="BK1547"/>
  <c r="BK1529"/>
  <c r="J1511"/>
  <c r="J1492"/>
  <c r="BK1480"/>
  <c r="BK1442"/>
  <c r="BK1423"/>
  <c r="J1407"/>
  <c r="J1306"/>
  <c r="BK1168"/>
  <c r="BK1040"/>
  <c r="BK960"/>
  <c r="J917"/>
  <c r="BK892"/>
  <c r="BK825"/>
  <c r="BK755"/>
  <c r="J706"/>
  <c r="J571"/>
  <c r="BK481"/>
  <c r="J308"/>
  <c r="BK218"/>
  <c r="J1571"/>
  <c r="BK1545"/>
  <c r="J1526"/>
  <c r="BK1507"/>
  <c r="J1491"/>
  <c r="J1452"/>
  <c r="BK1408"/>
  <c r="BK1242"/>
  <c r="J1192"/>
  <c r="BK1088"/>
  <c r="J952"/>
  <c r="J913"/>
  <c r="BK886"/>
  <c r="BK865"/>
  <c r="BK822"/>
  <c r="BK741"/>
  <c r="J696"/>
  <c r="J608"/>
  <c r="J472"/>
  <c r="BK311"/>
  <c r="J232"/>
  <c r="J191"/>
  <c r="BK1593"/>
  <c r="BK1583"/>
  <c r="BK1556"/>
  <c r="J1538"/>
  <c r="J1529"/>
  <c r="J1504"/>
  <c r="BK1486"/>
  <c r="J1474"/>
  <c r="BK1438"/>
  <c r="BK1419"/>
  <c r="J1414"/>
  <c r="BK1396"/>
  <c r="J1386"/>
  <c r="J1296"/>
  <c r="BK1178"/>
  <c r="J1158"/>
  <c r="J1040"/>
  <c r="BK1003"/>
  <c r="J979"/>
  <c r="J943"/>
  <c r="BK921"/>
  <c r="BK903"/>
  <c r="J892"/>
  <c r="J882"/>
  <c r="BK768"/>
  <c r="J739"/>
  <c r="J673"/>
  <c r="BK642"/>
  <c r="BK528"/>
  <c r="BK355"/>
  <c r="BK304"/>
  <c r="J263"/>
  <c r="J237"/>
  <c i="7" r="J247"/>
  <c r="BK226"/>
  <c r="BK213"/>
  <c r="BK198"/>
  <c r="J181"/>
  <c r="J167"/>
  <c r="J259"/>
  <c r="BK240"/>
  <c r="BK231"/>
  <c r="BK220"/>
  <c r="BK211"/>
  <c r="J191"/>
  <c r="BK172"/>
  <c r="BK144"/>
  <c r="BK232"/>
  <c r="BK207"/>
  <c r="J182"/>
  <c r="BK169"/>
  <c r="BK164"/>
  <c r="BK251"/>
  <c r="J236"/>
  <c r="BK224"/>
  <c r="BK208"/>
  <c r="BK191"/>
  <c r="J238"/>
  <c r="BK237"/>
  <c r="BK234"/>
  <c r="BK228"/>
  <c r="J225"/>
  <c r="J224"/>
  <c r="BK219"/>
  <c r="J213"/>
  <c r="J208"/>
  <c r="BK202"/>
  <c r="J200"/>
  <c r="J199"/>
  <c r="J198"/>
  <c r="BK194"/>
  <c r="BK190"/>
  <c r="BK189"/>
  <c r="J188"/>
  <c r="BK185"/>
  <c r="BK180"/>
  <c r="J179"/>
  <c r="J178"/>
  <c r="J174"/>
  <c r="BK173"/>
  <c r="J171"/>
  <c r="J166"/>
  <c r="BK163"/>
  <c r="BK159"/>
  <c r="BK157"/>
  <c r="J152"/>
  <c r="J151"/>
  <c r="BK143"/>
  <c r="J142"/>
  <c r="J153"/>
  <c r="BK142"/>
  <c r="J140"/>
  <c i="8" r="BK161"/>
  <c r="BK132"/>
  <c r="J161"/>
  <c r="BK153"/>
  <c r="J181"/>
  <c r="J156"/>
  <c r="BK181"/>
  <c r="J132"/>
  <c i="9" r="BK303"/>
  <c r="BK248"/>
  <c r="J231"/>
  <c r="BK212"/>
  <c r="BK315"/>
  <c r="J285"/>
  <c r="BK266"/>
  <c r="BK249"/>
  <c r="BK239"/>
  <c r="J204"/>
  <c r="BK293"/>
  <c r="BK269"/>
  <c r="BK258"/>
  <c r="J253"/>
  <c r="J162"/>
  <c r="BK323"/>
  <c r="BK291"/>
  <c r="BK238"/>
  <c r="J218"/>
  <c r="J197"/>
  <c r="J327"/>
  <c r="BK289"/>
  <c r="J270"/>
  <c r="BK260"/>
  <c r="J254"/>
  <c r="BK240"/>
  <c r="J222"/>
  <c r="BK206"/>
  <c r="J144"/>
  <c r="J315"/>
  <c r="BK281"/>
  <c r="J264"/>
  <c r="J243"/>
  <c r="BK236"/>
  <c r="J220"/>
  <c r="BK204"/>
  <c r="BK159"/>
  <c i="10" r="J132"/>
  <c i="11" r="J186"/>
  <c r="J155"/>
  <c r="BK151"/>
  <c r="BK145"/>
  <c r="BK193"/>
  <c r="J201"/>
  <c r="J154"/>
  <c r="BK181"/>
  <c r="BK195"/>
  <c r="J157"/>
  <c r="J146"/>
  <c r="BK186"/>
  <c r="J147"/>
  <c i="12" r="BK343"/>
  <c r="BK316"/>
  <c r="BK299"/>
  <c r="BK279"/>
  <c r="BK262"/>
  <c r="BK252"/>
  <c r="BK230"/>
  <c r="J205"/>
  <c r="J150"/>
  <c r="J338"/>
  <c r="BK321"/>
  <c r="J302"/>
  <c r="BK287"/>
  <c r="BK275"/>
  <c r="J265"/>
  <c r="BK231"/>
  <c r="J204"/>
  <c r="BK163"/>
  <c r="J321"/>
  <c r="BK301"/>
  <c r="BK276"/>
  <c r="J262"/>
  <c r="J231"/>
  <c r="BK194"/>
  <c r="J166"/>
  <c r="J347"/>
  <c r="J317"/>
  <c r="BK274"/>
  <c r="J254"/>
  <c r="J235"/>
  <c r="BK205"/>
  <c r="J163"/>
  <c r="BK351"/>
  <c r="J315"/>
  <c r="BK278"/>
  <c r="BK259"/>
  <c r="J143"/>
  <c r="BK328"/>
  <c r="J301"/>
  <c r="J279"/>
  <c r="J258"/>
  <c r="J219"/>
  <c r="J155"/>
  <c i="13" r="J155"/>
  <c r="BK171"/>
  <c r="BK150"/>
  <c r="J171"/>
  <c r="J158"/>
  <c r="J147"/>
  <c r="BK164"/>
  <c r="BK145"/>
  <c r="J169"/>
  <c r="J151"/>
  <c r="BK144"/>
  <c i="14" r="BK237"/>
  <c r="BK207"/>
  <c r="BK201"/>
  <c r="BK184"/>
  <c r="J165"/>
  <c r="J139"/>
  <c r="BK214"/>
  <c r="J192"/>
  <c r="BK148"/>
  <c r="J213"/>
  <c r="BK181"/>
  <c r="BK147"/>
  <c r="J231"/>
  <c r="J203"/>
  <c r="J187"/>
  <c r="J152"/>
  <c r="J242"/>
  <c r="BK221"/>
  <c r="BK204"/>
  <c r="BK173"/>
  <c r="BK149"/>
  <c r="J244"/>
  <c r="J233"/>
  <c r="BK210"/>
  <c r="BK183"/>
  <c r="BK150"/>
  <c i="15" r="J266"/>
  <c r="BK238"/>
  <c r="BK203"/>
  <c r="J152"/>
  <c r="BK139"/>
  <c r="J260"/>
  <c r="BK222"/>
  <c r="BK190"/>
  <c r="J173"/>
  <c r="BK245"/>
  <c r="J226"/>
  <c r="J193"/>
  <c r="J169"/>
  <c r="J151"/>
  <c r="J140"/>
  <c r="BK258"/>
  <c r="BK253"/>
  <c r="J222"/>
  <c r="BK211"/>
  <c r="BK260"/>
  <c r="BK235"/>
  <c r="BK216"/>
  <c r="J206"/>
  <c r="BK181"/>
  <c r="BK153"/>
  <c r="BK131"/>
  <c r="BK234"/>
  <c r="BK144"/>
  <c r="BK138"/>
  <c i="16" r="BK136"/>
  <c r="BK134"/>
  <c i="17" r="J137"/>
  <c r="J136"/>
  <c r="BK123"/>
  <c r="BK125"/>
  <c r="J135"/>
  <c i="2" r="BK1747"/>
  <c r="BK1727"/>
  <c r="BK1702"/>
  <c r="J1690"/>
  <c r="J1679"/>
  <c r="J1668"/>
  <c r="J1648"/>
  <c r="J1630"/>
  <c r="BK1589"/>
  <c r="J1560"/>
  <c r="J1546"/>
  <c r="BK1454"/>
  <c r="J1344"/>
  <c r="BK1289"/>
  <c r="J1235"/>
  <c r="BK1197"/>
  <c r="J1115"/>
  <c r="J1046"/>
  <c r="BK963"/>
  <c r="BK950"/>
  <c r="J869"/>
  <c r="BK833"/>
  <c r="J818"/>
  <c r="BK772"/>
  <c r="BK654"/>
  <c r="BK589"/>
  <c r="J475"/>
  <c r="J232"/>
  <c r="BK192"/>
  <c r="J1749"/>
  <c r="J1743"/>
  <c r="J1736"/>
  <c r="J1730"/>
  <c r="J1720"/>
  <c r="BK1718"/>
  <c r="J1704"/>
  <c r="BK1689"/>
  <c r="BK1662"/>
  <c r="BK1650"/>
  <c r="J1632"/>
  <c r="BK1591"/>
  <c r="J1576"/>
  <c r="BK1558"/>
  <c r="J1528"/>
  <c r="BK1416"/>
  <c r="J1339"/>
  <c r="J1307"/>
  <c r="BK1278"/>
  <c r="J1133"/>
  <c r="J1100"/>
  <c r="J1026"/>
  <c r="J840"/>
  <c r="J820"/>
  <c r="BK806"/>
  <c r="BK779"/>
  <c r="J668"/>
  <c r="J597"/>
  <c r="J519"/>
  <c r="J437"/>
  <c r="BK316"/>
  <c r="BK295"/>
  <c r="BK265"/>
  <c r="J206"/>
  <c r="J175"/>
  <c r="BK1731"/>
  <c r="BK1722"/>
  <c r="BK1707"/>
  <c r="J1699"/>
  <c r="J1674"/>
  <c r="J1651"/>
  <c r="BK1634"/>
  <c r="J1589"/>
  <c r="BK1584"/>
  <c r="BK1565"/>
  <c r="J1444"/>
  <c r="BK1336"/>
  <c r="J1283"/>
  <c r="BK1179"/>
  <c r="BK1112"/>
  <c r="J1060"/>
  <c r="BK958"/>
  <c r="BK837"/>
  <c r="BK818"/>
  <c r="BK799"/>
  <c r="J774"/>
  <c r="BK755"/>
  <c r="J654"/>
  <c r="BK616"/>
  <c r="BK453"/>
  <c r="J424"/>
  <c r="BK269"/>
  <c r="BK218"/>
  <c r="J1694"/>
  <c r="BK1670"/>
  <c r="J1663"/>
  <c r="BK1642"/>
  <c r="J1603"/>
  <c r="J1592"/>
  <c r="BK1581"/>
  <c r="BK1567"/>
  <c r="BK1549"/>
  <c r="J1384"/>
  <c r="BK1339"/>
  <c r="BK1296"/>
  <c r="J1200"/>
  <c r="BK1115"/>
  <c r="J1090"/>
  <c r="J1074"/>
  <c r="J993"/>
  <c r="J925"/>
  <c r="J873"/>
  <c r="BK821"/>
  <c r="J806"/>
  <c r="J794"/>
  <c r="J770"/>
  <c r="BK719"/>
  <c r="J628"/>
  <c r="BK579"/>
  <c r="J557"/>
  <c r="J516"/>
  <c r="BK422"/>
  <c r="J312"/>
  <c r="BK244"/>
  <c r="J203"/>
  <c r="J1748"/>
  <c r="J1734"/>
  <c r="J1728"/>
  <c r="BK1721"/>
  <c r="J1703"/>
  <c r="J1684"/>
  <c r="J1670"/>
  <c r="J1652"/>
  <c r="J1638"/>
  <c r="BK1603"/>
  <c r="J1596"/>
  <c r="J1580"/>
  <c r="J1567"/>
  <c r="BK1536"/>
  <c r="J1449"/>
  <c r="J1416"/>
  <c r="J1362"/>
  <c r="BK1208"/>
  <c r="BK1147"/>
  <c r="J1062"/>
  <c r="BK980"/>
  <c r="J884"/>
  <c r="J836"/>
  <c r="J829"/>
  <c r="BK813"/>
  <c r="J803"/>
  <c r="BK784"/>
  <c r="J743"/>
  <c r="J656"/>
  <c r="BK560"/>
  <c r="BK467"/>
  <c r="BK397"/>
  <c r="J301"/>
  <c r="BK259"/>
  <c r="BK187"/>
  <c r="J1718"/>
  <c r="J1701"/>
  <c r="J1689"/>
  <c r="BK1681"/>
  <c r="J1673"/>
  <c r="BK1647"/>
  <c r="J1595"/>
  <c r="BK1574"/>
  <c r="J1558"/>
  <c r="BK1540"/>
  <c r="BK1437"/>
  <c r="J1298"/>
  <c r="J1243"/>
  <c r="J1176"/>
  <c r="BK1129"/>
  <c r="J1063"/>
  <c r="BK1039"/>
  <c r="J944"/>
  <c r="J880"/>
  <c r="J826"/>
  <c r="BK816"/>
  <c r="BK796"/>
  <c r="BK752"/>
  <c r="J642"/>
  <c r="J619"/>
  <c r="J539"/>
  <c r="BK450"/>
  <c r="BK340"/>
  <c r="J299"/>
  <c r="J245"/>
  <c i="3" r="BK263"/>
  <c r="BK252"/>
  <c r="BK237"/>
  <c r="BK213"/>
  <c r="BK202"/>
  <c r="J185"/>
  <c r="J180"/>
  <c r="J170"/>
  <c r="J162"/>
  <c r="J236"/>
  <c r="BK219"/>
  <c r="J193"/>
  <c r="J177"/>
  <c r="J166"/>
  <c r="BK147"/>
  <c r="BK260"/>
  <c r="J247"/>
  <c r="BK224"/>
  <c r="J206"/>
  <c r="BK182"/>
  <c r="J156"/>
  <c r="BK265"/>
  <c r="BK236"/>
  <c r="BK230"/>
  <c r="J209"/>
  <c r="BK192"/>
  <c r="BK175"/>
  <c r="J150"/>
  <c r="BK239"/>
  <c r="J220"/>
  <c r="BK212"/>
  <c r="J199"/>
  <c r="J169"/>
  <c r="BK142"/>
  <c r="J246"/>
  <c r="J239"/>
  <c r="J227"/>
  <c r="BK188"/>
  <c r="J168"/>
  <c i="4" r="J1606"/>
  <c r="BK1584"/>
  <c r="BK1582"/>
  <c r="J308"/>
  <c r="BK300"/>
  <c r="J298"/>
  <c r="J294"/>
  <c r="J270"/>
  <c r="J267"/>
  <c r="J263"/>
  <c r="J257"/>
  <c r="BK253"/>
  <c r="J242"/>
  <c r="BK218"/>
  <c r="BK200"/>
  <c r="J191"/>
  <c r="BK186"/>
  <c r="BK174"/>
  <c r="J1594"/>
  <c r="J1590"/>
  <c r="J1558"/>
  <c r="BK1544"/>
  <c r="BK1537"/>
  <c r="BK1525"/>
  <c r="J1508"/>
  <c r="BK1497"/>
  <c r="J1465"/>
  <c r="BK1454"/>
  <c r="J1447"/>
  <c r="J1435"/>
  <c r="BK1425"/>
  <c r="BK1403"/>
  <c r="BK1391"/>
  <c r="BK1316"/>
  <c r="J1266"/>
  <c r="BK1205"/>
  <c r="BK1132"/>
  <c r="BK1050"/>
  <c r="BK1016"/>
  <c r="BK991"/>
  <c r="BK976"/>
  <c r="J938"/>
  <c r="BK933"/>
  <c r="BK916"/>
  <c r="J906"/>
  <c r="J896"/>
  <c r="BK856"/>
  <c r="BK835"/>
  <c r="J804"/>
  <c r="BK749"/>
  <c r="BK731"/>
  <c r="BK679"/>
  <c r="J654"/>
  <c r="J615"/>
  <c r="BK554"/>
  <c r="BK522"/>
  <c r="J485"/>
  <c r="J374"/>
  <c r="J353"/>
  <c r="J335"/>
  <c r="BK302"/>
  <c r="BK278"/>
  <c r="BK248"/>
  <c r="J226"/>
  <c r="J198"/>
  <c r="J1567"/>
  <c r="BK1563"/>
  <c r="J1552"/>
  <c r="BK1545"/>
  <c r="BK1534"/>
  <c r="J1516"/>
  <c r="BK1507"/>
  <c r="J1500"/>
  <c r="J1490"/>
  <c r="J1458"/>
  <c r="J1449"/>
  <c r="J1441"/>
  <c r="J1431"/>
  <c r="BK1411"/>
  <c r="J1395"/>
  <c r="BK1318"/>
  <c r="BK1252"/>
  <c r="J1205"/>
  <c r="J1183"/>
  <c r="J1116"/>
  <c r="BK1085"/>
  <c r="BK1013"/>
  <c r="BK967"/>
  <c r="J947"/>
  <c r="J930"/>
  <c r="J912"/>
  <c r="J897"/>
  <c r="BK884"/>
  <c r="BK850"/>
  <c r="J755"/>
  <c r="BK700"/>
  <c r="BK619"/>
  <c r="J554"/>
  <c r="BK506"/>
  <c r="J471"/>
  <c r="J313"/>
  <c r="J283"/>
  <c r="J211"/>
  <c r="J186"/>
  <c r="J1580"/>
  <c r="BK1571"/>
  <c r="BK1561"/>
  <c r="BK1552"/>
  <c r="BK1542"/>
  <c r="J1533"/>
  <c r="BK1526"/>
  <c r="BK1511"/>
  <c r="BK1506"/>
  <c r="BK1493"/>
  <c r="BK1465"/>
  <c r="BK1456"/>
  <c r="J1440"/>
  <c r="BK1428"/>
  <c r="BK1422"/>
  <c r="J1380"/>
  <c r="BK1296"/>
  <c r="BK1266"/>
  <c r="BK1230"/>
  <c r="J1168"/>
  <c r="BK1062"/>
  <c r="BK994"/>
  <c r="J970"/>
  <c r="BK937"/>
  <c r="J924"/>
  <c r="BK912"/>
  <c r="BK901"/>
  <c r="J891"/>
  <c r="BK853"/>
  <c r="BK832"/>
  <c r="J763"/>
  <c r="J740"/>
  <c r="J719"/>
  <c r="BK657"/>
  <c r="J630"/>
  <c r="BK540"/>
  <c r="J492"/>
  <c r="BK357"/>
  <c r="BK1610"/>
  <c r="BK1596"/>
  <c r="BK1586"/>
  <c r="J1582"/>
  <c r="BK1570"/>
  <c r="J1561"/>
  <c r="J1554"/>
  <c r="BK1541"/>
  <c r="J1523"/>
  <c r="BK1512"/>
  <c r="BK1505"/>
  <c r="BK1498"/>
  <c r="BK1487"/>
  <c r="BK1443"/>
  <c r="J1433"/>
  <c r="J1424"/>
  <c r="BK1405"/>
  <c r="BK1385"/>
  <c r="J1311"/>
  <c r="J1259"/>
  <c r="J1202"/>
  <c r="BK1183"/>
  <c r="J1146"/>
  <c r="J1019"/>
  <c r="BK939"/>
  <c r="BK928"/>
  <c r="BK917"/>
  <c r="BK902"/>
  <c r="BK889"/>
  <c r="BK859"/>
  <c r="BK826"/>
  <c r="J722"/>
  <c r="J660"/>
  <c r="BK577"/>
  <c r="J528"/>
  <c r="BK485"/>
  <c r="BK359"/>
  <c r="BK319"/>
  <c r="BK265"/>
  <c r="BK232"/>
  <c r="J202"/>
  <c i="5" r="BK259"/>
  <c r="J243"/>
  <c r="J237"/>
  <c r="BK222"/>
  <c r="BK202"/>
  <c r="J184"/>
  <c r="J164"/>
  <c r="BK142"/>
  <c r="BK248"/>
  <c r="J230"/>
  <c r="J213"/>
  <c r="BK185"/>
  <c r="BK170"/>
  <c r="J250"/>
  <c r="J236"/>
  <c r="BK219"/>
  <c r="BK212"/>
  <c r="BK191"/>
  <c r="BK177"/>
  <c r="J168"/>
  <c r="BK255"/>
  <c r="J212"/>
  <c r="J204"/>
  <c r="J182"/>
  <c r="BK148"/>
  <c r="J221"/>
  <c r="BK200"/>
  <c r="J169"/>
  <c r="J258"/>
  <c r="BK232"/>
  <c r="BK208"/>
  <c r="BK178"/>
  <c r="J167"/>
  <c r="J151"/>
  <c i="6" r="BK1549"/>
  <c r="J1534"/>
  <c r="BK1518"/>
  <c r="BK1500"/>
  <c r="J1483"/>
  <c r="BK1435"/>
  <c r="BK1429"/>
  <c r="J1409"/>
  <c r="BK1378"/>
  <c r="BK1279"/>
  <c r="J1220"/>
  <c r="J1180"/>
  <c r="BK1052"/>
  <c r="BK928"/>
  <c r="BK912"/>
  <c r="J890"/>
  <c r="J865"/>
  <c r="BK661"/>
  <c r="BK605"/>
  <c r="BK526"/>
  <c r="BK370"/>
  <c r="J265"/>
  <c r="J218"/>
  <c r="J1596"/>
  <c r="J1580"/>
  <c r="BK1552"/>
  <c r="BK1542"/>
  <c r="BK1522"/>
  <c r="J1496"/>
  <c r="J1479"/>
  <c r="J1450"/>
  <c r="BK1430"/>
  <c r="J1405"/>
  <c r="BK1374"/>
  <c r="BK1220"/>
  <c r="J1152"/>
  <c r="J1075"/>
  <c r="J981"/>
  <c r="J923"/>
  <c r="J900"/>
  <c r="J884"/>
  <c r="J855"/>
  <c r="J724"/>
  <c r="BK673"/>
  <c r="J499"/>
  <c r="J321"/>
  <c r="BK265"/>
  <c r="J198"/>
  <c r="BK174"/>
  <c r="BK1577"/>
  <c r="J1555"/>
  <c r="BK1541"/>
  <c r="BK1523"/>
  <c r="J1502"/>
  <c r="J1490"/>
  <c r="BK1472"/>
  <c r="J1438"/>
  <c r="BK1425"/>
  <c r="BK1386"/>
  <c r="J1212"/>
  <c r="J1178"/>
  <c r="BK1029"/>
  <c r="J984"/>
  <c r="J937"/>
  <c r="J915"/>
  <c r="BK874"/>
  <c r="J843"/>
  <c r="J794"/>
  <c r="BK730"/>
  <c r="BK650"/>
  <c r="J598"/>
  <c r="BK515"/>
  <c r="BK391"/>
  <c r="BK331"/>
  <c r="J300"/>
  <c r="BK242"/>
  <c r="J176"/>
  <c r="J1579"/>
  <c r="J1573"/>
  <c r="J1556"/>
  <c r="BK1525"/>
  <c r="J1508"/>
  <c r="BK1474"/>
  <c r="J1434"/>
  <c r="BK1415"/>
  <c r="BK1406"/>
  <c r="BK1270"/>
  <c r="J1155"/>
  <c r="J1009"/>
  <c r="BK954"/>
  <c r="J912"/>
  <c r="BK895"/>
  <c r="BK840"/>
  <c r="J807"/>
  <c r="BK727"/>
  <c r="J650"/>
  <c r="BK542"/>
  <c r="BK509"/>
  <c r="J340"/>
  <c r="J288"/>
  <c r="J242"/>
  <c r="J1574"/>
  <c r="J1568"/>
  <c r="J1541"/>
  <c r="J1522"/>
  <c r="J1506"/>
  <c r="BK1490"/>
  <c r="BK1479"/>
  <c r="J1430"/>
  <c r="BK1388"/>
  <c r="J1263"/>
  <c r="J1185"/>
  <c r="J1080"/>
  <c r="BK937"/>
  <c r="BK908"/>
  <c r="BK897"/>
  <c r="J881"/>
  <c r="BK849"/>
  <c r="J733"/>
  <c r="J676"/>
  <c r="J512"/>
  <c r="BK364"/>
  <c r="BK308"/>
  <c r="J253"/>
  <c r="J186"/>
  <c r="BK1591"/>
  <c r="J1578"/>
  <c r="BK1551"/>
  <c r="BK1532"/>
  <c r="BK1515"/>
  <c r="BK1499"/>
  <c r="BK1483"/>
  <c r="J1478"/>
  <c r="BK1448"/>
  <c r="J1422"/>
  <c r="J1416"/>
  <c r="J1390"/>
  <c r="J1301"/>
  <c r="J1226"/>
  <c r="BK1144"/>
  <c r="BK1064"/>
  <c r="J999"/>
  <c r="BK974"/>
  <c r="J928"/>
  <c r="J911"/>
  <c r="BK901"/>
  <c r="J896"/>
  <c r="BK889"/>
  <c r="J863"/>
  <c r="J745"/>
  <c r="BK721"/>
  <c r="BK657"/>
  <c r="BK544"/>
  <c r="BK521"/>
  <c r="BK348"/>
  <c r="J257"/>
  <c r="J226"/>
  <c i="7" r="BK246"/>
  <c r="J232"/>
  <c r="BK223"/>
  <c r="J206"/>
  <c r="J194"/>
  <c r="J180"/>
  <c r="J163"/>
  <c r="BK250"/>
  <c r="BK238"/>
  <c r="J226"/>
  <c r="BK215"/>
  <c r="BK203"/>
  <c r="BK186"/>
  <c r="BK162"/>
  <c r="BK258"/>
  <c r="J237"/>
  <c r="BK214"/>
  <c r="J185"/>
  <c r="J170"/>
  <c r="BK165"/>
  <c r="J258"/>
  <c r="J248"/>
  <c r="BK230"/>
  <c r="BK212"/>
  <c r="BK204"/>
  <c r="BK184"/>
  <c r="J165"/>
  <c r="BK151"/>
  <c r="J141"/>
  <c i="8" r="BK170"/>
  <c r="BK147"/>
  <c r="BK188"/>
  <c r="BK138"/>
  <c r="BK193"/>
  <c r="J175"/>
  <c r="J129"/>
  <c r="BK172"/>
  <c i="9" r="BK181"/>
  <c r="BK287"/>
  <c r="BK254"/>
  <c r="BK243"/>
  <c r="BK218"/>
  <c r="J165"/>
  <c r="J303"/>
  <c r="J271"/>
  <c r="BK264"/>
  <c r="BK244"/>
  <c r="BK219"/>
  <c r="BK138"/>
  <c r="J301"/>
  <c r="J281"/>
  <c r="BK233"/>
  <c r="J221"/>
  <c r="BK208"/>
  <c r="J138"/>
  <c r="BK301"/>
  <c r="J277"/>
  <c r="J266"/>
  <c r="J246"/>
  <c r="BK229"/>
  <c r="J208"/>
  <c r="BK168"/>
  <c r="J323"/>
  <c r="J309"/>
  <c r="J273"/>
  <c r="J250"/>
  <c r="J240"/>
  <c r="BK234"/>
  <c r="BK224"/>
  <c r="J181"/>
  <c r="BK140"/>
  <c i="10" r="J125"/>
  <c i="11" r="J181"/>
  <c r="BK154"/>
  <c r="J149"/>
  <c r="BK142"/>
  <c r="BK190"/>
  <c r="BK200"/>
  <c r="BK158"/>
  <c r="J142"/>
  <c r="BK152"/>
  <c r="J185"/>
  <c r="BK143"/>
  <c r="J159"/>
  <c i="12" r="BK339"/>
  <c r="BK318"/>
  <c r="BK306"/>
  <c r="BK284"/>
  <c r="J261"/>
  <c r="J250"/>
  <c r="BK218"/>
  <c r="J191"/>
  <c r="J350"/>
  <c r="BK327"/>
  <c r="J308"/>
  <c r="BK291"/>
  <c r="J280"/>
  <c r="BK268"/>
  <c r="J259"/>
  <c r="J218"/>
  <c r="J174"/>
  <c r="BK347"/>
  <c r="J314"/>
  <c r="BK297"/>
  <c r="BK281"/>
  <c r="J273"/>
  <c r="BK254"/>
  <c r="BK219"/>
  <c r="J185"/>
  <c r="BK138"/>
  <c r="BK333"/>
  <c r="J294"/>
  <c r="BK269"/>
  <c r="J251"/>
  <c r="BK217"/>
  <c r="J194"/>
  <c r="BK159"/>
  <c r="BK346"/>
  <c r="BK304"/>
  <c r="J276"/>
  <c r="BK242"/>
  <c r="BK348"/>
  <c r="J332"/>
  <c r="J300"/>
  <c r="J282"/>
  <c r="BK273"/>
  <c r="BK249"/>
  <c r="BK143"/>
  <c i="13" r="BK148"/>
  <c r="J165"/>
  <c r="J149"/>
  <c r="BK173"/>
  <c r="J156"/>
  <c r="J139"/>
  <c r="J159"/>
  <c r="J144"/>
  <c r="BK168"/>
  <c r="J152"/>
  <c r="BK139"/>
  <c i="14" r="J250"/>
  <c r="BK215"/>
  <c r="J195"/>
  <c r="J180"/>
  <c r="BK250"/>
  <c r="BK224"/>
  <c r="J200"/>
  <c r="J186"/>
  <c r="J149"/>
  <c r="BK227"/>
  <c r="BK199"/>
  <c r="BK154"/>
  <c r="J248"/>
  <c r="J224"/>
  <c r="BK205"/>
  <c r="BK195"/>
  <c r="BK170"/>
  <c r="BK137"/>
  <c r="BK241"/>
  <c r="J208"/>
  <c r="J191"/>
  <c r="BK176"/>
  <c r="J147"/>
  <c r="J243"/>
  <c r="J227"/>
  <c r="BK202"/>
  <c r="BK185"/>
  <c r="J155"/>
  <c r="BK138"/>
  <c i="15" r="J258"/>
  <c r="J236"/>
  <c r="J219"/>
  <c r="BK187"/>
  <c r="BK143"/>
  <c r="BK134"/>
  <c r="BK263"/>
  <c r="BK252"/>
  <c r="J244"/>
  <c r="J196"/>
  <c r="BK221"/>
  <c r="BK212"/>
  <c r="J187"/>
  <c r="J167"/>
  <c r="J142"/>
  <c r="J257"/>
  <c r="J241"/>
  <c r="BK215"/>
  <c r="BK160"/>
  <c r="J255"/>
  <c r="BK239"/>
  <c r="BK217"/>
  <c r="BK183"/>
  <c r="BK167"/>
  <c r="BK150"/>
  <c r="J133"/>
  <c r="J200"/>
  <c r="BK157"/>
  <c r="BK142"/>
  <c r="J132"/>
  <c i="16" r="J127"/>
  <c r="BK130"/>
  <c i="17" r="J138"/>
  <c r="BK126"/>
  <c i="2" r="J1746"/>
  <c r="J1729"/>
  <c r="J1693"/>
  <c r="BK1680"/>
  <c r="BK1665"/>
  <c r="BK1639"/>
  <c r="J1584"/>
  <c r="BK1559"/>
  <c r="BK1528"/>
  <c r="J1437"/>
  <c r="BK1333"/>
  <c r="J1262"/>
  <c r="BK1211"/>
  <c r="BK1118"/>
  <c r="J1052"/>
  <c r="BK993"/>
  <c r="BK922"/>
  <c r="J866"/>
  <c r="J832"/>
  <c r="BK803"/>
  <c r="BK792"/>
  <c r="BK656"/>
  <c r="J567"/>
  <c r="J422"/>
  <c r="J222"/>
  <c r="BK180"/>
  <c r="BK1748"/>
  <c r="BK1742"/>
  <c r="BK1734"/>
  <c r="BK1726"/>
  <c r="J1721"/>
  <c r="BK1708"/>
  <c r="BK1699"/>
  <c r="BK1679"/>
  <c r="BK1658"/>
  <c r="J1645"/>
  <c r="BK1628"/>
  <c r="BK1583"/>
  <c r="BK1562"/>
  <c r="J1463"/>
  <c r="BK1342"/>
  <c r="J1322"/>
  <c r="J1267"/>
  <c r="J1125"/>
  <c r="BK1057"/>
  <c r="BK960"/>
  <c r="J839"/>
  <c r="J816"/>
  <c r="J791"/>
  <c r="J761"/>
  <c r="BK610"/>
  <c r="BK539"/>
  <c r="J448"/>
  <c r="J381"/>
  <c r="BK301"/>
  <c r="J280"/>
  <c r="BK222"/>
  <c r="J194"/>
  <c r="BK1745"/>
  <c r="BK1729"/>
  <c r="J1710"/>
  <c r="BK1701"/>
  <c r="BK1677"/>
  <c r="BK1652"/>
  <c r="BK1633"/>
  <c r="J1588"/>
  <c r="J1570"/>
  <c r="BK1532"/>
  <c r="BK1402"/>
  <c r="BK1317"/>
  <c r="BK1235"/>
  <c r="BK1121"/>
  <c r="BK1074"/>
  <c r="BK1028"/>
  <c r="BK891"/>
  <c r="BK822"/>
  <c r="J800"/>
  <c r="J772"/>
  <c r="BK743"/>
  <c r="J649"/>
  <c r="BK622"/>
  <c r="BK564"/>
  <c r="BK432"/>
  <c r="BK280"/>
  <c r="BK238"/>
  <c r="J1687"/>
  <c r="BK1669"/>
  <c r="J1650"/>
  <c r="BK1637"/>
  <c r="J1600"/>
  <c r="J1583"/>
  <c r="BK1570"/>
  <c r="J1562"/>
  <c r="BK1465"/>
  <c r="BK1362"/>
  <c r="J1331"/>
  <c r="BK1267"/>
  <c r="BK1138"/>
  <c r="BK1103"/>
  <c r="BK1076"/>
  <c r="J1057"/>
  <c r="J980"/>
  <c r="J922"/>
  <c r="J862"/>
  <c r="J834"/>
  <c r="J824"/>
  <c r="BK808"/>
  <c r="J795"/>
  <c r="BK789"/>
  <c r="J758"/>
  <c r="BK671"/>
  <c r="BK613"/>
  <c r="BK576"/>
  <c r="BK519"/>
  <c r="BK510"/>
  <c r="J439"/>
  <c r="BK338"/>
  <c r="J293"/>
  <c r="BK206"/>
  <c r="BK1746"/>
  <c r="BK1736"/>
  <c r="BK1723"/>
  <c r="BK1711"/>
  <c r="J1676"/>
  <c r="J1665"/>
  <c r="J1653"/>
  <c r="BK1627"/>
  <c r="BK1599"/>
  <c r="J1585"/>
  <c r="BK1568"/>
  <c r="BK1538"/>
  <c r="J1465"/>
  <c r="BK1409"/>
  <c r="J1333"/>
  <c r="BK1191"/>
  <c r="J1081"/>
  <c r="J998"/>
  <c r="J909"/>
  <c r="J842"/>
  <c r="J833"/>
  <c r="J822"/>
  <c r="J808"/>
  <c r="J796"/>
  <c r="J755"/>
  <c r="J634"/>
  <c r="BK591"/>
  <c r="J510"/>
  <c r="BK437"/>
  <c r="BK323"/>
  <c r="BK267"/>
  <c r="J250"/>
  <c r="BK175"/>
  <c r="J1717"/>
  <c r="J1705"/>
  <c r="BK1690"/>
  <c r="J1677"/>
  <c r="J1666"/>
  <c r="BK1636"/>
  <c r="BK1597"/>
  <c r="J1581"/>
  <c r="J1557"/>
  <c r="BK1544"/>
  <c r="J1520"/>
  <c r="J1372"/>
  <c r="J1291"/>
  <c r="J1179"/>
  <c r="J1121"/>
  <c r="BK1044"/>
  <c r="J950"/>
  <c r="BK866"/>
  <c r="J823"/>
  <c r="J814"/>
  <c r="BK774"/>
  <c r="J646"/>
  <c r="J625"/>
  <c r="J586"/>
  <c r="J533"/>
  <c r="J434"/>
  <c r="J346"/>
  <c r="BK293"/>
  <c r="BK250"/>
  <c i="1" r="AS108"/>
  <c i="3" r="BK227"/>
  <c r="BK193"/>
  <c r="J181"/>
  <c r="J171"/>
  <c r="BK161"/>
  <c r="J249"/>
  <c r="J228"/>
  <c r="BK214"/>
  <c r="BK203"/>
  <c r="J176"/>
  <c r="J163"/>
  <c r="J151"/>
  <c r="BK262"/>
  <c r="J250"/>
  <c r="BK240"/>
  <c r="J217"/>
  <c r="BK170"/>
  <c r="BK269"/>
  <c r="BK257"/>
  <c r="BK228"/>
  <c r="BK199"/>
  <c r="BK186"/>
  <c r="J164"/>
  <c r="J261"/>
  <c r="BK235"/>
  <c r="J218"/>
  <c r="J208"/>
  <c r="BK177"/>
  <c r="BK152"/>
  <c r="J251"/>
  <c r="J242"/>
  <c r="J238"/>
  <c r="J215"/>
  <c r="J184"/>
  <c r="BK141"/>
  <c i="4" r="BK1608"/>
  <c r="J1597"/>
  <c r="BK1590"/>
  <c r="BK1600"/>
  <c r="BK1585"/>
  <c r="J1564"/>
  <c r="BK1549"/>
  <c r="BK1540"/>
  <c r="BK1532"/>
  <c r="J1513"/>
  <c r="J1495"/>
  <c r="BK1462"/>
  <c r="BK1452"/>
  <c r="J1445"/>
  <c r="BK1438"/>
  <c r="BK1424"/>
  <c r="BK1397"/>
  <c r="J1320"/>
  <c r="BK1287"/>
  <c r="J1217"/>
  <c r="J1178"/>
  <c r="J1085"/>
  <c r="BK1539"/>
  <c r="BK1523"/>
  <c r="J1506"/>
  <c r="BK1495"/>
  <c r="BK1464"/>
  <c r="J1454"/>
  <c r="BK1437"/>
  <c r="J1428"/>
  <c r="J1423"/>
  <c r="J1407"/>
  <c r="BK1320"/>
  <c r="J1289"/>
  <c r="BK1232"/>
  <c r="BK1199"/>
  <c r="J1162"/>
  <c r="J1087"/>
  <c r="BK1022"/>
  <c r="BK962"/>
  <c r="BK934"/>
  <c r="BK924"/>
  <c r="J903"/>
  <c r="BK890"/>
  <c r="BK873"/>
  <c r="BK758"/>
  <c r="BK691"/>
  <c r="BK660"/>
  <c r="J618"/>
  <c r="BK550"/>
  <c r="J519"/>
  <c r="J497"/>
  <c r="J352"/>
  <c r="BK308"/>
  <c r="J278"/>
  <c r="BK226"/>
  <c r="J193"/>
  <c r="J1581"/>
  <c r="J1574"/>
  <c r="BK1565"/>
  <c r="BK1554"/>
  <c r="J1545"/>
  <c r="BK1528"/>
  <c r="J1517"/>
  <c r="J1510"/>
  <c r="J1497"/>
  <c r="BK1489"/>
  <c r="J1464"/>
  <c r="J1450"/>
  <c r="BK1435"/>
  <c r="BK1420"/>
  <c r="J1385"/>
  <c r="J1292"/>
  <c r="BK1259"/>
  <c r="BK1202"/>
  <c r="BK1162"/>
  <c r="J1074"/>
  <c r="BK1009"/>
  <c r="J967"/>
  <c r="BK931"/>
  <c r="J919"/>
  <c r="BK905"/>
  <c r="BK895"/>
  <c r="J884"/>
  <c r="J838"/>
  <c r="J791"/>
  <c r="J746"/>
  <c r="J737"/>
  <c r="J683"/>
  <c r="J581"/>
  <c r="J525"/>
  <c r="J366"/>
  <c r="BK1611"/>
  <c r="BK1598"/>
  <c r="J1591"/>
  <c r="J1583"/>
  <c r="BK1567"/>
  <c r="BK1558"/>
  <c r="J1550"/>
  <c r="J1538"/>
  <c r="J1525"/>
  <c r="BK1516"/>
  <c r="BK1502"/>
  <c r="J1488"/>
  <c r="BK1453"/>
  <c r="BK1440"/>
  <c r="J1430"/>
  <c r="BK1407"/>
  <c r="J1397"/>
  <c r="J1296"/>
  <c r="BK1280"/>
  <c r="J1199"/>
  <c r="BK1174"/>
  <c r="J1124"/>
  <c r="J1028"/>
  <c r="J994"/>
  <c r="J964"/>
  <c r="J927"/>
  <c r="BK921"/>
  <c r="BK906"/>
  <c r="J899"/>
  <c r="BK882"/>
  <c r="J856"/>
  <c r="J817"/>
  <c r="BK719"/>
  <c r="BK615"/>
  <c r="J538"/>
  <c r="BK487"/>
  <c r="BK374"/>
  <c r="BK335"/>
  <c r="BK283"/>
  <c r="BK237"/>
  <c r="BK205"/>
  <c i="5" r="BK250"/>
  <c r="J242"/>
  <c r="J231"/>
  <c r="J224"/>
  <c r="BK206"/>
  <c r="BK180"/>
  <c r="J141"/>
  <c r="J246"/>
  <c r="J223"/>
  <c r="J202"/>
  <c r="BK179"/>
  <c r="J157"/>
  <c r="BK242"/>
  <c r="J225"/>
  <c r="J215"/>
  <c r="BK189"/>
  <c r="J176"/>
  <c r="BK164"/>
  <c r="BK258"/>
  <c r="J241"/>
  <c r="BK233"/>
  <c r="J211"/>
  <c r="BK194"/>
  <c r="BK151"/>
  <c r="BK226"/>
  <c r="J208"/>
  <c r="BK172"/>
  <c r="J248"/>
  <c r="BK224"/>
  <c r="J198"/>
  <c r="BK176"/>
  <c r="J144"/>
  <c i="6" r="J1542"/>
  <c r="BK1531"/>
  <c r="J1514"/>
  <c r="BK1494"/>
  <c r="J1449"/>
  <c r="J1428"/>
  <c r="BK1405"/>
  <c r="BK1384"/>
  <c r="BK1291"/>
  <c r="BK1263"/>
  <c r="BK1231"/>
  <c r="J1189"/>
  <c r="J1161"/>
  <c r="J966"/>
  <c r="J919"/>
  <c r="BK899"/>
  <c r="BK888"/>
  <c r="J849"/>
  <c r="BK709"/>
  <c r="BK644"/>
  <c r="BK499"/>
  <c r="J355"/>
  <c r="J278"/>
  <c r="J202"/>
  <c r="J1585"/>
  <c r="J1570"/>
  <c r="BK1538"/>
  <c r="BK1514"/>
  <c r="J1493"/>
  <c r="BK1452"/>
  <c r="J1436"/>
  <c r="BK1407"/>
  <c r="J1382"/>
  <c r="J1310"/>
  <c r="BK1256"/>
  <c r="BK1173"/>
  <c r="J1091"/>
  <c r="BK1012"/>
  <c r="BK927"/>
  <c r="BK911"/>
  <c r="BK894"/>
  <c r="J869"/>
  <c r="J730"/>
  <c r="BK696"/>
  <c r="BK608"/>
  <c r="BK479"/>
  <c r="J294"/>
  <c r="J200"/>
  <c r="J1595"/>
  <c r="J1583"/>
  <c r="J1545"/>
  <c r="J1525"/>
  <c r="J1509"/>
  <c r="J1497"/>
  <c r="BK1482"/>
  <c r="J1439"/>
  <c r="J1427"/>
  <c r="BK1418"/>
  <c r="BK1382"/>
  <c r="BK1301"/>
  <c r="J1176"/>
  <c r="BK1091"/>
  <c r="J1015"/>
  <c r="BK991"/>
  <c r="BK929"/>
  <c r="J914"/>
  <c r="BK883"/>
  <c r="J867"/>
  <c r="BK816"/>
  <c r="BK781"/>
  <c r="BK712"/>
  <c r="J647"/>
  <c r="J567"/>
  <c r="J484"/>
  <c r="J353"/>
  <c r="BK306"/>
  <c r="J254"/>
  <c r="BK195"/>
  <c r="J1577"/>
  <c r="BK1572"/>
  <c r="BK1563"/>
  <c r="BK1539"/>
  <c r="J1520"/>
  <c r="J1487"/>
  <c r="J1447"/>
  <c r="J1441"/>
  <c r="J1417"/>
  <c r="BK1411"/>
  <c r="BK1312"/>
  <c r="BK1233"/>
  <c r="BK1133"/>
  <c r="J1003"/>
  <c r="J927"/>
  <c r="J901"/>
  <c r="J891"/>
  <c r="J781"/>
  <c r="J690"/>
  <c r="J607"/>
  <c r="J526"/>
  <c r="BK399"/>
  <c r="J311"/>
  <c r="J248"/>
  <c r="J1575"/>
  <c r="J1563"/>
  <c r="BK1527"/>
  <c r="J1513"/>
  <c r="BK1495"/>
  <c r="J1481"/>
  <c r="BK1427"/>
  <c r="BK1410"/>
  <c r="J1270"/>
  <c r="BK1226"/>
  <c r="BK1176"/>
  <c r="BK987"/>
  <c r="BK922"/>
  <c r="J906"/>
  <c r="J872"/>
  <c r="BK855"/>
  <c r="BK819"/>
  <c r="BK739"/>
  <c r="J679"/>
  <c r="BK571"/>
  <c r="BK484"/>
  <c r="J399"/>
  <c r="J283"/>
  <c r="BK211"/>
  <c r="BK176"/>
  <c r="BK1580"/>
  <c r="BK1550"/>
  <c r="BK1534"/>
  <c r="BK1512"/>
  <c r="J1498"/>
  <c r="BK1481"/>
  <c r="J1472"/>
  <c r="BK1434"/>
  <c r="J1418"/>
  <c r="J1408"/>
  <c r="J1392"/>
  <c r="J1291"/>
  <c r="J1222"/>
  <c r="J1164"/>
  <c r="BK1075"/>
  <c r="J1012"/>
  <c r="J993"/>
  <c r="BK957"/>
  <c r="J920"/>
  <c r="BK907"/>
  <c r="J899"/>
  <c r="J886"/>
  <c r="BK880"/>
  <c r="J727"/>
  <c r="BK598"/>
  <c r="J524"/>
  <c r="J391"/>
  <c r="J302"/>
  <c r="BK248"/>
  <c i="7" r="J184"/>
  <c r="BK174"/>
  <c r="J143"/>
  <c r="BK249"/>
  <c r="BK236"/>
  <c r="J223"/>
  <c r="J216"/>
  <c r="J197"/>
  <c r="BK182"/>
  <c r="BK148"/>
  <c r="BK255"/>
  <c r="BK225"/>
  <c r="BK206"/>
  <c r="BK170"/>
  <c r="BK166"/>
  <c r="J255"/>
  <c r="BK247"/>
  <c r="J229"/>
  <c r="BK217"/>
  <c r="J203"/>
  <c r="BK181"/>
  <c r="BK171"/>
  <c r="J147"/>
  <c r="BK243"/>
  <c i="8" r="J165"/>
  <c r="J193"/>
  <c r="BK165"/>
  <c r="BK186"/>
  <c r="J186"/>
  <c r="BK163"/>
  <c r="J190"/>
  <c r="BK168"/>
  <c i="9" r="J311"/>
  <c r="J258"/>
  <c r="J233"/>
  <c r="BK216"/>
  <c r="J321"/>
  <c r="J289"/>
  <c r="J259"/>
  <c r="BK246"/>
  <c r="BK221"/>
  <c r="J150"/>
  <c r="J283"/>
  <c r="BK268"/>
  <c r="J260"/>
  <c r="J234"/>
  <c r="J156"/>
  <c r="BK299"/>
  <c r="J252"/>
  <c r="BK225"/>
  <c r="BK165"/>
  <c r="BK321"/>
  <c r="J293"/>
  <c r="J274"/>
  <c r="BK261"/>
  <c i="11" r="J162"/>
  <c r="J187"/>
  <c r="J150"/>
  <c r="J163"/>
  <c r="BK189"/>
  <c r="J151"/>
  <c r="J190"/>
  <c r="BK178"/>
  <c r="J145"/>
  <c i="12" r="J319"/>
  <c r="J307"/>
  <c r="BK295"/>
  <c r="J274"/>
  <c r="BK253"/>
  <c r="BK212"/>
  <c r="J178"/>
  <c r="J353"/>
  <c r="BK337"/>
  <c r="BK326"/>
  <c r="J306"/>
  <c r="BK283"/>
  <c r="J271"/>
  <c r="J256"/>
  <c r="BK226"/>
  <c r="BK178"/>
  <c r="J343"/>
  <c r="J328"/>
  <c r="BK294"/>
  <c r="BK277"/>
  <c r="J266"/>
  <c r="J249"/>
  <c r="BK214"/>
  <c r="BK191"/>
  <c r="J351"/>
  <c r="J326"/>
  <c r="J299"/>
  <c r="J292"/>
  <c r="J253"/>
  <c r="J230"/>
  <c r="J177"/>
  <c r="BK353"/>
  <c r="BK330"/>
  <c r="BK302"/>
  <c r="BK272"/>
  <c r="J241"/>
  <c r="J337"/>
  <c r="BK307"/>
  <c r="BK280"/>
  <c r="BK263"/>
  <c r="BK220"/>
  <c i="13" r="J177"/>
  <c r="J143"/>
  <c r="BK169"/>
  <c r="J148"/>
  <c r="BK170"/>
  <c r="BK159"/>
  <c r="J166"/>
  <c r="BK147"/>
  <c r="J172"/>
  <c r="BK163"/>
  <c r="BK152"/>
  <c i="14" r="BK248"/>
  <c r="J212"/>
  <c r="J199"/>
  <c r="J183"/>
  <c r="J146"/>
  <c r="BK244"/>
  <c r="BK206"/>
  <c r="J189"/>
  <c r="BK155"/>
  <c r="BK230"/>
  <c r="J205"/>
  <c r="BK153"/>
  <c r="BK242"/>
  <c r="BK208"/>
  <c r="BK189"/>
  <c r="BK159"/>
  <c r="BK247"/>
  <c r="J239"/>
  <c r="BK203"/>
  <c r="J182"/>
  <c r="J150"/>
  <c r="BK253"/>
  <c r="BK236"/>
  <c r="BK200"/>
  <c r="J170"/>
  <c r="J151"/>
  <c r="J137"/>
  <c i="15" r="BK254"/>
  <c r="J235"/>
  <c r="J209"/>
  <c r="BK180"/>
  <c r="J138"/>
  <c r="BK266"/>
  <c r="J253"/>
  <c r="BK170"/>
  <c r="BK241"/>
  <c r="BK210"/>
  <c r="BK179"/>
  <c r="J144"/>
  <c r="BK256"/>
  <c r="J238"/>
  <c r="BK213"/>
  <c r="J170"/>
  <c r="BK152"/>
  <c r="BK132"/>
  <c r="J217"/>
  <c r="J153"/>
  <c r="BK137"/>
  <c i="16" r="J134"/>
  <c r="BK133"/>
  <c i="17" r="BK140"/>
  <c r="J140"/>
  <c r="BK136"/>
  <c r="J126"/>
  <c i="2" r="BK1735"/>
  <c r="BK1728"/>
  <c r="J1714"/>
  <c r="BK1688"/>
  <c r="J1669"/>
  <c r="J1658"/>
  <c r="J1643"/>
  <c r="BK1629"/>
  <c r="BK1577"/>
  <c r="BK1557"/>
  <c r="J1538"/>
  <c r="J1461"/>
  <c r="J1402"/>
  <c r="BK1325"/>
  <c r="BK1254"/>
  <c r="BK1200"/>
  <c r="BK1135"/>
  <c r="J1066"/>
  <c r="J1036"/>
  <c r="J956"/>
  <c r="BK873"/>
  <c r="BK838"/>
  <c r="BK828"/>
  <c r="J805"/>
  <c r="J797"/>
  <c r="BK674"/>
  <c r="BK600"/>
  <c r="J518"/>
  <c r="BK381"/>
  <c r="J238"/>
  <c r="BK201"/>
  <c i="1" r="AS96"/>
  <c i="2" r="J1700"/>
  <c r="BK1682"/>
  <c r="BK1661"/>
  <c r="BK1649"/>
  <c r="BK1631"/>
  <c r="J1604"/>
  <c r="J1577"/>
  <c r="J1569"/>
  <c r="J1540"/>
  <c r="BK1459"/>
  <c r="BK1356"/>
  <c r="BK1298"/>
  <c r="BK1262"/>
  <c r="J1129"/>
  <c r="J1072"/>
  <c r="BK974"/>
  <c r="BK884"/>
  <c r="BK823"/>
  <c r="J811"/>
  <c r="BK790"/>
  <c r="BK749"/>
  <c r="J622"/>
  <c r="J604"/>
  <c r="J479"/>
  <c r="J413"/>
  <c r="J297"/>
  <c r="BK272"/>
  <c r="BK203"/>
  <c r="J180"/>
  <c r="BK1733"/>
  <c r="J1725"/>
  <c r="BK1706"/>
  <c r="BK1700"/>
  <c r="BK1686"/>
  <c r="BK1668"/>
  <c r="J1642"/>
  <c r="BK1598"/>
  <c r="J1571"/>
  <c r="J1542"/>
  <c r="J1386"/>
  <c r="J1278"/>
  <c r="J1156"/>
  <c r="J1093"/>
  <c r="J1041"/>
  <c r="BK1011"/>
  <c r="BK826"/>
  <c r="J801"/>
  <c r="J777"/>
  <c r="BK740"/>
  <c r="BK642"/>
  <c r="J600"/>
  <c r="J459"/>
  <c r="BK424"/>
  <c r="J272"/>
  <c r="BK226"/>
  <c r="BK177"/>
  <c r="BK1674"/>
  <c r="J1662"/>
  <c r="J1629"/>
  <c r="J1599"/>
  <c r="J1587"/>
  <c r="BK1573"/>
  <c r="BK1530"/>
  <c r="J1435"/>
  <c r="BK287"/>
  <c i="1" r="AS99"/>
  <c i="2" r="J1688"/>
  <c r="J1672"/>
  <c r="J1660"/>
  <c r="J1647"/>
  <c r="J1636"/>
  <c r="J1601"/>
  <c r="BK1587"/>
  <c r="BK1569"/>
  <c r="J1549"/>
  <c r="BK1435"/>
  <c r="BK1307"/>
  <c r="J1197"/>
  <c r="J1084"/>
  <c r="J1039"/>
  <c r="BK947"/>
  <c r="BK880"/>
  <c r="J835"/>
  <c r="J830"/>
  <c r="BK817"/>
  <c r="BK804"/>
  <c r="BK758"/>
  <c r="J719"/>
  <c r="J631"/>
  <c r="BK557"/>
  <c r="J450"/>
  <c r="BK330"/>
  <c r="J269"/>
  <c r="BK255"/>
  <c r="J199"/>
  <c r="J1731"/>
  <c r="BK1710"/>
  <c r="J1698"/>
  <c r="BK1684"/>
  <c r="BK1675"/>
  <c r="BK1663"/>
  <c r="BK1640"/>
  <c r="BK1630"/>
  <c r="BK1588"/>
  <c r="J1573"/>
  <c r="J1536"/>
  <c r="BK1471"/>
  <c r="J1356"/>
  <c r="BK1294"/>
  <c r="J1251"/>
  <c r="BK1106"/>
  <c r="J974"/>
  <c r="J891"/>
  <c r="J859"/>
  <c r="J807"/>
  <c r="J793"/>
  <c r="J749"/>
  <c r="J640"/>
  <c r="J583"/>
  <c r="J419"/>
  <c r="J338"/>
  <c r="J256"/>
  <c r="BK199"/>
  <c i="3" r="J256"/>
  <c r="BK250"/>
  <c r="J221"/>
  <c r="J190"/>
  <c r="J178"/>
  <c r="BK253"/>
  <c r="BK233"/>
  <c r="J226"/>
  <c r="J207"/>
  <c r="J173"/>
  <c r="J158"/>
  <c r="J141"/>
  <c r="J257"/>
  <c r="BK238"/>
  <c r="BK215"/>
  <c r="BK187"/>
  <c r="J161"/>
  <c r="BK268"/>
  <c r="BK258"/>
  <c r="J233"/>
  <c r="BK220"/>
  <c r="J203"/>
  <c r="BK169"/>
  <c r="BK244"/>
  <c r="J222"/>
  <c r="BK211"/>
  <c r="BK196"/>
  <c r="BK173"/>
  <c r="BK146"/>
  <c r="J248"/>
  <c r="J235"/>
  <c r="BK208"/>
  <c r="BK172"/>
  <c i="4" r="BK1607"/>
  <c r="BK1594"/>
  <c r="BK1609"/>
  <c r="J1587"/>
  <c r="BK1560"/>
  <c r="J1547"/>
  <c r="J1536"/>
  <c r="BK1517"/>
  <c r="J1501"/>
  <c r="BK1490"/>
  <c r="J1457"/>
  <c r="BK1446"/>
  <c r="J1439"/>
  <c r="J1429"/>
  <c r="J1421"/>
  <c r="BK1395"/>
  <c r="BK1311"/>
  <c r="BK1241"/>
  <c r="J1171"/>
  <c r="BK1087"/>
  <c r="BK1025"/>
  <c r="J1001"/>
  <c r="J941"/>
  <c r="J935"/>
  <c r="BK920"/>
  <c r="J911"/>
  <c r="J898"/>
  <c r="J875"/>
  <c r="J850"/>
  <c r="BK829"/>
  <c r="J778"/>
  <c r="BK740"/>
  <c r="J725"/>
  <c r="BK689"/>
  <c r="BK664"/>
  <c r="J619"/>
  <c r="J577"/>
  <c r="J536"/>
  <c r="J506"/>
  <c r="J403"/>
  <c r="BK366"/>
  <c r="BK344"/>
  <c r="BK313"/>
  <c r="J288"/>
  <c r="J260"/>
  <c r="J253"/>
  <c r="J232"/>
  <c r="J205"/>
  <c r="BK1568"/>
  <c r="J1560"/>
  <c r="BK1553"/>
  <c r="J1546"/>
  <c r="BK1536"/>
  <c r="BK1529"/>
  <c r="BK1521"/>
  <c r="J1509"/>
  <c r="BK1496"/>
  <c r="J1467"/>
  <c r="BK1457"/>
  <c r="J1446"/>
  <c r="BK1444"/>
  <c r="BK1433"/>
  <c r="J1425"/>
  <c r="J1401"/>
  <c r="BK1322"/>
  <c r="BK1292"/>
  <c r="BK1243"/>
  <c r="BK1207"/>
  <c r="BK1140"/>
  <c r="BK1108"/>
  <c r="BK1039"/>
  <c r="BK1006"/>
  <c r="BK953"/>
  <c r="J933"/>
  <c r="BK927"/>
  <c r="BK913"/>
  <c r="J901"/>
  <c r="J882"/>
  <c r="BK817"/>
  <c r="J716"/>
  <c r="BK683"/>
  <c r="BK654"/>
  <c r="J608"/>
  <c r="J531"/>
  <c r="J500"/>
  <c r="J329"/>
  <c r="BK312"/>
  <c r="BK227"/>
  <c r="BK198"/>
  <c r="BK176"/>
  <c r="BK1578"/>
  <c r="J1566"/>
  <c r="J1559"/>
  <c r="J1540"/>
  <c r="J1530"/>
  <c r="J1519"/>
  <c r="BK1513"/>
  <c r="J1505"/>
  <c r="BK1488"/>
  <c r="J1453"/>
  <c r="J1443"/>
  <c r="BK1434"/>
  <c r="J1411"/>
  <c r="J1326"/>
  <c r="J1301"/>
  <c r="J1236"/>
  <c r="J1186"/>
  <c r="BK1124"/>
  <c r="BK1028"/>
  <c r="J991"/>
  <c r="BK947"/>
  <c r="J925"/>
  <c r="J915"/>
  <c r="BK904"/>
  <c r="BK898"/>
  <c r="J859"/>
  <c r="J829"/>
  <c r="J749"/>
  <c r="J731"/>
  <c r="J689"/>
  <c r="BK652"/>
  <c r="J617"/>
  <c r="BK509"/>
  <c r="BK352"/>
  <c r="BK1606"/>
  <c r="J1595"/>
  <c r="J1588"/>
  <c r="BK1580"/>
  <c r="J1563"/>
  <c r="BK1557"/>
  <c r="J1548"/>
  <c r="J1528"/>
  <c r="BK1522"/>
  <c r="J1514"/>
  <c r="J1507"/>
  <c r="J1491"/>
  <c r="J1456"/>
  <c r="BK1442"/>
  <c r="BK1429"/>
  <c r="J1420"/>
  <c r="BK1399"/>
  <c r="J1316"/>
  <c r="J1195"/>
  <c r="BK1171"/>
  <c r="BK1116"/>
  <c r="J1009"/>
  <c r="J976"/>
  <c r="BK932"/>
  <c r="J920"/>
  <c r="J908"/>
  <c r="J894"/>
  <c r="BK879"/>
  <c r="BK778"/>
  <c r="J691"/>
  <c r="J652"/>
  <c r="BK552"/>
  <c r="BK500"/>
  <c r="J357"/>
  <c r="J300"/>
  <c r="BK267"/>
  <c r="J227"/>
  <c r="BK191"/>
  <c i="5" r="BK244"/>
  <c r="BK229"/>
  <c r="J217"/>
  <c r="J188"/>
  <c r="BK171"/>
  <c r="J152"/>
  <c r="J240"/>
  <c r="BK214"/>
  <c r="J194"/>
  <c r="J178"/>
  <c r="BK167"/>
  <c r="BK249"/>
  <c r="J226"/>
  <c r="J214"/>
  <c r="J199"/>
  <c r="J181"/>
  <c r="BK169"/>
  <c r="J259"/>
  <c r="BK243"/>
  <c r="J234"/>
  <c r="J206"/>
  <c r="J190"/>
  <c r="BK141"/>
  <c r="J222"/>
  <c r="BK174"/>
  <c r="BK162"/>
  <c r="BK251"/>
  <c r="J238"/>
  <c r="BK204"/>
  <c r="BK181"/>
  <c i="6" r="J909"/>
  <c r="BK879"/>
  <c r="J825"/>
  <c r="BK647"/>
  <c r="J584"/>
  <c r="J481"/>
  <c r="BK349"/>
  <c r="BK270"/>
  <c r="BK205"/>
  <c r="J1592"/>
  <c r="J1565"/>
  <c r="BK1546"/>
  <c r="BK1526"/>
  <c r="BK1510"/>
  <c r="J1488"/>
  <c r="BK1444"/>
  <c r="J1411"/>
  <c r="J1388"/>
  <c r="J1312"/>
  <c r="BK1185"/>
  <c r="BK1099"/>
  <c r="J954"/>
  <c r="BK913"/>
  <c r="J897"/>
  <c r="J880"/>
  <c r="J837"/>
  <c r="J721"/>
  <c r="J657"/>
  <c r="J490"/>
  <c r="J315"/>
  <c r="BK260"/>
  <c r="J193"/>
  <c r="BK1592"/>
  <c r="BK1576"/>
  <c r="BK1562"/>
  <c r="J1546"/>
  <c r="J1524"/>
  <c r="J1515"/>
  <c r="J1501"/>
  <c r="BK1477"/>
  <c r="J1442"/>
  <c r="J1429"/>
  <c r="J1419"/>
  <c r="BK1370"/>
  <c r="J1279"/>
  <c r="BK1189"/>
  <c r="J1141"/>
  <c r="J1006"/>
  <c r="BK971"/>
  <c r="BK920"/>
  <c r="J908"/>
  <c r="BK863"/>
  <c r="BK733"/>
  <c r="BK679"/>
  <c r="J609"/>
  <c r="J521"/>
  <c r="BK465"/>
  <c r="BK325"/>
  <c r="BK283"/>
  <c r="BK232"/>
  <c r="BK1594"/>
  <c r="J1576"/>
  <c r="BK1566"/>
  <c r="BK1555"/>
  <c r="J1532"/>
  <c r="BK1503"/>
  <c r="J1489"/>
  <c r="BK1478"/>
  <c r="BK1428"/>
  <c r="BK1412"/>
  <c r="J1308"/>
  <c r="BK1180"/>
  <c r="BK1117"/>
  <c r="J971"/>
  <c r="J922"/>
  <c r="BK896"/>
  <c r="BK828"/>
  <c r="BK753"/>
  <c r="J681"/>
  <c r="J620"/>
  <c r="BK524"/>
  <c r="J348"/>
  <c r="J310"/>
  <c r="J267"/>
  <c r="BK1579"/>
  <c r="BK1570"/>
  <c r="BK1564"/>
  <c r="BK1540"/>
  <c r="J1516"/>
  <c r="BK1501"/>
  <c r="BK1485"/>
  <c r="BK1439"/>
  <c r="J1424"/>
  <c r="J1399"/>
  <c r="J1231"/>
  <c r="BK1141"/>
  <c r="J1077"/>
  <c r="BK925"/>
  <c r="J902"/>
  <c r="BK884"/>
  <c r="J861"/>
  <c r="BK807"/>
  <c r="BK706"/>
  <c r="J661"/>
  <c r="BK518"/>
  <c r="J362"/>
  <c r="BK267"/>
  <c r="BK202"/>
  <c r="J174"/>
  <c r="BK1590"/>
  <c r="BK1571"/>
  <c r="J1548"/>
  <c r="J1531"/>
  <c r="J1510"/>
  <c r="BK1496"/>
  <c r="J1480"/>
  <c r="BK1473"/>
  <c r="BK1437"/>
  <c r="BK1417"/>
  <c r="J1406"/>
  <c r="J1374"/>
  <c r="J1284"/>
  <c r="J1173"/>
  <c r="J1109"/>
  <c r="BK1006"/>
  <c r="BK981"/>
  <c r="J931"/>
  <c r="BK918"/>
  <c r="J905"/>
  <c r="J893"/>
  <c r="BK794"/>
  <c r="BK736"/>
  <c r="J669"/>
  <c r="J542"/>
  <c r="J518"/>
  <c r="BK353"/>
  <c r="J298"/>
  <c r="BK243"/>
  <c i="7" r="J249"/>
  <c r="BK235"/>
  <c r="BK221"/>
  <c r="BK199"/>
  <c r="BK183"/>
  <c r="J175"/>
  <c r="BK252"/>
  <c r="J242"/>
  <c r="J234"/>
  <c r="BK222"/>
  <c r="J210"/>
  <c r="J183"/>
  <c r="BK153"/>
  <c r="BK259"/>
  <c r="J244"/>
  <c r="J205"/>
  <c r="J173"/>
  <c r="J168"/>
  <c r="J144"/>
  <c r="J243"/>
  <c r="J233"/>
  <c r="J219"/>
  <c r="J211"/>
  <c r="BK197"/>
  <c r="J177"/>
  <c r="J164"/>
  <c r="J246"/>
  <c r="BK239"/>
  <c i="8" r="BK159"/>
  <c r="BK190"/>
  <c r="J147"/>
  <c r="J188"/>
  <c r="J170"/>
  <c r="BK184"/>
  <c r="J153"/>
  <c i="9" r="BK309"/>
  <c r="BK250"/>
  <c r="J237"/>
  <c r="J219"/>
  <c r="BK156"/>
  <c r="J291"/>
  <c r="BK271"/>
  <c r="BK252"/>
  <c r="J228"/>
  <c r="J206"/>
  <c r="J140"/>
  <c r="BK274"/>
  <c r="J265"/>
  <c r="J255"/>
  <c r="J230"/>
  <c r="BK142"/>
  <c r="J319"/>
  <c r="J269"/>
  <c r="BK237"/>
  <c r="BK222"/>
  <c r="BK189"/>
  <c r="BK319"/>
  <c r="J299"/>
  <c r="BK275"/>
  <c r="J263"/>
  <c r="BK255"/>
  <c r="BK241"/>
  <c r="BK223"/>
  <c r="BK179"/>
  <c r="BK327"/>
  <c r="BK313"/>
  <c r="J279"/>
  <c r="BK251"/>
  <c r="J244"/>
  <c r="BK235"/>
  <c r="J217"/>
  <c r="J179"/>
  <c i="10" r="BK132"/>
  <c i="11" r="BK187"/>
  <c r="J177"/>
  <c r="J152"/>
  <c r="BK144"/>
  <c r="J184"/>
  <c r="J195"/>
  <c r="J144"/>
  <c r="J160"/>
  <c r="BK188"/>
  <c r="BK155"/>
  <c r="J141"/>
  <c r="BK157"/>
  <c r="J143"/>
  <c i="12" r="BK336"/>
  <c r="BK315"/>
  <c r="BK303"/>
  <c r="J278"/>
  <c r="J260"/>
  <c r="BK247"/>
  <c r="J217"/>
  <c r="BK174"/>
  <c r="J352"/>
  <c r="J330"/>
  <c r="BK311"/>
  <c r="BK293"/>
  <c r="J281"/>
  <c r="J267"/>
  <c r="J257"/>
  <c r="J220"/>
  <c r="BK167"/>
  <c r="BK332"/>
  <c r="J304"/>
  <c r="BK290"/>
  <c r="J263"/>
  <c r="J242"/>
  <c r="BK204"/>
  <c r="J168"/>
  <c r="BK338"/>
  <c r="BK308"/>
  <c r="J293"/>
  <c r="BK260"/>
  <c r="J247"/>
  <c r="J214"/>
  <c r="BK185"/>
  <c r="J354"/>
  <c r="J348"/>
  <c r="BK314"/>
  <c r="J277"/>
  <c r="BK261"/>
  <c r="J159"/>
  <c r="J329"/>
  <c r="J295"/>
  <c r="BK271"/>
  <c r="BK257"/>
  <c r="J212"/>
  <c i="13" r="BK175"/>
  <c r="BK142"/>
  <c r="J162"/>
  <c r="J146"/>
  <c r="J168"/>
  <c r="J150"/>
  <c r="J167"/>
  <c r="BK151"/>
  <c r="J170"/>
  <c r="BK162"/>
  <c r="J142"/>
  <c i="14" r="J221"/>
  <c r="J202"/>
  <c r="BK187"/>
  <c r="J164"/>
  <c r="J249"/>
  <c r="BK212"/>
  <c r="BK193"/>
  <c r="J173"/>
  <c r="BK233"/>
  <c r="BK194"/>
  <c r="BK139"/>
  <c r="BK240"/>
  <c r="J211"/>
  <c r="J201"/>
  <c r="J184"/>
  <c r="J153"/>
  <c r="BK249"/>
  <c r="BK231"/>
  <c r="J207"/>
  <c r="BK186"/>
  <c r="BK151"/>
  <c r="J241"/>
  <c r="J215"/>
  <c r="J193"/>
  <c r="J177"/>
  <c r="J148"/>
  <c r="J136"/>
  <c i="15" r="BK240"/>
  <c r="J227"/>
  <c r="BK214"/>
  <c r="BK169"/>
  <c r="BK140"/>
  <c r="BK133"/>
  <c r="J256"/>
  <c r="J181"/>
  <c r="J139"/>
  <c r="BK220"/>
  <c r="BK209"/>
  <c r="J183"/>
  <c r="BK168"/>
  <c r="BK135"/>
  <c r="BK255"/>
  <c r="J216"/>
  <c r="J179"/>
  <c r="BK264"/>
  <c r="J245"/>
  <c r="J223"/>
  <c r="J214"/>
  <c r="BK199"/>
  <c r="J160"/>
  <c r="J136"/>
  <c r="J242"/>
  <c r="J199"/>
  <c r="BK176"/>
  <c r="J143"/>
  <c r="BK130"/>
  <c i="16" r="J136"/>
  <c i="17" r="BK127"/>
  <c r="BK135"/>
  <c r="J127"/>
  <c r="BK138"/>
  <c i="2" r="BK1743"/>
  <c r="BK1720"/>
  <c r="J1696"/>
  <c r="BK1676"/>
  <c r="BK1656"/>
  <c r="J1631"/>
  <c r="BK1601"/>
  <c r="BK1564"/>
  <c r="J1555"/>
  <c r="J1512"/>
  <c r="BK1386"/>
  <c r="J1302"/>
  <c r="J1227"/>
  <c r="J1182"/>
  <c r="J1095"/>
  <c r="BK998"/>
  <c r="J896"/>
  <c r="BK1657"/>
  <c r="J1635"/>
  <c r="J1594"/>
  <c r="J1578"/>
  <c r="BK1572"/>
  <c r="J1544"/>
  <c r="BK1520"/>
  <c r="BK1395"/>
  <c r="J1325"/>
  <c r="BK1291"/>
  <c r="J1191"/>
  <c r="BK1078"/>
  <c r="BK1036"/>
  <c r="BK899"/>
  <c r="BK835"/>
  <c r="J813"/>
  <c r="J792"/>
  <c r="BK767"/>
  <c r="J665"/>
  <c r="J607"/>
  <c r="J520"/>
  <c r="J429"/>
  <c r="BK306"/>
  <c r="BK289"/>
  <c r="BK256"/>
  <c r="J201"/>
  <c r="J1744"/>
  <c r="J1727"/>
  <c r="BK1714"/>
  <c r="BK1704"/>
  <c r="J1697"/>
  <c r="BK1655"/>
  <c r="J1637"/>
  <c r="BK1596"/>
  <c r="BK1579"/>
  <c r="J1559"/>
  <c r="J1432"/>
  <c r="BK1331"/>
  <c r="J1275"/>
  <c r="BK1227"/>
  <c r="J1147"/>
  <c r="BK1087"/>
  <c r="J1033"/>
  <c r="BK928"/>
  <c r="BK809"/>
  <c r="J782"/>
  <c r="BK761"/>
  <c r="J662"/>
  <c r="BK646"/>
  <c r="J610"/>
  <c r="BK429"/>
  <c r="J289"/>
  <c r="BK245"/>
  <c r="BK194"/>
  <c r="J1681"/>
  <c r="BK1667"/>
  <c r="J1640"/>
  <c r="J1628"/>
  <c r="J1597"/>
  <c r="BK1586"/>
  <c r="BK1576"/>
  <c r="J1565"/>
  <c r="J1471"/>
  <c r="J1439"/>
  <c r="BK1344"/>
  <c r="BK1302"/>
  <c r="J1211"/>
  <c r="BK1156"/>
  <c r="BK1100"/>
  <c r="BK1066"/>
  <c r="BK1046"/>
  <c r="J958"/>
  <c r="BK909"/>
  <c r="J837"/>
  <c r="J828"/>
  <c r="BK811"/>
  <c r="BK800"/>
  <c r="BK782"/>
  <c r="J746"/>
  <c r="BK649"/>
  <c r="J591"/>
  <c r="J560"/>
  <c r="BK520"/>
  <c r="J453"/>
  <c r="BK419"/>
  <c r="BK299"/>
  <c r="BK227"/>
  <c r="J187"/>
  <c r="J1742"/>
  <c r="BK1730"/>
  <c r="J1722"/>
  <c r="J1707"/>
  <c r="BK1694"/>
  <c r="J1667"/>
  <c r="J1657"/>
  <c r="BK1643"/>
  <c r="J1602"/>
  <c r="BK1590"/>
  <c r="BK1582"/>
  <c r="BK1571"/>
  <c r="BK1561"/>
  <c r="J1467"/>
  <c r="J1454"/>
  <c r="J1430"/>
  <c r="J1374"/>
  <c r="J1270"/>
  <c r="J1106"/>
  <c r="BK1033"/>
  <c r="BK925"/>
  <c r="BK856"/>
  <c r="J831"/>
  <c r="BK810"/>
  <c r="BK801"/>
  <c r="J764"/>
  <c r="J704"/>
  <c r="BK628"/>
  <c r="BK567"/>
  <c r="BK479"/>
  <c r="J329"/>
  <c r="BK291"/>
  <c r="J244"/>
  <c r="J1735"/>
  <c r="J1726"/>
  <c r="J1708"/>
  <c r="BK1696"/>
  <c r="J1682"/>
  <c r="J1671"/>
  <c r="BK1641"/>
  <c r="J1627"/>
  <c r="J1575"/>
  <c r="BK1560"/>
  <c r="BK1546"/>
  <c r="BK1524"/>
  <c r="J1409"/>
  <c r="J1300"/>
  <c r="BK1270"/>
  <c r="BK1193"/>
  <c r="BK1133"/>
  <c r="BK1084"/>
  <c r="BK956"/>
  <c r="BK882"/>
  <c r="BK830"/>
  <c r="J817"/>
  <c r="BK802"/>
  <c r="BK770"/>
  <c r="J674"/>
  <c r="BK631"/>
  <c r="BK607"/>
  <c r="BK543"/>
  <c r="BK448"/>
  <c r="BK373"/>
  <c r="J295"/>
  <c r="J255"/>
  <c r="BK232"/>
  <c i="3" r="BK261"/>
  <c r="BK246"/>
  <c r="BK223"/>
  <c r="BK210"/>
  <c r="BK191"/>
  <c r="J183"/>
  <c r="BK174"/>
  <c r="J259"/>
  <c r="J232"/>
  <c r="BK218"/>
  <c r="J204"/>
  <c r="J182"/>
  <c r="J172"/>
  <c r="J152"/>
  <c r="J268"/>
  <c r="BK251"/>
  <c r="J244"/>
  <c r="J223"/>
  <c r="J192"/>
  <c r="BK178"/>
  <c r="J147"/>
  <c r="J263"/>
  <c r="J254"/>
  <c r="J231"/>
  <c r="J214"/>
  <c r="BK207"/>
  <c r="BK183"/>
  <c r="J146"/>
  <c r="J229"/>
  <c r="J210"/>
  <c r="BK185"/>
  <c r="BK163"/>
  <c r="J258"/>
  <c r="J241"/>
  <c r="BK234"/>
  <c r="BK204"/>
  <c r="BK180"/>
  <c r="J167"/>
  <c i="4" r="BK1605"/>
  <c r="BK1595"/>
  <c r="J1589"/>
  <c r="BK193"/>
  <c r="J1608"/>
  <c r="J1596"/>
  <c r="J1592"/>
  <c r="BK1583"/>
  <c r="J1562"/>
  <c r="BK1548"/>
  <c r="BK1533"/>
  <c r="BK1519"/>
  <c r="J1502"/>
  <c r="J1489"/>
  <c r="J1459"/>
  <c r="J1451"/>
  <c r="J1442"/>
  <c r="BK1431"/>
  <c r="J1427"/>
  <c r="J1409"/>
  <c r="J1373"/>
  <c r="J1280"/>
  <c r="BK1190"/>
  <c r="BK1165"/>
  <c r="J1022"/>
  <c r="J1003"/>
  <c r="BK981"/>
  <c r="J953"/>
  <c r="J937"/>
  <c r="J931"/>
  <c r="BK919"/>
  <c r="BK909"/>
  <c r="BK900"/>
  <c r="J893"/>
  <c r="J873"/>
  <c r="BK838"/>
  <c r="BK737"/>
  <c r="J706"/>
  <c r="J676"/>
  <c r="J641"/>
  <c r="BK581"/>
  <c r="J540"/>
  <c r="BK519"/>
  <c r="J437"/>
  <c r="J368"/>
  <c r="J312"/>
  <c r="BK298"/>
  <c r="BK263"/>
  <c r="BK254"/>
  <c r="BK242"/>
  <c r="BK211"/>
  <c r="BK1577"/>
  <c r="BK1566"/>
  <c r="BK1559"/>
  <c r="J1549"/>
  <c r="J1544"/>
  <c r="BK1535"/>
  <c r="J1526"/>
  <c r="J1511"/>
  <c r="BK1501"/>
  <c r="J1492"/>
  <c r="BK1459"/>
  <c r="BK1451"/>
  <c r="BK1445"/>
  <c r="BK1436"/>
  <c r="BK1426"/>
  <c r="BK1409"/>
  <c r="BK1389"/>
  <c r="BK1301"/>
  <c r="J1273"/>
  <c r="J1230"/>
  <c r="J1190"/>
  <c r="J1132"/>
  <c r="J1062"/>
  <c r="BK997"/>
  <c r="BK935"/>
  <c r="J929"/>
  <c r="J918"/>
  <c r="J902"/>
  <c r="J889"/>
  <c r="J841"/>
  <c r="J751"/>
  <c r="BK706"/>
  <c r="J664"/>
  <c r="BK637"/>
  <c r="BK570"/>
  <c r="BK525"/>
  <c r="J487"/>
  <c r="J325"/>
  <c r="BK304"/>
  <c r="J265"/>
  <c r="BK195"/>
  <c r="BK1527"/>
  <c r="J1515"/>
  <c r="BK1509"/>
  <c r="BK1494"/>
  <c r="J1487"/>
  <c r="BK1461"/>
  <c r="BK1441"/>
  <c r="J1426"/>
  <c r="J1399"/>
  <c r="J1318"/>
  <c r="BK1273"/>
  <c r="BK1217"/>
  <c r="J1174"/>
  <c r="BK1090"/>
  <c r="J1016"/>
  <c r="J984"/>
  <c r="BK936"/>
  <c r="J916"/>
  <c r="J909"/>
  <c r="BK899"/>
  <c r="J890"/>
  <c r="BK841"/>
  <c r="BK823"/>
  <c r="BK755"/>
  <c r="BK734"/>
  <c r="J713"/>
  <c r="BK641"/>
  <c r="BK618"/>
  <c r="BK528"/>
  <c r="BK437"/>
  <c r="J1607"/>
  <c r="BK1593"/>
  <c r="J1585"/>
  <c r="J1578"/>
  <c r="J1565"/>
  <c r="BK1555"/>
  <c r="J1537"/>
  <c r="J1527"/>
  <c r="BK1515"/>
  <c r="BK1504"/>
  <c r="J1493"/>
  <c r="J1462"/>
  <c r="J1452"/>
  <c r="J1434"/>
  <c r="J1422"/>
  <c r="J1403"/>
  <c r="BK1373"/>
  <c r="J1294"/>
  <c r="J1243"/>
  <c r="BK1186"/>
  <c r="BK1154"/>
  <c r="BK1098"/>
  <c r="J1006"/>
  <c r="BK970"/>
  <c r="J934"/>
  <c r="BK923"/>
  <c r="BK915"/>
  <c r="BK903"/>
  <c r="J892"/>
  <c r="J865"/>
  <c r="BK804"/>
  <c r="J728"/>
  <c r="J679"/>
  <c r="J594"/>
  <c r="BK534"/>
  <c r="BK471"/>
  <c r="J344"/>
  <c r="J295"/>
  <c r="J248"/>
  <c r="J179"/>
  <c i="5" r="J251"/>
  <c r="BK241"/>
  <c r="BK235"/>
  <c r="BK220"/>
  <c r="J186"/>
  <c r="BK168"/>
  <c r="J153"/>
  <c r="J255"/>
  <c r="J228"/>
  <c r="BK211"/>
  <c r="J189"/>
  <c r="BK173"/>
  <c r="J148"/>
  <c r="BK237"/>
  <c r="BK223"/>
  <c r="J210"/>
  <c r="BK186"/>
  <c r="J172"/>
  <c r="BK159"/>
  <c r="J253"/>
  <c r="BK238"/>
  <c r="BK228"/>
  <c r="BK198"/>
  <c r="J162"/>
  <c r="BK230"/>
  <c r="J201"/>
  <c r="BK175"/>
  <c r="J147"/>
  <c r="J247"/>
  <c r="J205"/>
  <c r="J191"/>
  <c r="BK165"/>
  <c r="BK143"/>
  <c i="6" r="J1544"/>
  <c r="BK1533"/>
  <c r="BK1502"/>
  <c r="BK1491"/>
  <c r="BK1446"/>
  <c r="J1433"/>
  <c r="J1421"/>
  <c r="BK1399"/>
  <c r="BK1316"/>
  <c r="J1249"/>
  <c r="BK1207"/>
  <c r="J1168"/>
  <c r="J1018"/>
  <c r="BK926"/>
  <c r="BK898"/>
  <c r="BK881"/>
  <c r="BK843"/>
  <c r="BK690"/>
  <c r="BK560"/>
  <c r="BK487"/>
  <c r="J432"/>
  <c r="BK227"/>
  <c r="J1593"/>
  <c r="J1572"/>
  <c r="J1551"/>
  <c r="BK1535"/>
  <c r="BK1519"/>
  <c r="J1494"/>
  <c r="J1448"/>
  <c r="BK1422"/>
  <c r="BK1390"/>
  <c r="J1370"/>
  <c r="BK1282"/>
  <c r="J1197"/>
  <c r="J1117"/>
  <c r="BK1015"/>
  <c r="BK931"/>
  <c r="BK919"/>
  <c r="BK902"/>
  <c r="J889"/>
  <c r="J879"/>
  <c r="J831"/>
  <c r="BK681"/>
  <c r="BK567"/>
  <c r="J370"/>
  <c r="J270"/>
  <c r="J227"/>
  <c r="BK1596"/>
  <c r="J1589"/>
  <c r="BK1568"/>
  <c r="BK1548"/>
  <c r="J1527"/>
  <c r="BK1516"/>
  <c r="J1500"/>
  <c r="BK1488"/>
  <c r="BK1449"/>
  <c r="J1437"/>
  <c r="BK1426"/>
  <c r="BK1413"/>
  <c r="J1316"/>
  <c r="BK1155"/>
  <c r="J1052"/>
  <c r="J987"/>
  <c r="BK943"/>
  <c r="J918"/>
  <c r="J907"/>
  <c r="BK837"/>
  <c r="J768"/>
  <c r="J709"/>
  <c r="BK620"/>
  <c r="J544"/>
  <c r="J487"/>
  <c r="BK362"/>
  <c r="BK302"/>
  <c r="J205"/>
  <c r="BK1589"/>
  <c r="BK1575"/>
  <c r="BK1565"/>
  <c r="J1540"/>
  <c r="J1521"/>
  <c r="J1495"/>
  <c r="J1482"/>
  <c r="J1446"/>
  <c r="J1431"/>
  <c r="BK1416"/>
  <c r="J1378"/>
  <c r="BK1284"/>
  <c r="BK1161"/>
  <c r="J1099"/>
  <c r="BK984"/>
  <c r="BK914"/>
  <c r="J898"/>
  <c r="BK882"/>
  <c r="J819"/>
  <c r="J715"/>
  <c r="J627"/>
  <c r="J530"/>
  <c r="BK496"/>
  <c r="J325"/>
  <c r="J295"/>
  <c r="J1582"/>
  <c r="BK1569"/>
  <c r="J1562"/>
  <c r="J1533"/>
  <c r="J1518"/>
  <c r="BK1504"/>
  <c r="J1486"/>
  <c r="J1473"/>
  <c r="J1425"/>
  <c r="J1396"/>
  <c r="BK1249"/>
  <c r="J1125"/>
  <c r="J991"/>
  <c r="J929"/>
  <c r="J894"/>
  <c r="BK867"/>
  <c r="J816"/>
  <c r="BK724"/>
  <c r="BK669"/>
  <c r="BK551"/>
  <c r="BK321"/>
  <c r="J260"/>
  <c r="BK198"/>
  <c r="BK1595"/>
  <c r="BK1585"/>
  <c r="BK1567"/>
  <c r="BK1537"/>
  <c r="J1517"/>
  <c r="BK1509"/>
  <c r="BK1492"/>
  <c r="J1476"/>
  <c r="BK1441"/>
  <c r="BK1432"/>
  <c r="J1412"/>
  <c r="BK1394"/>
  <c r="BK1363"/>
  <c r="BK1277"/>
  <c r="BK1197"/>
  <c r="BK1125"/>
  <c r="BK1018"/>
  <c r="BK996"/>
  <c r="BK966"/>
  <c r="BK924"/>
  <c r="J910"/>
  <c r="J895"/>
  <c r="J885"/>
  <c r="BK831"/>
  <c r="J741"/>
  <c r="BK676"/>
  <c r="BK666"/>
  <c r="J551"/>
  <c r="BK432"/>
  <c r="J331"/>
  <c r="BK278"/>
  <c r="BK186"/>
  <c i="7" r="J239"/>
  <c r="J228"/>
  <c r="J215"/>
  <c r="BK201"/>
  <c r="J186"/>
  <c r="BK177"/>
  <c r="J162"/>
  <c r="BK253"/>
  <c r="BK248"/>
  <c r="J230"/>
  <c r="J217"/>
  <c r="J204"/>
  <c r="BK178"/>
  <c r="BK147"/>
  <c r="BK229"/>
  <c r="BK216"/>
  <c r="J201"/>
  <c r="J172"/>
  <c r="BK167"/>
  <c r="BK141"/>
  <c r="J250"/>
  <c r="BK241"/>
  <c r="BK227"/>
  <c r="J214"/>
  <c r="BK205"/>
  <c r="J189"/>
  <c r="BK175"/>
  <c r="J157"/>
  <c r="BK244"/>
  <c i="8" r="BK175"/>
  <c r="BK135"/>
  <c r="J172"/>
  <c r="J135"/>
  <c r="BK179"/>
  <c r="J159"/>
  <c r="J179"/>
  <c r="BK141"/>
  <c i="9" r="J296"/>
  <c r="J241"/>
  <c r="BK220"/>
  <c r="J189"/>
  <c r="J305"/>
  <c r="BK276"/>
  <c r="J256"/>
  <c r="J242"/>
  <c r="J212"/>
  <c r="J142"/>
  <c r="BK277"/>
  <c r="J267"/>
  <c r="BK257"/>
  <c r="J229"/>
  <c r="J325"/>
  <c r="BK296"/>
  <c r="BK253"/>
  <c r="BK231"/>
  <c r="BK214"/>
  <c r="J136"/>
  <c r="J313"/>
  <c r="J287"/>
  <c r="J276"/>
  <c r="BK267"/>
  <c r="J251"/>
  <c r="J224"/>
  <c r="BK213"/>
  <c r="BK150"/>
  <c r="J317"/>
  <c r="BK305"/>
  <c r="J275"/>
  <c r="BK263"/>
  <c r="J248"/>
  <c r="J239"/>
  <c r="BK228"/>
  <c r="BK215"/>
  <c r="BK136"/>
  <c i="11" r="J193"/>
  <c r="J182"/>
  <c r="J158"/>
  <c r="J148"/>
  <c r="BK201"/>
  <c r="BK185"/>
  <c r="BK192"/>
  <c r="BK153"/>
  <c r="J178"/>
  <c r="J192"/>
  <c r="BK160"/>
  <c r="BK148"/>
  <c r="BK182"/>
  <c r="BK146"/>
  <c i="12" r="J322"/>
  <c r="J311"/>
  <c r="BK300"/>
  <c r="J283"/>
  <c r="J268"/>
  <c r="BK251"/>
  <c r="J226"/>
  <c r="J197"/>
  <c r="BK155"/>
  <c r="J346"/>
  <c r="BK329"/>
  <c r="J297"/>
  <c r="J284"/>
  <c r="J272"/>
  <c r="BK266"/>
  <c r="BK250"/>
  <c r="BK168"/>
  <c r="BK350"/>
  <c r="BK305"/>
  <c r="J269"/>
  <c r="J244"/>
  <c r="J138"/>
  <c r="BK317"/>
  <c r="BK292"/>
  <c r="J264"/>
  <c r="BK235"/>
  <c r="J171"/>
  <c i="13" r="BK158"/>
  <c r="J175"/>
  <c r="BK156"/>
  <c r="BK141"/>
  <c r="BK167"/>
  <c r="J154"/>
  <c r="J173"/>
  <c r="BK154"/>
  <c r="J141"/>
  <c r="J164"/>
  <c r="J140"/>
  <c r="BK143"/>
  <c i="14" r="J230"/>
  <c r="J210"/>
  <c r="J188"/>
  <c r="J181"/>
  <c r="J154"/>
  <c r="J247"/>
  <c r="BK196"/>
  <c r="BK177"/>
  <c r="J236"/>
  <c r="BK211"/>
  <c r="BK180"/>
  <c r="BK243"/>
  <c r="J222"/>
  <c r="J204"/>
  <c r="BK191"/>
  <c r="J176"/>
  <c r="J138"/>
  <c r="J240"/>
  <c r="BK209"/>
  <c r="BK190"/>
  <c r="BK152"/>
  <c r="BK135"/>
  <c r="J218"/>
  <c r="J209"/>
  <c r="J190"/>
  <c r="BK164"/>
  <c r="J140"/>
  <c i="15" r="J263"/>
  <c r="J239"/>
  <c r="J221"/>
  <c r="BK196"/>
  <c r="BK151"/>
  <c r="J130"/>
  <c r="BK227"/>
  <c r="J168"/>
  <c r="BK244"/>
  <c r="J213"/>
  <c r="J190"/>
  <c r="BK173"/>
  <c r="J157"/>
  <c r="BK136"/>
  <c r="BK243"/>
  <c r="BK219"/>
  <c r="BK206"/>
  <c r="BK159"/>
  <c r="BK237"/>
  <c r="J218"/>
  <c r="J210"/>
  <c r="J159"/>
  <c r="J135"/>
  <c r="J252"/>
  <c r="J180"/>
  <c r="J150"/>
  <c r="J134"/>
  <c i="16" r="BK127"/>
  <c r="J133"/>
  <c i="17" r="J123"/>
  <c r="BK139"/>
  <c r="J139"/>
  <c i="2" r="J1745"/>
  <c r="J1719"/>
  <c r="BK1697"/>
  <c r="J1686"/>
  <c r="BK1672"/>
  <c r="BK1660"/>
  <c r="BK1646"/>
  <c r="J1582"/>
  <c r="BK1542"/>
  <c r="BK1467"/>
  <c r="BK1432"/>
  <c r="BK1322"/>
  <c r="BK1251"/>
  <c r="J1166"/>
  <c r="BK1081"/>
  <c r="BK1041"/>
  <c r="J960"/>
  <c r="J882"/>
  <c r="BK839"/>
  <c r="BK831"/>
  <c r="J809"/>
  <c r="J798"/>
  <c r="J671"/>
  <c r="BK597"/>
  <c r="BK494"/>
  <c r="J285"/>
  <c i="1" r="AS111"/>
  <c i="2" r="J1706"/>
  <c r="BK1692"/>
  <c r="BK1673"/>
  <c r="J1655"/>
  <c r="BK1638"/>
  <c r="BK1606"/>
  <c r="BK1580"/>
  <c r="J1574"/>
  <c r="J1534"/>
  <c r="J1423"/>
  <c r="BK1378"/>
  <c r="J1294"/>
  <c r="J1219"/>
  <c r="J1103"/>
  <c r="J1044"/>
  <c r="BK859"/>
  <c r="BK829"/>
  <c r="J810"/>
  <c r="J789"/>
  <c r="BK746"/>
  <c r="BK619"/>
  <c r="J589"/>
  <c r="J494"/>
  <c r="J432"/>
  <c r="BK346"/>
  <c r="J291"/>
  <c r="J226"/>
  <c r="BK196"/>
  <c r="BK1738"/>
  <c r="J1724"/>
  <c r="BK1705"/>
  <c r="BK1693"/>
  <c r="BK1671"/>
  <c r="J1649"/>
  <c r="BK1604"/>
  <c r="BK1592"/>
  <c r="BK1585"/>
  <c r="BK1566"/>
  <c r="BK1461"/>
  <c r="BK1423"/>
  <c r="J1328"/>
  <c r="BK1243"/>
  <c r="J1208"/>
  <c r="BK1090"/>
  <c r="BK1030"/>
  <c r="BK869"/>
  <c r="BK819"/>
  <c r="BK793"/>
  <c r="BK764"/>
  <c r="BK668"/>
  <c r="J637"/>
  <c r="J571"/>
  <c r="BK439"/>
  <c r="J306"/>
  <c r="J267"/>
  <c r="J192"/>
  <c r="J1685"/>
  <c r="BK1651"/>
  <c r="J1639"/>
  <c r="BK1602"/>
  <c r="J1591"/>
  <c r="BK1575"/>
  <c r="BK1556"/>
  <c r="BK1444"/>
  <c r="J1342"/>
  <c r="BK1283"/>
  <c r="BK1182"/>
  <c r="J1135"/>
  <c r="BK1095"/>
  <c r="J1087"/>
  <c r="J1011"/>
  <c r="BK944"/>
  <c r="J864"/>
  <c r="BK842"/>
  <c r="BK832"/>
  <c r="J812"/>
  <c r="BK797"/>
  <c r="BK791"/>
  <c r="J779"/>
  <c r="BK704"/>
  <c r="J616"/>
  <c r="J1378"/>
  <c r="BK1176"/>
  <c r="J1076"/>
  <c r="J899"/>
  <c r="BK834"/>
  <c r="BK825"/>
  <c r="BK805"/>
  <c r="J734"/>
  <c r="BK604"/>
  <c r="J543"/>
  <c r="BK459"/>
  <c r="J340"/>
  <c r="BK312"/>
  <c r="J1112"/>
  <c r="BK1062"/>
  <c r="BK901"/>
  <c r="J825"/>
  <c r="BK812"/>
  <c r="BK794"/>
  <c r="BK662"/>
  <c r="J579"/>
  <c r="BK469"/>
  <c r="J397"/>
  <c r="J316"/>
  <c r="BK285"/>
  <c i="3" r="J269"/>
  <c r="BK259"/>
  <c r="J243"/>
  <c r="BK229"/>
  <c r="J212"/>
  <c r="J187"/>
  <c r="J175"/>
  <c r="J142"/>
  <c r="BK243"/>
  <c r="J224"/>
  <c r="BK190"/>
  <c r="J179"/>
  <c r="BK150"/>
  <c r="BK248"/>
  <c r="BK232"/>
  <c r="BK209"/>
  <c r="BK164"/>
  <c r="J140"/>
  <c r="BK242"/>
  <c r="J196"/>
  <c r="BK181"/>
  <c r="BK162"/>
  <c r="BK249"/>
  <c r="J219"/>
  <c r="J202"/>
  <c r="BK166"/>
  <c r="BK151"/>
  <c r="BK256"/>
  <c r="J240"/>
  <c r="BK226"/>
  <c r="J186"/>
  <c r="BK158"/>
  <c i="4" r="J1610"/>
  <c r="J1600"/>
  <c r="J1593"/>
  <c r="BK1587"/>
  <c r="J1598"/>
  <c r="BK1591"/>
  <c r="J1586"/>
  <c r="J1577"/>
  <c r="J923"/>
  <c r="J913"/>
  <c r="BK897"/>
  <c r="J853"/>
  <c r="J826"/>
  <c r="BK791"/>
  <c r="BK746"/>
  <c r="BK728"/>
  <c r="BK908"/>
  <c r="BK875"/>
  <c r="BK765"/>
  <c r="BK713"/>
  <c r="BK671"/>
  <c r="BK594"/>
  <c r="BK538"/>
  <c r="BK368"/>
  <c r="J319"/>
  <c r="BK294"/>
  <c r="J237"/>
  <c r="J200"/>
  <c r="BK1579"/>
  <c r="J1568"/>
  <c r="J1553"/>
  <c r="J1541"/>
  <c r="J1531"/>
  <c r="BK1518"/>
  <c r="J1503"/>
  <c r="BK1492"/>
  <c r="J1463"/>
  <c r="BK1448"/>
  <c r="J1436"/>
  <c r="BK1423"/>
  <c r="BK1306"/>
  <c r="J1241"/>
  <c r="J1207"/>
  <c r="BK1146"/>
  <c r="J1050"/>
  <c r="BK1003"/>
  <c r="BK941"/>
  <c r="J922"/>
  <c r="BK910"/>
  <c r="BK892"/>
  <c r="J871"/>
  <c r="J835"/>
  <c r="J758"/>
  <c r="BK725"/>
  <c r="BK686"/>
  <c r="J637"/>
  <c r="J550"/>
  <c r="BK497"/>
  <c r="BK403"/>
  <c r="J1609"/>
  <c r="BK1597"/>
  <c r="BK1589"/>
  <c r="BK1581"/>
  <c r="J1571"/>
  <c r="BK1546"/>
  <c r="J1534"/>
  <c r="J1524"/>
  <c r="J1518"/>
  <c r="BK1508"/>
  <c r="BK1503"/>
  <c r="J1461"/>
  <c r="BK1450"/>
  <c r="J1437"/>
  <c r="BK1427"/>
  <c r="BK1401"/>
  <c r="BK1326"/>
  <c r="J1252"/>
  <c r="BK1188"/>
  <c r="J1165"/>
  <c r="J1108"/>
  <c r="J997"/>
  <c r="J981"/>
  <c r="BK930"/>
  <c r="BK922"/>
  <c r="BK911"/>
  <c r="J900"/>
  <c r="BK893"/>
  <c r="J877"/>
  <c r="BK763"/>
  <c r="J686"/>
  <c r="BK630"/>
  <c r="J570"/>
  <c r="J522"/>
  <c r="BK478"/>
  <c r="BK353"/>
  <c r="BK288"/>
  <c r="J254"/>
  <c r="J222"/>
  <c r="J195"/>
  <c i="5" r="BK253"/>
  <c r="BK240"/>
  <c r="J227"/>
  <c r="J219"/>
  <c r="J197"/>
  <c r="BK183"/>
  <c r="J159"/>
  <c r="J140"/>
  <c r="J233"/>
  <c r="BK216"/>
  <c r="BK199"/>
  <c r="J180"/>
  <c r="J166"/>
  <c r="J244"/>
  <c r="J232"/>
  <c r="J216"/>
  <c r="J200"/>
  <c r="BK182"/>
  <c r="J175"/>
  <c r="J142"/>
  <c r="BK247"/>
  <c r="BK236"/>
  <c r="BK227"/>
  <c r="BK210"/>
  <c r="J170"/>
  <c r="J143"/>
  <c r="BK217"/>
  <c r="BK190"/>
  <c r="BK152"/>
  <c r="BK246"/>
  <c r="J229"/>
  <c r="J203"/>
  <c r="J179"/>
  <c r="J174"/>
  <c r="BK163"/>
  <c r="BK140"/>
  <c i="6" r="J1539"/>
  <c r="BK1517"/>
  <c r="BK1497"/>
  <c r="BK1450"/>
  <c r="J1444"/>
  <c r="BK1431"/>
  <c r="J1413"/>
  <c r="BK1392"/>
  <c r="J1282"/>
  <c r="J1242"/>
  <c r="J1195"/>
  <c r="BK1077"/>
  <c r="J960"/>
  <c r="BK915"/>
  <c r="BK891"/>
  <c r="BK869"/>
  <c r="J718"/>
  <c r="J642"/>
  <c r="BK530"/>
  <c r="BK472"/>
  <c r="J306"/>
  <c r="J243"/>
  <c r="J195"/>
  <c r="BK1581"/>
  <c r="BK1553"/>
  <c r="BK1544"/>
  <c r="BK1524"/>
  <c r="J1503"/>
  <c r="J1477"/>
  <c r="J1443"/>
  <c r="J1415"/>
  <c r="J1384"/>
  <c r="J1286"/>
  <c r="BK1192"/>
  <c r="J1144"/>
  <c r="J1029"/>
  <c r="J974"/>
  <c r="J921"/>
  <c r="BK906"/>
  <c r="J883"/>
  <c r="J846"/>
  <c r="BK718"/>
  <c r="J644"/>
  <c r="BK584"/>
  <c r="BK300"/>
  <c r="BK237"/>
  <c r="BK191"/>
  <c r="J1594"/>
  <c r="J1581"/>
  <c r="J1564"/>
  <c r="J1549"/>
  <c r="BK1530"/>
  <c r="J1519"/>
  <c r="BK1513"/>
  <c r="J1499"/>
  <c r="BK1475"/>
  <c r="BK1443"/>
  <c r="J1435"/>
  <c r="J1423"/>
  <c r="J1410"/>
  <c r="J1363"/>
  <c r="J1233"/>
  <c r="BK1158"/>
  <c r="BK1080"/>
  <c r="BK1009"/>
  <c r="BK952"/>
  <c r="J926"/>
  <c r="BK909"/>
  <c r="BK893"/>
  <c r="BK846"/>
  <c r="J813"/>
  <c r="J748"/>
  <c r="BK715"/>
  <c r="J654"/>
  <c r="BK607"/>
  <c r="J540"/>
  <c r="J479"/>
  <c r="BK340"/>
  <c r="BK310"/>
  <c r="BK257"/>
  <c r="J211"/>
  <c r="BK1582"/>
  <c r="J1567"/>
  <c r="J1552"/>
  <c r="J1537"/>
  <c r="J1512"/>
  <c r="BK1493"/>
  <c r="J1485"/>
  <c r="BK1445"/>
  <c r="BK1424"/>
  <c r="BK1414"/>
  <c r="BK1310"/>
  <c r="J1256"/>
  <c r="BK1152"/>
  <c r="J996"/>
  <c r="J925"/>
  <c r="BK910"/>
  <c r="J888"/>
  <c r="J822"/>
  <c r="BK745"/>
  <c r="J666"/>
  <c r="J605"/>
  <c r="J515"/>
  <c r="J339"/>
  <c r="BK298"/>
  <c r="BK254"/>
  <c r="BK1573"/>
  <c r="J1566"/>
  <c r="J1535"/>
  <c r="BK1520"/>
  <c r="BK1511"/>
  <c r="BK1498"/>
  <c r="J1475"/>
  <c r="BK1433"/>
  <c r="BK1420"/>
  <c r="BK1308"/>
  <c r="BK1222"/>
  <c r="BK1109"/>
  <c r="J957"/>
  <c r="BK917"/>
  <c r="BK890"/>
  <c r="J874"/>
  <c r="J840"/>
  <c r="BK748"/>
  <c r="J712"/>
  <c r="BK631"/>
  <c r="J528"/>
  <c r="J465"/>
  <c r="BK315"/>
  <c r="BK263"/>
  <c r="BK226"/>
  <c r="BK179"/>
  <c r="J1559"/>
  <c r="BK1543"/>
  <c r="BK900"/>
  <c r="BK887"/>
  <c r="BK861"/>
  <c r="J755"/>
  <c r="BK703"/>
  <c r="BK654"/>
  <c r="BK540"/>
  <c r="J509"/>
  <c r="BK339"/>
  <c r="BK294"/>
  <c r="BK200"/>
  <c i="7" r="J240"/>
  <c r="J231"/>
  <c r="J220"/>
  <c r="J202"/>
  <c r="J190"/>
  <c r="J176"/>
  <c r="BK152"/>
  <c r="J251"/>
  <c r="J241"/>
  <c r="BK233"/>
  <c r="J221"/>
  <c r="J207"/>
  <c r="BK188"/>
  <c r="BK168"/>
  <c r="J252"/>
  <c r="J227"/>
  <c r="J212"/>
  <c r="BK176"/>
  <c r="J169"/>
  <c r="J148"/>
  <c r="J253"/>
  <c r="BK242"/>
  <c r="J235"/>
  <c r="J222"/>
  <c r="BK210"/>
  <c r="BK200"/>
  <c r="BK179"/>
  <c r="J159"/>
  <c r="BK140"/>
  <c i="8" r="J177"/>
  <c r="BK156"/>
  <c r="J141"/>
  <c r="J163"/>
  <c r="J168"/>
  <c r="J184"/>
  <c r="J138"/>
  <c r="BK177"/>
  <c r="BK129"/>
  <c i="9" r="BK259"/>
  <c r="BK242"/>
  <c r="J223"/>
  <c r="BK197"/>
  <c r="BK307"/>
  <c r="BK279"/>
  <c r="J257"/>
  <c r="J245"/>
  <c r="J215"/>
  <c r="BK144"/>
  <c r="BK270"/>
  <c r="J261"/>
  <c r="J236"/>
  <c r="J216"/>
  <c r="BK317"/>
  <c r="BK273"/>
  <c r="J235"/>
  <c r="J213"/>
  <c r="J159"/>
  <c r="J307"/>
  <c r="BK283"/>
  <c r="BK265"/>
  <c r="BK256"/>
  <c r="BK245"/>
  <c r="J225"/>
  <c r="BK217"/>
  <c r="BK162"/>
  <c r="BK325"/>
  <c r="BK311"/>
  <c r="BK285"/>
  <c r="J268"/>
  <c r="J249"/>
  <c r="J238"/>
  <c r="BK230"/>
  <c r="J214"/>
  <c r="J168"/>
  <c i="10" r="BK125"/>
  <c i="11" r="J189"/>
  <c r="BK159"/>
  <c r="J153"/>
  <c r="BK147"/>
  <c r="J200"/>
  <c r="BK150"/>
  <c r="BK177"/>
  <c r="BK184"/>
  <c r="BK141"/>
  <c r="BK163"/>
  <c r="BK149"/>
  <c r="J188"/>
  <c r="BK162"/>
  <c i="12" r="J349"/>
  <c r="J327"/>
  <c r="J305"/>
  <c r="J287"/>
  <c r="J270"/>
  <c r="BK258"/>
  <c r="BK241"/>
  <c r="J211"/>
  <c r="J167"/>
  <c r="BK349"/>
  <c r="J336"/>
  <c r="J316"/>
  <c r="J298"/>
  <c r="BK282"/>
  <c r="BK270"/>
  <c r="J252"/>
  <c r="BK211"/>
  <c r="BK177"/>
  <c r="J333"/>
  <c r="J303"/>
  <c r="J291"/>
  <c r="J275"/>
  <c r="BK264"/>
  <c r="BK244"/>
  <c r="BK213"/>
  <c r="BK171"/>
  <c r="BK354"/>
  <c r="J318"/>
  <c r="BK296"/>
  <c r="J290"/>
  <c r="BK256"/>
  <c r="J243"/>
  <c r="J213"/>
  <c r="BK166"/>
  <c r="BK352"/>
  <c r="BK322"/>
  <c r="J296"/>
  <c r="BK265"/>
  <c r="BK150"/>
  <c r="J339"/>
  <c r="BK319"/>
  <c r="BK298"/>
  <c r="BK267"/>
  <c r="BK243"/>
  <c r="BK197"/>
  <c i="13" r="BK166"/>
  <c r="BK140"/>
  <c r="BK155"/>
  <c r="J145"/>
  <c r="J163"/>
  <c r="BK172"/>
  <c r="BK149"/>
  <c r="BK177"/>
  <c r="BK165"/>
  <c r="BK146"/>
  <c i="14" r="J159"/>
  <c r="BK218"/>
  <c r="J194"/>
  <c r="J185"/>
  <c r="BK238"/>
  <c r="BK222"/>
  <c r="BK165"/>
  <c r="J253"/>
  <c r="J238"/>
  <c r="BK213"/>
  <c r="J196"/>
  <c r="BK182"/>
  <c r="BK136"/>
  <c r="J237"/>
  <c r="J206"/>
  <c r="BK188"/>
  <c r="BK167"/>
  <c r="BK140"/>
  <c r="BK239"/>
  <c r="J214"/>
  <c r="BK192"/>
  <c r="J167"/>
  <c r="BK146"/>
  <c r="J135"/>
  <c i="15" r="J240"/>
  <c r="BK226"/>
  <c r="BK200"/>
  <c r="J234"/>
  <c r="BK223"/>
  <c r="J215"/>
  <c r="BK162"/>
  <c r="J243"/>
  <c r="BK218"/>
  <c r="J211"/>
  <c r="BK158"/>
  <c r="J141"/>
  <c r="J264"/>
  <c r="J254"/>
  <c r="J237"/>
  <c r="J162"/>
  <c r="BK257"/>
  <c r="BK242"/>
  <c r="J220"/>
  <c r="J212"/>
  <c r="J203"/>
  <c r="J176"/>
  <c r="J137"/>
  <c r="BK236"/>
  <c r="BK193"/>
  <c r="J158"/>
  <c r="BK141"/>
  <c r="J131"/>
  <c i="16" r="J130"/>
  <c i="17" r="BK137"/>
  <c r="J125"/>
  <c r="J124"/>
  <c r="BK124"/>
  <c i="2" l="1" r="T174"/>
  <c r="P198"/>
  <c r="R198"/>
  <c r="T198"/>
  <c r="BK271"/>
  <c r="J271"/>
  <c r="J105"/>
  <c r="BK305"/>
  <c r="J305"/>
  <c r="J106"/>
  <c r="T315"/>
  <c r="P380"/>
  <c r="R509"/>
  <c r="P590"/>
  <c r="BK655"/>
  <c r="J655"/>
  <c r="J117"/>
  <c r="P771"/>
  <c r="R788"/>
  <c r="BK841"/>
  <c r="J841"/>
  <c r="J123"/>
  <c r="T959"/>
  <c r="T1094"/>
  <c r="BK1343"/>
  <c r="J1343"/>
  <c r="J129"/>
  <c r="T1385"/>
  <c r="P1519"/>
  <c r="T1554"/>
  <c r="P1626"/>
  <c r="P1644"/>
  <c r="T1659"/>
  <c r="R1691"/>
  <c r="T1713"/>
  <c i="3" r="T139"/>
  <c r="T138"/>
  <c r="P160"/>
  <c r="T189"/>
  <c r="P225"/>
  <c r="R255"/>
  <c r="R267"/>
  <c r="R266"/>
  <c i="4" r="BK204"/>
  <c r="J204"/>
  <c r="J104"/>
  <c r="T269"/>
  <c r="R328"/>
  <c r="R402"/>
  <c r="BK607"/>
  <c r="J607"/>
  <c r="J111"/>
  <c r="R640"/>
  <c r="T659"/>
  <c r="T764"/>
  <c r="T888"/>
  <c r="BK926"/>
  <c r="J926"/>
  <c r="J122"/>
  <c r="P940"/>
  <c r="T1002"/>
  <c r="R1206"/>
  <c r="R1242"/>
  <c r="P1295"/>
  <c r="BK1410"/>
  <c r="J1410"/>
  <c r="J133"/>
  <c r="P1410"/>
  <c r="R1410"/>
  <c r="T1410"/>
  <c r="BK1455"/>
  <c r="J1455"/>
  <c r="J137"/>
  <c r="T1486"/>
  <c r="T1499"/>
  <c r="BK1543"/>
  <c r="J1543"/>
  <c r="J142"/>
  <c r="T1551"/>
  <c r="T1573"/>
  <c i="5" r="T139"/>
  <c r="T138"/>
  <c r="T161"/>
  <c r="BK209"/>
  <c r="J209"/>
  <c r="J108"/>
  <c r="R218"/>
  <c r="P245"/>
  <c r="T257"/>
  <c r="T256"/>
  <c i="6" r="T173"/>
  <c r="P197"/>
  <c r="BK269"/>
  <c r="J269"/>
  <c r="J105"/>
  <c r="T398"/>
  <c r="P597"/>
  <c r="R630"/>
  <c r="BK680"/>
  <c r="J680"/>
  <c r="J116"/>
  <c r="T680"/>
  <c r="P866"/>
  <c r="T866"/>
  <c r="P904"/>
  <c r="T916"/>
  <c r="BK992"/>
  <c r="J992"/>
  <c r="J126"/>
  <c r="P1179"/>
  <c r="T1179"/>
  <c r="T1232"/>
  <c r="P1311"/>
  <c r="BK1369"/>
  <c r="J1369"/>
  <c r="J132"/>
  <c r="P1395"/>
  <c r="T1404"/>
  <c r="P1471"/>
  <c r="R1484"/>
  <c r="T1505"/>
  <c r="R1528"/>
  <c r="R1536"/>
  <c r="BK1554"/>
  <c r="J1554"/>
  <c r="J144"/>
  <c r="R1554"/>
  <c r="BK1588"/>
  <c r="J1588"/>
  <c r="J147"/>
  <c i="7" r="P161"/>
  <c r="BK187"/>
  <c r="J187"/>
  <c r="J107"/>
  <c r="P209"/>
  <c r="T209"/>
  <c i="8" r="T128"/>
  <c r="P174"/>
  <c r="R174"/>
  <c i="9" r="BK211"/>
  <c r="R232"/>
  <c r="P262"/>
  <c r="P278"/>
  <c r="BK312"/>
  <c r="J312"/>
  <c r="J110"/>
  <c i="10" r="BK124"/>
  <c r="J124"/>
  <c r="J100"/>
  <c i="11" r="BK140"/>
  <c r="J140"/>
  <c r="J104"/>
  <c r="BK156"/>
  <c r="J156"/>
  <c r="J105"/>
  <c r="R161"/>
  <c r="BK180"/>
  <c r="J180"/>
  <c r="J109"/>
  <c r="BK191"/>
  <c r="J191"/>
  <c r="J110"/>
  <c r="P199"/>
  <c i="12" r="P229"/>
  <c r="T229"/>
  <c r="P234"/>
  <c r="T234"/>
  <c r="P248"/>
  <c r="R248"/>
  <c r="BK320"/>
  <c r="J320"/>
  <c r="J107"/>
  <c r="BK331"/>
  <c r="J331"/>
  <c r="J108"/>
  <c r="R345"/>
  <c r="R344"/>
  <c i="13" r="R138"/>
  <c r="T153"/>
  <c r="P161"/>
  <c r="P160"/>
  <c i="14" r="P166"/>
  <c r="R232"/>
  <c i="15" r="T129"/>
  <c r="T156"/>
  <c r="BK161"/>
  <c r="J161"/>
  <c r="J102"/>
  <c r="P161"/>
  <c r="R161"/>
  <c r="T161"/>
  <c r="P259"/>
  <c i="16" r="R132"/>
  <c r="R125"/>
  <c r="R124"/>
  <c i="2" r="P174"/>
  <c r="R205"/>
  <c r="T271"/>
  <c r="BK315"/>
  <c r="J315"/>
  <c r="J107"/>
  <c r="P337"/>
  <c r="R337"/>
  <c r="T337"/>
  <c r="P509"/>
  <c r="T559"/>
  <c r="R590"/>
  <c r="T590"/>
  <c r="BK771"/>
  <c r="J771"/>
  <c r="J118"/>
  <c r="T788"/>
  <c r="T815"/>
  <c r="T841"/>
  <c r="P1029"/>
  <c r="BK1094"/>
  <c r="J1094"/>
  <c r="J127"/>
  <c r="P1299"/>
  <c r="P1343"/>
  <c r="P1385"/>
  <c r="R1438"/>
  <c r="T1438"/>
  <c r="BK1519"/>
  <c r="J1519"/>
  <c r="J133"/>
  <c r="R1554"/>
  <c r="R1593"/>
  <c r="BK1644"/>
  <c r="J1644"/>
  <c r="J141"/>
  <c r="R1659"/>
  <c r="BK1691"/>
  <c r="J1691"/>
  <c r="J144"/>
  <c r="BK1709"/>
  <c r="J1709"/>
  <c r="J145"/>
  <c r="R1713"/>
  <c r="T1741"/>
  <c i="3" r="R139"/>
  <c r="R138"/>
  <c r="T160"/>
  <c r="BK216"/>
  <c r="J216"/>
  <c r="J108"/>
  <c r="R225"/>
  <c r="P255"/>
  <c r="P267"/>
  <c r="P266"/>
  <c i="6" r="BK204"/>
  <c r="J204"/>
  <c r="J104"/>
  <c r="P269"/>
  <c r="BK398"/>
  <c r="J398"/>
  <c r="J109"/>
  <c r="BK597"/>
  <c r="J597"/>
  <c r="J111"/>
  <c r="T630"/>
  <c r="T649"/>
  <c r="T754"/>
  <c r="R878"/>
  <c r="BK916"/>
  <c r="J916"/>
  <c r="J122"/>
  <c r="P992"/>
  <c r="BK1196"/>
  <c r="J1196"/>
  <c r="J128"/>
  <c r="P1232"/>
  <c r="R1285"/>
  <c r="T1311"/>
  <c r="BK1395"/>
  <c r="J1395"/>
  <c r="J133"/>
  <c r="BK1404"/>
  <c r="R1440"/>
  <c r="BK1484"/>
  <c r="J1484"/>
  <c r="J140"/>
  <c r="BK1505"/>
  <c r="J1505"/>
  <c r="J141"/>
  <c r="BK1536"/>
  <c r="J1536"/>
  <c r="J143"/>
  <c r="P1558"/>
  <c r="T1588"/>
  <c i="7" r="P139"/>
  <c r="P138"/>
  <c r="R187"/>
  <c r="R218"/>
  <c r="R245"/>
  <c r="P257"/>
  <c r="P256"/>
  <c i="8" r="BK174"/>
  <c r="J174"/>
  <c r="J102"/>
  <c r="T174"/>
  <c i="9" r="BK135"/>
  <c r="T211"/>
  <c r="P247"/>
  <c r="R262"/>
  <c r="R278"/>
  <c r="P312"/>
  <c i="10" r="T124"/>
  <c r="T123"/>
  <c r="T122"/>
  <c i="11" r="P156"/>
  <c r="T161"/>
  <c r="T176"/>
  <c r="R180"/>
  <c r="T191"/>
  <c i="12" r="P137"/>
  <c r="P255"/>
  <c r="T320"/>
  <c r="P345"/>
  <c r="P344"/>
  <c i="13" r="T138"/>
  <c r="BK157"/>
  <c r="J157"/>
  <c r="J106"/>
  <c r="T161"/>
  <c r="T160"/>
  <c i="14" r="BK166"/>
  <c r="J166"/>
  <c r="J104"/>
  <c r="T232"/>
  <c i="4" r="R173"/>
  <c r="BK197"/>
  <c r="J197"/>
  <c r="J103"/>
  <c r="R197"/>
  <c r="T197"/>
  <c r="R269"/>
  <c r="P318"/>
  <c r="R318"/>
  <c r="T328"/>
  <c r="BK356"/>
  <c r="J356"/>
  <c r="J108"/>
  <c r="P356"/>
  <c r="R356"/>
  <c r="T356"/>
  <c r="P607"/>
  <c r="P640"/>
  <c r="P690"/>
  <c r="BK764"/>
  <c r="J764"/>
  <c r="J117"/>
  <c r="BK888"/>
  <c r="J888"/>
  <c r="J120"/>
  <c r="BK914"/>
  <c r="J914"/>
  <c r="J121"/>
  <c r="P926"/>
  <c r="R940"/>
  <c r="BK1002"/>
  <c r="J1002"/>
  <c r="J126"/>
  <c r="P1189"/>
  <c r="T1189"/>
  <c r="BK1242"/>
  <c r="J1242"/>
  <c r="J129"/>
  <c r="P1379"/>
  <c r="T1419"/>
  <c r="P1486"/>
  <c r="R1499"/>
  <c r="R1520"/>
  <c r="R1543"/>
  <c r="T1543"/>
  <c r="BK1573"/>
  <c r="J1573"/>
  <c r="J146"/>
  <c r="P1603"/>
  <c i="5" r="BK139"/>
  <c r="P161"/>
  <c r="T187"/>
  <c r="R209"/>
  <c r="T209"/>
  <c r="T245"/>
  <c i="6" r="BK173"/>
  <c r="R204"/>
  <c r="R398"/>
  <c r="P630"/>
  <c r="P680"/>
  <c r="R680"/>
  <c r="BK866"/>
  <c r="J866"/>
  <c r="J118"/>
  <c r="R866"/>
  <c r="BK904"/>
  <c r="J904"/>
  <c r="J121"/>
  <c r="R916"/>
  <c r="R930"/>
  <c r="T1558"/>
  <c r="T1557"/>
  <c i="7" r="T139"/>
  <c r="T138"/>
  <c r="R161"/>
  <c r="R160"/>
  <c r="BK209"/>
  <c r="J209"/>
  <c r="J108"/>
  <c r="R209"/>
  <c i="8" r="P167"/>
  <c r="P183"/>
  <c i="9" r="P211"/>
  <c r="T232"/>
  <c r="BK262"/>
  <c r="J262"/>
  <c r="J105"/>
  <c r="BK278"/>
  <c r="J278"/>
  <c r="J107"/>
  <c r="BK298"/>
  <c r="J298"/>
  <c r="J109"/>
  <c r="R298"/>
  <c i="11" r="T140"/>
  <c r="R176"/>
  <c i="12" r="T137"/>
  <c r="T255"/>
  <c r="R331"/>
  <c i="14" r="BK134"/>
  <c r="J134"/>
  <c r="J102"/>
  <c r="T134"/>
  <c r="BK158"/>
  <c r="J158"/>
  <c r="J103"/>
  <c r="P158"/>
  <c r="R158"/>
  <c r="T158"/>
  <c r="BK226"/>
  <c r="J226"/>
  <c r="J107"/>
  <c r="P226"/>
  <c r="R226"/>
  <c r="R225"/>
  <c r="T226"/>
  <c r="T225"/>
  <c i="15" r="R129"/>
  <c r="R182"/>
  <c r="T259"/>
  <c i="16" r="BK132"/>
  <c r="J132"/>
  <c r="J102"/>
  <c i="2" r="BK174"/>
  <c r="J174"/>
  <c r="J102"/>
  <c r="P205"/>
  <c r="P271"/>
  <c r="T305"/>
  <c r="R315"/>
  <c r="R380"/>
  <c r="BK590"/>
  <c r="J590"/>
  <c r="J116"/>
  <c r="P655"/>
  <c r="R771"/>
  <c r="T771"/>
  <c r="BK815"/>
  <c r="J815"/>
  <c r="J121"/>
  <c r="P841"/>
  <c r="R959"/>
  <c r="P1094"/>
  <c r="R1299"/>
  <c r="T1343"/>
  <c r="BK1438"/>
  <c r="J1438"/>
  <c r="J131"/>
  <c r="T1519"/>
  <c r="BK1545"/>
  <c r="J1545"/>
  <c r="J134"/>
  <c r="P1545"/>
  <c r="R1545"/>
  <c r="T1545"/>
  <c r="P1593"/>
  <c r="T1626"/>
  <c r="P1659"/>
  <c r="P1683"/>
  <c r="P1691"/>
  <c r="P1709"/>
  <c r="R1709"/>
  <c r="T1709"/>
  <c r="BK1741"/>
  <c r="J1741"/>
  <c r="J148"/>
  <c i="3" r="BK139"/>
  <c r="J139"/>
  <c r="J102"/>
  <c r="R160"/>
  <c r="R189"/>
  <c r="BK225"/>
  <c r="J225"/>
  <c r="J109"/>
  <c r="BK255"/>
  <c r="J255"/>
  <c r="J110"/>
  <c r="T267"/>
  <c r="T266"/>
  <c i="4" r="BK173"/>
  <c r="P204"/>
  <c r="BK269"/>
  <c r="J269"/>
  <c r="J105"/>
  <c r="BK318"/>
  <c r="J318"/>
  <c r="J106"/>
  <c r="T318"/>
  <c r="P402"/>
  <c r="R607"/>
  <c r="T640"/>
  <c r="P659"/>
  <c r="R690"/>
  <c r="T690"/>
  <c r="BK876"/>
  <c r="J876"/>
  <c r="J118"/>
  <c r="P888"/>
  <c r="P887"/>
  <c r="P914"/>
  <c r="R926"/>
  <c r="P1002"/>
  <c r="P1206"/>
  <c r="P1242"/>
  <c r="R1379"/>
  <c r="P1419"/>
  <c r="P1455"/>
  <c r="BK1499"/>
  <c r="J1499"/>
  <c r="J140"/>
  <c r="T1520"/>
  <c r="P1551"/>
  <c r="R1573"/>
  <c r="T1603"/>
  <c i="5" r="R139"/>
  <c r="R138"/>
  <c r="BK187"/>
  <c r="J187"/>
  <c r="J107"/>
  <c r="P209"/>
  <c r="T218"/>
  <c r="R257"/>
  <c r="R256"/>
  <c i="6" r="P173"/>
  <c r="T204"/>
  <c r="P398"/>
  <c r="BK630"/>
  <c r="J630"/>
  <c r="J112"/>
  <c r="R649"/>
  <c r="P754"/>
  <c r="P878"/>
  <c r="T904"/>
  <c r="R992"/>
  <c r="P1196"/>
  <c r="R1232"/>
  <c r="BK1311"/>
  <c r="J1311"/>
  <c r="J131"/>
  <c r="T1369"/>
  <c r="T1395"/>
  <c r="R1404"/>
  <c r="T1440"/>
  <c r="BK1471"/>
  <c r="J1471"/>
  <c r="J139"/>
  <c r="P1484"/>
  <c r="R1505"/>
  <c r="T1528"/>
  <c r="R1558"/>
  <c i="7" r="R139"/>
  <c r="R138"/>
  <c r="P187"/>
  <c r="P218"/>
  <c r="BK245"/>
  <c r="J245"/>
  <c r="J110"/>
  <c r="BK257"/>
  <c r="J257"/>
  <c r="J113"/>
  <c i="8" r="BK128"/>
  <c r="J128"/>
  <c r="J100"/>
  <c r="BK167"/>
  <c r="J167"/>
  <c r="J101"/>
  <c r="R183"/>
  <c i="9" r="P135"/>
  <c r="R211"/>
  <c r="BK247"/>
  <c r="J247"/>
  <c r="J104"/>
  <c r="T262"/>
  <c r="T278"/>
  <c r="P298"/>
  <c r="T298"/>
  <c i="10" r="P124"/>
  <c r="P123"/>
  <c r="P122"/>
  <c i="1" r="AU107"/>
  <c i="11" r="P140"/>
  <c r="R156"/>
  <c r="BK161"/>
  <c r="J161"/>
  <c r="J106"/>
  <c r="P176"/>
  <c r="T180"/>
  <c r="T179"/>
  <c r="T199"/>
  <c i="12" r="BK137"/>
  <c r="J137"/>
  <c r="J102"/>
  <c r="R229"/>
  <c r="BK234"/>
  <c r="J234"/>
  <c r="J104"/>
  <c r="R234"/>
  <c r="BK248"/>
  <c r="J248"/>
  <c r="J105"/>
  <c r="T248"/>
  <c r="P320"/>
  <c r="P331"/>
  <c r="T345"/>
  <c r="T344"/>
  <c i="13" r="P138"/>
  <c r="R153"/>
  <c r="BK161"/>
  <c r="J161"/>
  <c r="J108"/>
  <c i="14" r="P134"/>
  <c r="P133"/>
  <c r="T166"/>
  <c r="BK232"/>
  <c r="J232"/>
  <c r="J108"/>
  <c i="15" r="BK156"/>
  <c r="J156"/>
  <c r="J101"/>
  <c r="BK182"/>
  <c r="J182"/>
  <c r="J103"/>
  <c r="BK259"/>
  <c r="J259"/>
  <c r="J104"/>
  <c i="17" r="P122"/>
  <c r="P121"/>
  <c i="1" r="AU116"/>
  <c i="2" r="R174"/>
  <c r="BK198"/>
  <c r="J198"/>
  <c r="J103"/>
  <c r="T205"/>
  <c r="R305"/>
  <c r="BK337"/>
  <c r="J337"/>
  <c r="J108"/>
  <c r="BK380"/>
  <c r="J380"/>
  <c r="J109"/>
  <c r="BK509"/>
  <c r="J509"/>
  <c r="J111"/>
  <c r="BK559"/>
  <c r="P559"/>
  <c r="T655"/>
  <c r="P788"/>
  <c r="R815"/>
  <c r="BK827"/>
  <c r="J827"/>
  <c r="J122"/>
  <c r="P827"/>
  <c r="R827"/>
  <c r="T827"/>
  <c r="P959"/>
  <c r="R1094"/>
  <c r="T1299"/>
  <c r="BK1385"/>
  <c r="J1385"/>
  <c r="J130"/>
  <c r="P1438"/>
  <c r="BK1554"/>
  <c r="J1554"/>
  <c r="J137"/>
  <c r="BK1593"/>
  <c r="J1593"/>
  <c r="J138"/>
  <c r="R1626"/>
  <c r="BK1659"/>
  <c r="J1659"/>
  <c r="J142"/>
  <c r="R1683"/>
  <c r="T1683"/>
  <c r="BK1713"/>
  <c r="BK1712"/>
  <c r="J1712"/>
  <c r="J146"/>
  <c r="R1741"/>
  <c i="3" r="P139"/>
  <c r="P138"/>
  <c r="BK189"/>
  <c r="J189"/>
  <c r="J107"/>
  <c r="P216"/>
  <c r="T225"/>
  <c r="BK267"/>
  <c r="J267"/>
  <c r="J113"/>
  <c i="4" r="P173"/>
  <c r="R204"/>
  <c r="P269"/>
  <c r="P328"/>
  <c r="BK402"/>
  <c r="J402"/>
  <c r="J109"/>
  <c r="T607"/>
  <c r="BK690"/>
  <c r="J690"/>
  <c r="J116"/>
  <c r="R764"/>
  <c r="R888"/>
  <c r="R887"/>
  <c r="R914"/>
  <c r="T926"/>
  <c r="R1002"/>
  <c r="BK1206"/>
  <c r="J1206"/>
  <c r="J128"/>
  <c r="T1242"/>
  <c r="BK1379"/>
  <c r="J1379"/>
  <c r="J132"/>
  <c r="BK1419"/>
  <c r="R1455"/>
  <c r="R1486"/>
  <c r="BK1520"/>
  <c r="J1520"/>
  <c r="J141"/>
  <c r="P1543"/>
  <c r="R1551"/>
  <c r="P1573"/>
  <c r="P1572"/>
  <c r="R1603"/>
  <c i="5" r="P139"/>
  <c r="P138"/>
  <c r="R161"/>
  <c r="R160"/>
  <c r="R187"/>
  <c r="P218"/>
  <c r="R245"/>
  <c r="BK257"/>
  <c r="J257"/>
  <c r="J113"/>
  <c i="6" r="P204"/>
  <c r="R269"/>
  <c r="BK314"/>
  <c r="J314"/>
  <c r="J106"/>
  <c r="R314"/>
  <c r="BK324"/>
  <c r="J324"/>
  <c r="J107"/>
  <c r="R324"/>
  <c r="BK352"/>
  <c r="J352"/>
  <c r="J108"/>
  <c r="T352"/>
  <c r="R597"/>
  <c r="P649"/>
  <c r="BK754"/>
  <c r="J754"/>
  <c r="J117"/>
  <c r="BK878"/>
  <c r="J878"/>
  <c r="J120"/>
  <c r="R904"/>
  <c r="BK930"/>
  <c r="J930"/>
  <c r="J123"/>
  <c r="T992"/>
  <c r="R1196"/>
  <c r="T1196"/>
  <c r="BK1285"/>
  <c r="J1285"/>
  <c r="J130"/>
  <c r="R1311"/>
  <c r="R1369"/>
  <c r="R1395"/>
  <c r="P1404"/>
  <c r="BK1440"/>
  <c r="J1440"/>
  <c r="J137"/>
  <c r="R1471"/>
  <c r="T1484"/>
  <c r="BK1528"/>
  <c r="J1528"/>
  <c r="J142"/>
  <c r="P1536"/>
  <c r="BK1558"/>
  <c r="J1558"/>
  <c r="J146"/>
  <c r="R1588"/>
  <c i="7" r="BK139"/>
  <c r="J139"/>
  <c r="J102"/>
  <c r="T161"/>
  <c r="BK218"/>
  <c r="J218"/>
  <c r="J109"/>
  <c r="P245"/>
  <c r="R257"/>
  <c r="R256"/>
  <c i="8" r="P128"/>
  <c r="P127"/>
  <c r="P126"/>
  <c i="1" r="AU105"/>
  <c i="8" r="R167"/>
  <c r="BK183"/>
  <c r="J183"/>
  <c r="J103"/>
  <c i="9" r="T135"/>
  <c r="P232"/>
  <c r="T247"/>
  <c r="P272"/>
  <c r="T272"/>
  <c r="R312"/>
  <c i="10" r="R124"/>
  <c r="R123"/>
  <c r="R122"/>
  <c i="11" r="R140"/>
  <c r="R139"/>
  <c r="T156"/>
  <c r="P161"/>
  <c r="BK176"/>
  <c r="J176"/>
  <c r="J107"/>
  <c r="P180"/>
  <c r="R191"/>
  <c r="R199"/>
  <c i="12" r="R137"/>
  <c r="R255"/>
  <c r="T331"/>
  <c i="13" r="BK138"/>
  <c r="J138"/>
  <c r="J104"/>
  <c r="P153"/>
  <c r="R161"/>
  <c r="R160"/>
  <c i="15" r="P129"/>
  <c r="R156"/>
  <c r="P182"/>
  <c r="R259"/>
  <c i="16" r="T132"/>
  <c r="T125"/>
  <c r="T124"/>
  <c i="17" r="R122"/>
  <c r="R121"/>
  <c i="2" r="BK205"/>
  <c r="J205"/>
  <c r="J104"/>
  <c r="R271"/>
  <c r="P305"/>
  <c r="P315"/>
  <c r="T380"/>
  <c r="T509"/>
  <c r="R559"/>
  <c r="R655"/>
  <c r="BK788"/>
  <c r="J788"/>
  <c r="J120"/>
  <c r="P815"/>
  <c r="R841"/>
  <c r="BK959"/>
  <c r="J959"/>
  <c r="J124"/>
  <c r="BK1029"/>
  <c r="J1029"/>
  <c r="J125"/>
  <c r="R1029"/>
  <c r="T1029"/>
  <c r="BK1073"/>
  <c r="J1073"/>
  <c r="J126"/>
  <c r="P1073"/>
  <c r="R1073"/>
  <c r="T1073"/>
  <c r="BK1299"/>
  <c r="J1299"/>
  <c r="J128"/>
  <c r="R1343"/>
  <c r="R1385"/>
  <c r="R1519"/>
  <c r="P1554"/>
  <c r="P1553"/>
  <c r="T1593"/>
  <c r="BK1626"/>
  <c r="J1626"/>
  <c r="J140"/>
  <c r="R1644"/>
  <c r="T1644"/>
  <c r="BK1683"/>
  <c r="J1683"/>
  <c r="J143"/>
  <c r="T1691"/>
  <c r="P1713"/>
  <c r="P1712"/>
  <c r="P1741"/>
  <c i="3" r="BK160"/>
  <c r="J160"/>
  <c r="J106"/>
  <c r="P189"/>
  <c r="R216"/>
  <c r="T216"/>
  <c r="T255"/>
  <c i="4" r="T173"/>
  <c r="P197"/>
  <c r="T204"/>
  <c r="BK328"/>
  <c r="J328"/>
  <c r="J107"/>
  <c r="T402"/>
  <c r="BK640"/>
  <c r="J640"/>
  <c r="J112"/>
  <c r="BK659"/>
  <c r="J659"/>
  <c r="J115"/>
  <c r="R659"/>
  <c r="P764"/>
  <c r="P876"/>
  <c r="R876"/>
  <c r="T876"/>
  <c r="T914"/>
  <c r="BK940"/>
  <c r="J940"/>
  <c r="J123"/>
  <c r="T940"/>
  <c r="BK963"/>
  <c r="J963"/>
  <c r="J124"/>
  <c r="P963"/>
  <c r="R963"/>
  <c r="T963"/>
  <c r="BK990"/>
  <c r="J990"/>
  <c r="J125"/>
  <c r="P990"/>
  <c r="R990"/>
  <c r="T990"/>
  <c r="BK1189"/>
  <c r="J1189"/>
  <c r="J127"/>
  <c r="R1189"/>
  <c r="T1206"/>
  <c r="BK1295"/>
  <c r="J1295"/>
  <c r="J130"/>
  <c r="R1295"/>
  <c r="T1295"/>
  <c r="T1379"/>
  <c r="R1419"/>
  <c r="R1418"/>
  <c r="T1455"/>
  <c r="BK1486"/>
  <c r="J1486"/>
  <c r="J139"/>
  <c r="P1499"/>
  <c r="P1520"/>
  <c r="BK1551"/>
  <c r="J1551"/>
  <c r="J143"/>
  <c r="BK1569"/>
  <c r="J1569"/>
  <c r="J144"/>
  <c r="P1569"/>
  <c r="R1569"/>
  <c r="T1569"/>
  <c r="BK1603"/>
  <c r="J1603"/>
  <c r="J147"/>
  <c i="5" r="BK161"/>
  <c r="J161"/>
  <c r="J106"/>
  <c r="P187"/>
  <c r="BK218"/>
  <c r="J218"/>
  <c r="J109"/>
  <c r="BK245"/>
  <c r="J245"/>
  <c r="J110"/>
  <c r="P257"/>
  <c r="P256"/>
  <c i="6" r="R173"/>
  <c r="BK197"/>
  <c r="J197"/>
  <c r="J103"/>
  <c r="R197"/>
  <c r="T197"/>
  <c r="T269"/>
  <c r="P314"/>
  <c r="T314"/>
  <c r="P324"/>
  <c r="T324"/>
  <c r="P352"/>
  <c r="R352"/>
  <c r="T597"/>
  <c r="BK649"/>
  <c r="R754"/>
  <c r="T878"/>
  <c r="T877"/>
  <c r="P916"/>
  <c r="P930"/>
  <c r="T930"/>
  <c r="BK953"/>
  <c r="J953"/>
  <c r="J124"/>
  <c r="P953"/>
  <c r="R953"/>
  <c r="T953"/>
  <c r="BK980"/>
  <c r="J980"/>
  <c r="J125"/>
  <c r="P980"/>
  <c r="R980"/>
  <c r="T980"/>
  <c r="BK1179"/>
  <c r="J1179"/>
  <c r="J127"/>
  <c r="R1179"/>
  <c r="BK1232"/>
  <c r="J1232"/>
  <c r="J129"/>
  <c r="P1285"/>
  <c r="T1285"/>
  <c r="P1369"/>
  <c r="P1440"/>
  <c r="T1471"/>
  <c r="P1505"/>
  <c r="P1528"/>
  <c r="T1536"/>
  <c r="P1554"/>
  <c r="T1554"/>
  <c r="P1588"/>
  <c i="7" r="BK161"/>
  <c r="J161"/>
  <c r="J106"/>
  <c r="T187"/>
  <c r="T218"/>
  <c r="T245"/>
  <c r="T257"/>
  <c r="T256"/>
  <c i="8" r="R128"/>
  <c r="R127"/>
  <c r="R126"/>
  <c r="T167"/>
  <c r="T183"/>
  <c i="9" r="R135"/>
  <c r="BK232"/>
  <c r="J232"/>
  <c r="J103"/>
  <c r="R247"/>
  <c r="BK272"/>
  <c r="J272"/>
  <c r="J106"/>
  <c r="R272"/>
  <c r="T312"/>
  <c i="11" r="P191"/>
  <c r="BK199"/>
  <c r="J199"/>
  <c r="J112"/>
  <c i="12" r="BK229"/>
  <c r="J229"/>
  <c r="J103"/>
  <c r="BK255"/>
  <c r="J255"/>
  <c r="J106"/>
  <c r="R320"/>
  <c r="BK345"/>
  <c r="J345"/>
  <c r="J111"/>
  <c i="13" r="BK153"/>
  <c r="J153"/>
  <c r="J105"/>
  <c r="P157"/>
  <c r="R157"/>
  <c r="T157"/>
  <c i="14" r="R134"/>
  <c r="R166"/>
  <c r="P232"/>
  <c i="15" r="BK129"/>
  <c r="P156"/>
  <c r="T182"/>
  <c i="16" r="P132"/>
  <c r="P125"/>
  <c r="P124"/>
  <c i="1" r="AU115"/>
  <c i="17" r="BK122"/>
  <c r="J122"/>
  <c r="J99"/>
  <c r="T122"/>
  <c r="T121"/>
  <c i="2" r="BK1605"/>
  <c r="J1605"/>
  <c r="J139"/>
  <c i="5" r="BK156"/>
  <c r="J156"/>
  <c r="J103"/>
  <c i="6" r="BK1451"/>
  <c r="J1451"/>
  <c r="J138"/>
  <c i="8" r="BK192"/>
  <c r="J192"/>
  <c r="J104"/>
  <c i="11" r="BK194"/>
  <c r="J194"/>
  <c r="J111"/>
  <c i="13" r="BK176"/>
  <c r="J176"/>
  <c r="J110"/>
  <c i="2" r="BK478"/>
  <c r="J478"/>
  <c r="J110"/>
  <c i="4" r="BK580"/>
  <c r="J580"/>
  <c r="J110"/>
  <c r="BK656"/>
  <c r="J656"/>
  <c r="J113"/>
  <c r="BK1466"/>
  <c r="J1466"/>
  <c r="J138"/>
  <c i="5" r="BK254"/>
  <c r="J254"/>
  <c r="J111"/>
  <c i="7" r="BK158"/>
  <c r="J158"/>
  <c r="J104"/>
  <c i="12" r="BK342"/>
  <c r="J342"/>
  <c r="J109"/>
  <c i="14" r="BK223"/>
  <c r="J223"/>
  <c r="J105"/>
  <c i="16" r="BK126"/>
  <c r="J126"/>
  <c r="J100"/>
  <c i="2" r="BK542"/>
  <c r="J542"/>
  <c r="J112"/>
  <c i="4" r="BK1321"/>
  <c r="J1321"/>
  <c r="J131"/>
  <c i="5" r="BK158"/>
  <c r="J158"/>
  <c r="J104"/>
  <c i="7" r="BK254"/>
  <c r="J254"/>
  <c r="J111"/>
  <c i="9" r="BK326"/>
  <c r="J326"/>
  <c r="J111"/>
  <c i="15" r="BK265"/>
  <c r="J265"/>
  <c r="J105"/>
  <c i="16" r="BK129"/>
  <c r="J129"/>
  <c r="J101"/>
  <c i="3" r="BK155"/>
  <c r="J155"/>
  <c r="J103"/>
  <c r="BK157"/>
  <c r="J157"/>
  <c r="J104"/>
  <c i="6" r="BK646"/>
  <c r="J646"/>
  <c r="J113"/>
  <c i="7" r="BK156"/>
  <c r="J156"/>
  <c r="J103"/>
  <c i="2" r="BK556"/>
  <c r="J556"/>
  <c r="J113"/>
  <c r="BK1466"/>
  <c r="J1466"/>
  <c r="J132"/>
  <c i="3" r="BK264"/>
  <c r="J264"/>
  <c r="J111"/>
  <c i="6" r="BK570"/>
  <c r="J570"/>
  <c r="J110"/>
  <c i="9" r="BK295"/>
  <c r="J295"/>
  <c r="J108"/>
  <c i="13" r="BK174"/>
  <c r="J174"/>
  <c r="J109"/>
  <c i="17" r="E85"/>
  <c r="BF124"/>
  <c r="BF126"/>
  <c r="BF136"/>
  <c r="BF139"/>
  <c r="BF140"/>
  <c r="F94"/>
  <c r="BF135"/>
  <c r="BF123"/>
  <c r="BF138"/>
  <c r="J91"/>
  <c r="BF137"/>
  <c r="BF127"/>
  <c r="BF125"/>
  <c i="15" r="J129"/>
  <c r="J100"/>
  <c i="16" r="J118"/>
  <c r="BF127"/>
  <c r="E85"/>
  <c r="F121"/>
  <c r="BF134"/>
  <c r="BF136"/>
  <c r="BF130"/>
  <c r="BF133"/>
  <c i="15" r="E115"/>
  <c r="BF130"/>
  <c r="BF132"/>
  <c r="BF135"/>
  <c r="BF144"/>
  <c r="BF168"/>
  <c r="BF169"/>
  <c r="BF183"/>
  <c r="BF217"/>
  <c r="BF219"/>
  <c r="BF221"/>
  <c r="BF223"/>
  <c r="BF227"/>
  <c r="BF244"/>
  <c r="BF254"/>
  <c r="BF256"/>
  <c r="BF136"/>
  <c r="BF138"/>
  <c r="BF150"/>
  <c r="BF167"/>
  <c r="BF170"/>
  <c r="BF180"/>
  <c r="BF196"/>
  <c r="BF215"/>
  <c r="BF220"/>
  <c r="BF222"/>
  <c r="BF226"/>
  <c r="BF236"/>
  <c r="BF241"/>
  <c r="BF266"/>
  <c r="BF173"/>
  <c r="BF181"/>
  <c r="BF187"/>
  <c r="BF199"/>
  <c r="BF203"/>
  <c r="BF210"/>
  <c r="BF211"/>
  <c r="BF214"/>
  <c r="BF235"/>
  <c r="BF237"/>
  <c r="BF242"/>
  <c r="BF252"/>
  <c r="BF134"/>
  <c r="BF158"/>
  <c r="BF159"/>
  <c r="BF162"/>
  <c r="BF176"/>
  <c r="BF206"/>
  <c r="BF255"/>
  <c r="BF258"/>
  <c i="14" r="BK133"/>
  <c r="J133"/>
  <c r="J101"/>
  <c i="15" r="BF140"/>
  <c r="BF143"/>
  <c r="BF151"/>
  <c r="BF153"/>
  <c r="BF157"/>
  <c r="BF160"/>
  <c r="BF200"/>
  <c r="BF209"/>
  <c r="BF218"/>
  <c r="BF243"/>
  <c r="BF245"/>
  <c r="BF260"/>
  <c r="BF263"/>
  <c r="BF264"/>
  <c r="J91"/>
  <c r="F94"/>
  <c r="BF131"/>
  <c r="BF133"/>
  <c r="BF137"/>
  <c r="BF139"/>
  <c r="BF141"/>
  <c r="BF142"/>
  <c r="BF152"/>
  <c r="BF179"/>
  <c r="BF190"/>
  <c r="BF193"/>
  <c r="BF212"/>
  <c r="BF213"/>
  <c r="BF216"/>
  <c r="BF234"/>
  <c r="BF238"/>
  <c r="BF239"/>
  <c r="BF240"/>
  <c r="BF253"/>
  <c r="BF257"/>
  <c i="14" r="J93"/>
  <c r="BF153"/>
  <c r="BF173"/>
  <c r="BF176"/>
  <c r="BF186"/>
  <c r="BF193"/>
  <c r="BF195"/>
  <c r="BF213"/>
  <c r="BF224"/>
  <c r="BF231"/>
  <c r="BF233"/>
  <c r="BF147"/>
  <c r="BF154"/>
  <c r="BF155"/>
  <c r="BF159"/>
  <c r="BF164"/>
  <c r="BF165"/>
  <c r="BF183"/>
  <c r="BF192"/>
  <c r="BF199"/>
  <c r="BF211"/>
  <c r="BF212"/>
  <c r="BF222"/>
  <c r="BF230"/>
  <c r="BF238"/>
  <c r="BF240"/>
  <c r="BF242"/>
  <c i="13" r="BK160"/>
  <c r="J160"/>
  <c r="J107"/>
  <c i="14" r="E118"/>
  <c r="BF139"/>
  <c r="BF177"/>
  <c r="BF180"/>
  <c r="BF184"/>
  <c r="BF189"/>
  <c r="BF191"/>
  <c r="BF194"/>
  <c r="BF237"/>
  <c r="BF239"/>
  <c r="BF241"/>
  <c r="BF243"/>
  <c r="BF249"/>
  <c r="BF250"/>
  <c i="13" r="BK137"/>
  <c r="J137"/>
  <c r="J103"/>
  <c i="14" r="BF149"/>
  <c r="BF151"/>
  <c r="BF152"/>
  <c r="BF167"/>
  <c r="BF170"/>
  <c r="BF182"/>
  <c r="BF187"/>
  <c r="BF196"/>
  <c r="BF202"/>
  <c r="BF207"/>
  <c r="BF208"/>
  <c r="BF209"/>
  <c r="BF210"/>
  <c r="BF214"/>
  <c r="BF215"/>
  <c r="BF218"/>
  <c r="BF244"/>
  <c r="BF247"/>
  <c r="F96"/>
  <c r="BF135"/>
  <c r="BF136"/>
  <c r="BF137"/>
  <c r="BF140"/>
  <c r="BF150"/>
  <c r="BF181"/>
  <c r="BF201"/>
  <c r="BF221"/>
  <c r="BF227"/>
  <c r="BF248"/>
  <c r="BF253"/>
  <c r="BF138"/>
  <c r="BF146"/>
  <c r="BF148"/>
  <c r="BF185"/>
  <c r="BF188"/>
  <c r="BF190"/>
  <c r="BF200"/>
  <c r="BF203"/>
  <c r="BF204"/>
  <c r="BF205"/>
  <c r="BF206"/>
  <c r="BF236"/>
  <c i="12" r="BK344"/>
  <c r="J344"/>
  <c r="J110"/>
  <c i="13" r="J93"/>
  <c r="BF150"/>
  <c r="BF158"/>
  <c r="BF159"/>
  <c r="F96"/>
  <c r="BF140"/>
  <c r="BF141"/>
  <c r="BF145"/>
  <c r="BF170"/>
  <c r="BF175"/>
  <c r="BF177"/>
  <c r="BF142"/>
  <c r="BF152"/>
  <c r="BF169"/>
  <c r="E120"/>
  <c r="BF154"/>
  <c r="BF155"/>
  <c r="BF163"/>
  <c r="BF165"/>
  <c r="BF166"/>
  <c r="BF172"/>
  <c r="BF146"/>
  <c r="BF148"/>
  <c r="BF149"/>
  <c r="BF151"/>
  <c r="BF162"/>
  <c r="BF164"/>
  <c r="BF171"/>
  <c r="BF173"/>
  <c i="12" r="BK136"/>
  <c r="J136"/>
  <c r="J101"/>
  <c i="13" r="BF139"/>
  <c r="BF143"/>
  <c r="BF144"/>
  <c r="BF147"/>
  <c r="BF156"/>
  <c r="BF167"/>
  <c r="BF168"/>
  <c i="11" r="BK139"/>
  <c r="J139"/>
  <c r="J103"/>
  <c i="12" r="J93"/>
  <c r="E121"/>
  <c r="BF159"/>
  <c r="BF177"/>
  <c r="BF212"/>
  <c r="BF213"/>
  <c r="BF235"/>
  <c r="BF244"/>
  <c r="BF265"/>
  <c r="BF268"/>
  <c r="BF272"/>
  <c r="BF277"/>
  <c r="BF278"/>
  <c r="BF297"/>
  <c r="BF303"/>
  <c r="BF308"/>
  <c r="BF315"/>
  <c r="BF321"/>
  <c r="BF322"/>
  <c i="11" r="BK179"/>
  <c r="J179"/>
  <c r="J108"/>
  <c i="12" r="BF166"/>
  <c r="BF171"/>
  <c r="BF214"/>
  <c r="BF230"/>
  <c r="BF250"/>
  <c r="BF251"/>
  <c r="BF256"/>
  <c r="BF262"/>
  <c r="BF263"/>
  <c r="BF266"/>
  <c r="BF270"/>
  <c r="BF271"/>
  <c r="BF273"/>
  <c r="BF275"/>
  <c r="BF282"/>
  <c r="BF287"/>
  <c r="BF292"/>
  <c r="BF307"/>
  <c r="BF327"/>
  <c r="BF332"/>
  <c r="BF336"/>
  <c r="BF191"/>
  <c r="BF211"/>
  <c r="BF231"/>
  <c r="BF243"/>
  <c r="BF252"/>
  <c r="BF258"/>
  <c r="BF264"/>
  <c r="BF267"/>
  <c r="BF291"/>
  <c r="BF294"/>
  <c r="BF295"/>
  <c r="BF300"/>
  <c r="BF301"/>
  <c r="BF304"/>
  <c r="BF306"/>
  <c r="BF319"/>
  <c r="BF326"/>
  <c r="BF352"/>
  <c r="BF143"/>
  <c r="BF150"/>
  <c r="BF155"/>
  <c r="BF174"/>
  <c r="BF197"/>
  <c r="BF205"/>
  <c r="BF217"/>
  <c r="BF226"/>
  <c r="BF253"/>
  <c r="BF259"/>
  <c r="BF260"/>
  <c r="BF279"/>
  <c r="BF298"/>
  <c r="BF299"/>
  <c r="BF302"/>
  <c r="BF305"/>
  <c r="BF316"/>
  <c r="BF317"/>
  <c r="BF329"/>
  <c r="BF337"/>
  <c r="BF338"/>
  <c r="BF167"/>
  <c r="BF168"/>
  <c r="BF178"/>
  <c r="BF185"/>
  <c r="BF204"/>
  <c r="BF218"/>
  <c r="BF219"/>
  <c r="BF241"/>
  <c r="BF247"/>
  <c r="BF249"/>
  <c r="BF254"/>
  <c r="BF257"/>
  <c r="BF261"/>
  <c r="BF274"/>
  <c r="BF283"/>
  <c r="BF290"/>
  <c r="BF318"/>
  <c r="BF339"/>
  <c r="BF343"/>
  <c r="BF348"/>
  <c r="BF349"/>
  <c r="BF350"/>
  <c r="BF351"/>
  <c r="BF353"/>
  <c r="BF354"/>
  <c r="F96"/>
  <c r="BF138"/>
  <c r="BF163"/>
  <c r="BF194"/>
  <c r="BF220"/>
  <c r="BF242"/>
  <c r="BF269"/>
  <c r="BF276"/>
  <c r="BF280"/>
  <c r="BF281"/>
  <c r="BF284"/>
  <c r="BF293"/>
  <c r="BF296"/>
  <c r="BF311"/>
  <c r="BF314"/>
  <c r="BF328"/>
  <c r="BF330"/>
  <c r="BF333"/>
  <c r="BF346"/>
  <c r="BF347"/>
  <c i="11" r="F96"/>
  <c r="BF142"/>
  <c r="BF144"/>
  <c r="BF152"/>
  <c r="BF153"/>
  <c r="BF157"/>
  <c r="BF162"/>
  <c r="BF177"/>
  <c r="J93"/>
  <c r="BF145"/>
  <c r="BF147"/>
  <c r="BF187"/>
  <c r="BF188"/>
  <c r="BF189"/>
  <c r="BF190"/>
  <c r="BF200"/>
  <c r="BF148"/>
  <c r="BF151"/>
  <c r="BF158"/>
  <c r="BF185"/>
  <c r="BF195"/>
  <c r="E85"/>
  <c r="BF146"/>
  <c r="BF149"/>
  <c r="BF154"/>
  <c r="BF159"/>
  <c r="BF163"/>
  <c r="BF181"/>
  <c r="BF192"/>
  <c r="BF193"/>
  <c r="BF150"/>
  <c r="BF155"/>
  <c r="BF160"/>
  <c r="BF178"/>
  <c r="BF186"/>
  <c r="BF201"/>
  <c r="BF141"/>
  <c r="BF143"/>
  <c r="BF182"/>
  <c r="BF184"/>
  <c i="9" r="J135"/>
  <c r="J100"/>
  <c i="10" r="F94"/>
  <c r="BF132"/>
  <c i="9" r="J211"/>
  <c r="J102"/>
  <c i="10" r="E85"/>
  <c r="J91"/>
  <c r="BF125"/>
  <c i="9" r="J91"/>
  <c r="BF213"/>
  <c r="BF218"/>
  <c r="BF233"/>
  <c r="BF255"/>
  <c r="BF261"/>
  <c r="BF271"/>
  <c r="BF279"/>
  <c r="BF299"/>
  <c r="BF321"/>
  <c r="F94"/>
  <c r="BF144"/>
  <c r="BF156"/>
  <c r="BF179"/>
  <c r="BF181"/>
  <c r="BF212"/>
  <c r="BF220"/>
  <c r="BF228"/>
  <c r="BF242"/>
  <c r="BF252"/>
  <c r="BF257"/>
  <c r="BF259"/>
  <c r="BF263"/>
  <c r="BF266"/>
  <c r="BF269"/>
  <c r="BF274"/>
  <c r="BF285"/>
  <c r="BF305"/>
  <c r="BF315"/>
  <c r="BF317"/>
  <c r="BF319"/>
  <c r="BF325"/>
  <c i="8" r="BK127"/>
  <c r="J127"/>
  <c r="J99"/>
  <c i="9" r="BF142"/>
  <c r="BF162"/>
  <c r="BF197"/>
  <c r="BF216"/>
  <c r="BF221"/>
  <c r="BF229"/>
  <c r="BF239"/>
  <c r="BF243"/>
  <c r="BF248"/>
  <c r="BF256"/>
  <c r="BF258"/>
  <c r="BF260"/>
  <c r="BF264"/>
  <c r="BF265"/>
  <c r="BF268"/>
  <c r="BF287"/>
  <c r="BF289"/>
  <c r="BF301"/>
  <c r="BF303"/>
  <c r="BF307"/>
  <c r="BF159"/>
  <c r="BF189"/>
  <c r="BF206"/>
  <c r="BF208"/>
  <c r="BF215"/>
  <c r="BF223"/>
  <c r="BF225"/>
  <c r="BF230"/>
  <c r="BF231"/>
  <c r="BF237"/>
  <c r="BF241"/>
  <c r="BF249"/>
  <c r="BF250"/>
  <c r="BF267"/>
  <c r="BF273"/>
  <c r="BF276"/>
  <c r="BF281"/>
  <c r="BF296"/>
  <c r="BF150"/>
  <c r="BF165"/>
  <c r="BF168"/>
  <c r="BF219"/>
  <c r="BF222"/>
  <c r="BF224"/>
  <c r="BF234"/>
  <c r="BF236"/>
  <c r="BF238"/>
  <c r="BF240"/>
  <c r="BF251"/>
  <c r="BF253"/>
  <c r="BF270"/>
  <c r="BF275"/>
  <c r="BF277"/>
  <c r="BF283"/>
  <c r="BF309"/>
  <c r="BF313"/>
  <c r="E85"/>
  <c r="BF136"/>
  <c r="BF138"/>
  <c r="BF140"/>
  <c r="BF204"/>
  <c r="BF214"/>
  <c r="BF217"/>
  <c r="BF235"/>
  <c r="BF244"/>
  <c r="BF245"/>
  <c r="BF246"/>
  <c r="BF254"/>
  <c r="BF291"/>
  <c r="BF293"/>
  <c r="BF311"/>
  <c r="BF323"/>
  <c r="BF327"/>
  <c i="7" r="BK256"/>
  <c r="J256"/>
  <c r="J112"/>
  <c i="8" r="J120"/>
  <c r="BF165"/>
  <c r="BF193"/>
  <c r="E114"/>
  <c r="BF147"/>
  <c r="BF161"/>
  <c r="BF168"/>
  <c r="BF172"/>
  <c r="BF177"/>
  <c r="BF179"/>
  <c r="BF181"/>
  <c r="BF186"/>
  <c r="BF188"/>
  <c r="BF190"/>
  <c r="BF170"/>
  <c r="BF175"/>
  <c r="BF184"/>
  <c r="F123"/>
  <c r="BF132"/>
  <c r="BF138"/>
  <c r="BF141"/>
  <c i="7" r="BK160"/>
  <c r="J160"/>
  <c r="J105"/>
  <c i="8" r="BF135"/>
  <c r="BF153"/>
  <c r="BF159"/>
  <c i="7" r="BK138"/>
  <c r="J138"/>
  <c r="J101"/>
  <c i="8" r="BF129"/>
  <c r="BF156"/>
  <c r="BF163"/>
  <c i="6" r="J649"/>
  <c r="J115"/>
  <c r="J173"/>
  <c r="J102"/>
  <c r="J1404"/>
  <c r="J136"/>
  <c r="BK1557"/>
  <c r="J1557"/>
  <c r="J145"/>
  <c i="7" r="E85"/>
  <c r="BF140"/>
  <c r="BF153"/>
  <c r="BF162"/>
  <c r="BF166"/>
  <c r="BF168"/>
  <c r="BF171"/>
  <c r="BF191"/>
  <c r="BF201"/>
  <c r="BF212"/>
  <c r="BF217"/>
  <c r="BF220"/>
  <c r="BF227"/>
  <c r="BF233"/>
  <c r="BF238"/>
  <c r="BF240"/>
  <c r="BF241"/>
  <c r="BF242"/>
  <c r="BF248"/>
  <c r="BF249"/>
  <c r="BF143"/>
  <c r="BF167"/>
  <c r="BF174"/>
  <c r="BF178"/>
  <c r="BF183"/>
  <c r="BF186"/>
  <c r="BF188"/>
  <c r="BF190"/>
  <c r="BF199"/>
  <c r="BF203"/>
  <c r="BF207"/>
  <c r="BF221"/>
  <c r="BF223"/>
  <c r="BF229"/>
  <c r="BF232"/>
  <c r="BF234"/>
  <c r="BF237"/>
  <c r="BF247"/>
  <c r="BF258"/>
  <c r="J93"/>
  <c r="F134"/>
  <c r="BF142"/>
  <c r="BF144"/>
  <c r="BF147"/>
  <c r="BF148"/>
  <c r="BF163"/>
  <c r="BF169"/>
  <c r="BF170"/>
  <c r="BF172"/>
  <c r="BF175"/>
  <c r="BF200"/>
  <c r="BF204"/>
  <c r="BF211"/>
  <c r="BF213"/>
  <c r="BF215"/>
  <c r="BF226"/>
  <c r="BF228"/>
  <c r="BF231"/>
  <c r="BF236"/>
  <c r="BF239"/>
  <c r="BF246"/>
  <c r="BF253"/>
  <c r="BF255"/>
  <c r="BF259"/>
  <c i="6" r="BK877"/>
  <c r="J877"/>
  <c r="J119"/>
  <c i="7" r="BF141"/>
  <c r="BF152"/>
  <c r="BF177"/>
  <c r="BF180"/>
  <c r="BF181"/>
  <c r="BF194"/>
  <c r="BF202"/>
  <c r="BF206"/>
  <c r="BF208"/>
  <c r="BF210"/>
  <c r="BF214"/>
  <c r="BF216"/>
  <c r="BF224"/>
  <c r="BF230"/>
  <c r="BF235"/>
  <c r="BF244"/>
  <c r="BF151"/>
  <c r="BF157"/>
  <c r="BF159"/>
  <c r="BF164"/>
  <c r="BF165"/>
  <c r="BF173"/>
  <c r="BF176"/>
  <c r="BF179"/>
  <c r="BF182"/>
  <c r="BF184"/>
  <c r="BF185"/>
  <c r="BF189"/>
  <c r="BF197"/>
  <c r="BF198"/>
  <c r="BF205"/>
  <c r="BF219"/>
  <c r="BF222"/>
  <c r="BF225"/>
  <c r="BF243"/>
  <c r="BF250"/>
  <c r="BF251"/>
  <c r="BF252"/>
  <c i="6" r="E157"/>
  <c r="BF176"/>
  <c r="BF179"/>
  <c r="BF195"/>
  <c r="BF198"/>
  <c r="BF202"/>
  <c r="BF218"/>
  <c r="BF222"/>
  <c r="BF260"/>
  <c r="BF270"/>
  <c r="BF283"/>
  <c r="BF300"/>
  <c r="BF315"/>
  <c r="BF321"/>
  <c r="BF399"/>
  <c r="BF472"/>
  <c r="BF499"/>
  <c r="BF526"/>
  <c r="BF609"/>
  <c r="BF631"/>
  <c r="BF696"/>
  <c r="BF706"/>
  <c r="BF709"/>
  <c r="BF712"/>
  <c r="BF855"/>
  <c r="BF874"/>
  <c r="BF879"/>
  <c r="BF884"/>
  <c r="BF906"/>
  <c r="BF914"/>
  <c r="BF915"/>
  <c r="BF917"/>
  <c r="BF929"/>
  <c r="BF937"/>
  <c r="BF1015"/>
  <c r="BF1029"/>
  <c r="BF1192"/>
  <c r="BF1207"/>
  <c r="BF1286"/>
  <c r="BF1308"/>
  <c r="BF1310"/>
  <c r="BF1316"/>
  <c r="BF1388"/>
  <c r="BF1425"/>
  <c r="BF1431"/>
  <c r="BF1478"/>
  <c r="BF1479"/>
  <c r="BF1485"/>
  <c r="BF1494"/>
  <c r="BF1495"/>
  <c r="BF1507"/>
  <c r="BF1511"/>
  <c r="BF1522"/>
  <c r="BF1527"/>
  <c r="BF1552"/>
  <c r="BF1553"/>
  <c r="BF1555"/>
  <c r="BF1570"/>
  <c r="BF1579"/>
  <c r="BF1592"/>
  <c r="BF1594"/>
  <c i="5" r="J139"/>
  <c r="J102"/>
  <c r="BK160"/>
  <c r="J160"/>
  <c r="J105"/>
  <c i="6" r="F96"/>
  <c r="BF200"/>
  <c r="BF227"/>
  <c r="BF242"/>
  <c r="BF243"/>
  <c r="BF302"/>
  <c r="BF304"/>
  <c r="BF306"/>
  <c r="BF310"/>
  <c r="BF325"/>
  <c r="BF331"/>
  <c r="BF432"/>
  <c r="BF479"/>
  <c r="BF481"/>
  <c r="BF490"/>
  <c r="BF515"/>
  <c r="BF521"/>
  <c r="BF567"/>
  <c r="BF620"/>
  <c r="BF627"/>
  <c r="BF647"/>
  <c r="BF715"/>
  <c r="BF753"/>
  <c r="BF843"/>
  <c r="BF846"/>
  <c r="BF869"/>
  <c r="BF883"/>
  <c r="BF888"/>
  <c r="BF889"/>
  <c r="BF905"/>
  <c r="BF911"/>
  <c r="BF921"/>
  <c r="BF924"/>
  <c r="BF943"/>
  <c r="BF1012"/>
  <c r="BF1040"/>
  <c r="BF1052"/>
  <c r="BF1064"/>
  <c r="BF1075"/>
  <c r="BF1091"/>
  <c r="BF1099"/>
  <c r="BF1212"/>
  <c r="BF1220"/>
  <c r="BF1233"/>
  <c r="BF1296"/>
  <c r="BF1370"/>
  <c r="BF1390"/>
  <c r="BF1392"/>
  <c r="BF1407"/>
  <c r="BF1419"/>
  <c r="BF1432"/>
  <c r="BF1437"/>
  <c r="BF1438"/>
  <c r="BF1472"/>
  <c r="BF1483"/>
  <c r="BF1489"/>
  <c r="BF1503"/>
  <c r="BF1519"/>
  <c r="BF1523"/>
  <c r="BF1531"/>
  <c r="BF1542"/>
  <c r="BF1550"/>
  <c r="BF1565"/>
  <c r="BF1572"/>
  <c r="BF1577"/>
  <c r="BF1578"/>
  <c r="J165"/>
  <c r="BF205"/>
  <c r="BF211"/>
  <c r="BF237"/>
  <c r="BF263"/>
  <c r="BF353"/>
  <c r="BF362"/>
  <c r="BF391"/>
  <c r="BF528"/>
  <c r="BF644"/>
  <c r="BF654"/>
  <c r="BF657"/>
  <c r="BF718"/>
  <c r="BF721"/>
  <c r="BF724"/>
  <c r="BF733"/>
  <c r="BF736"/>
  <c r="BF794"/>
  <c r="BF837"/>
  <c r="BF849"/>
  <c r="BF872"/>
  <c r="BF885"/>
  <c r="BF886"/>
  <c r="BF890"/>
  <c r="BF909"/>
  <c r="BF919"/>
  <c r="BF931"/>
  <c r="BF987"/>
  <c r="BF999"/>
  <c r="BF1109"/>
  <c r="BF1141"/>
  <c r="BF1144"/>
  <c r="BF1164"/>
  <c r="BF1231"/>
  <c r="BF1263"/>
  <c r="BF1279"/>
  <c r="BF1282"/>
  <c r="BF1382"/>
  <c r="BF1409"/>
  <c r="BF1410"/>
  <c r="BF1413"/>
  <c r="BF1422"/>
  <c r="BF1426"/>
  <c r="BF1427"/>
  <c r="BF1433"/>
  <c r="BF1435"/>
  <c r="BF1436"/>
  <c r="BF1439"/>
  <c r="BF1444"/>
  <c r="BF1450"/>
  <c r="BF1452"/>
  <c r="BF1475"/>
  <c r="BF1488"/>
  <c r="BF1497"/>
  <c r="BF1498"/>
  <c r="BF1500"/>
  <c r="BF1501"/>
  <c r="BF1502"/>
  <c r="BF1510"/>
  <c r="BF1513"/>
  <c r="BF1516"/>
  <c r="BF1524"/>
  <c r="BF1546"/>
  <c r="BF1551"/>
  <c r="BF1562"/>
  <c r="BF1568"/>
  <c r="BF1581"/>
  <c r="BF1583"/>
  <c r="BF1590"/>
  <c r="BF1593"/>
  <c r="BF1595"/>
  <c r="BF1596"/>
  <c r="BF174"/>
  <c r="BF191"/>
  <c r="BF193"/>
  <c r="BF265"/>
  <c r="BF267"/>
  <c r="BF278"/>
  <c r="BF294"/>
  <c r="BF295"/>
  <c r="BF355"/>
  <c r="BF364"/>
  <c r="BF370"/>
  <c r="BF512"/>
  <c r="BF518"/>
  <c r="BF530"/>
  <c r="BF584"/>
  <c r="BF605"/>
  <c r="BF666"/>
  <c r="BF676"/>
  <c r="BF807"/>
  <c r="BF819"/>
  <c r="BF831"/>
  <c r="BF880"/>
  <c r="BF881"/>
  <c r="BF882"/>
  <c r="BF887"/>
  <c r="BF894"/>
  <c r="BF895"/>
  <c r="BF897"/>
  <c r="BF898"/>
  <c r="BF899"/>
  <c r="BF901"/>
  <c r="BF902"/>
  <c r="BF913"/>
  <c r="BF923"/>
  <c r="BF925"/>
  <c r="BF928"/>
  <c r="BF957"/>
  <c r="BF960"/>
  <c r="BF966"/>
  <c r="BF974"/>
  <c r="BF981"/>
  <c r="BF1018"/>
  <c r="BF1185"/>
  <c r="BF1242"/>
  <c r="BF1270"/>
  <c r="BF1277"/>
  <c r="BF1374"/>
  <c r="BF1378"/>
  <c r="BF1384"/>
  <c r="BF1394"/>
  <c r="BF1396"/>
  <c r="BF1399"/>
  <c r="BF1405"/>
  <c r="BF1406"/>
  <c r="BF1408"/>
  <c r="BF1416"/>
  <c r="BF1417"/>
  <c r="BF1420"/>
  <c r="BF1424"/>
  <c r="BF1434"/>
  <c r="BF1448"/>
  <c r="BF1473"/>
  <c r="BF1480"/>
  <c r="BF1487"/>
  <c r="BF1496"/>
  <c r="BF1506"/>
  <c r="BF1512"/>
  <c r="BF1514"/>
  <c r="BF1517"/>
  <c r="BF1518"/>
  <c r="BF1520"/>
  <c r="BF1526"/>
  <c r="BF1529"/>
  <c r="BF1537"/>
  <c r="BF1538"/>
  <c r="BF1539"/>
  <c r="BF1540"/>
  <c r="BF1544"/>
  <c r="BF1547"/>
  <c r="BF1556"/>
  <c r="BF1559"/>
  <c r="BF1566"/>
  <c r="BF1567"/>
  <c r="BF1573"/>
  <c r="BF1575"/>
  <c r="BF1582"/>
  <c r="BF1585"/>
  <c r="BF186"/>
  <c r="BF226"/>
  <c r="BF232"/>
  <c r="BF253"/>
  <c r="BF254"/>
  <c r="BF257"/>
  <c r="BF288"/>
  <c r="BF311"/>
  <c r="BF339"/>
  <c r="BF340"/>
  <c r="BF348"/>
  <c r="BF349"/>
  <c r="BF484"/>
  <c r="BF487"/>
  <c r="BF496"/>
  <c r="BF509"/>
  <c r="BF524"/>
  <c r="BF540"/>
  <c r="BF542"/>
  <c r="BF544"/>
  <c r="BF551"/>
  <c r="BF560"/>
  <c r="BF571"/>
  <c r="BF642"/>
  <c r="BF661"/>
  <c r="BF679"/>
  <c r="BF690"/>
  <c r="BF755"/>
  <c r="BF768"/>
  <c r="BF781"/>
  <c r="BF813"/>
  <c r="BF816"/>
  <c r="BF822"/>
  <c r="BF825"/>
  <c r="BF828"/>
  <c r="BF865"/>
  <c r="BF867"/>
  <c r="BF891"/>
  <c r="BF892"/>
  <c r="BF893"/>
  <c r="BF910"/>
  <c r="BF912"/>
  <c r="BF918"/>
  <c r="BF920"/>
  <c r="BF926"/>
  <c r="BF952"/>
  <c r="BF991"/>
  <c r="BF993"/>
  <c r="BF996"/>
  <c r="BF1006"/>
  <c r="BF1009"/>
  <c r="BF1077"/>
  <c r="BF1080"/>
  <c r="BF1133"/>
  <c r="BF1158"/>
  <c r="BF1161"/>
  <c r="BF1168"/>
  <c r="BF1180"/>
  <c r="BF1189"/>
  <c r="BF1195"/>
  <c r="BF1222"/>
  <c r="BF1249"/>
  <c r="BF1284"/>
  <c r="BF1291"/>
  <c r="BF1301"/>
  <c r="BF1306"/>
  <c r="BF1363"/>
  <c r="BF1386"/>
  <c r="BF1414"/>
  <c r="BF1418"/>
  <c r="BF1421"/>
  <c r="BF1428"/>
  <c r="BF1429"/>
  <c r="BF1441"/>
  <c r="BF1442"/>
  <c r="BF1445"/>
  <c r="BF1446"/>
  <c r="BF1449"/>
  <c r="BF1476"/>
  <c r="BF1477"/>
  <c r="BF1481"/>
  <c r="BF1482"/>
  <c r="BF1490"/>
  <c r="BF1491"/>
  <c r="BF1492"/>
  <c r="BF1504"/>
  <c r="BF1508"/>
  <c r="BF1509"/>
  <c r="BF1521"/>
  <c r="BF1525"/>
  <c r="BF1532"/>
  <c r="BF1533"/>
  <c r="BF1534"/>
  <c r="BF1541"/>
  <c r="BF1543"/>
  <c r="BF1545"/>
  <c r="BF1548"/>
  <c r="BF1549"/>
  <c r="BF1563"/>
  <c r="BF1564"/>
  <c r="BF1569"/>
  <c r="BF1571"/>
  <c r="BF1574"/>
  <c r="BF1576"/>
  <c r="BF1580"/>
  <c r="BF1589"/>
  <c r="BF1591"/>
  <c r="BF248"/>
  <c r="BF298"/>
  <c r="BF308"/>
  <c r="BF465"/>
  <c r="BF598"/>
  <c r="BF607"/>
  <c r="BF608"/>
  <c r="BF650"/>
  <c r="BF669"/>
  <c r="BF673"/>
  <c r="BF681"/>
  <c r="BF703"/>
  <c r="BF727"/>
  <c r="BF730"/>
  <c r="BF739"/>
  <c r="BF741"/>
  <c r="BF745"/>
  <c r="BF748"/>
  <c r="BF840"/>
  <c r="BF861"/>
  <c r="BF863"/>
  <c r="BF896"/>
  <c r="BF900"/>
  <c r="BF903"/>
  <c r="BF907"/>
  <c r="BF908"/>
  <c r="BF922"/>
  <c r="BF927"/>
  <c r="BF954"/>
  <c r="BF971"/>
  <c r="BF979"/>
  <c r="BF984"/>
  <c r="BF1003"/>
  <c r="BF1088"/>
  <c r="BF1117"/>
  <c r="BF1125"/>
  <c r="BF1152"/>
  <c r="BF1155"/>
  <c r="BF1173"/>
  <c r="BF1176"/>
  <c r="BF1178"/>
  <c r="BF1197"/>
  <c r="BF1226"/>
  <c r="BF1256"/>
  <c r="BF1312"/>
  <c r="BF1411"/>
  <c r="BF1412"/>
  <c r="BF1415"/>
  <c r="BF1423"/>
  <c r="BF1430"/>
  <c r="BF1443"/>
  <c r="BF1447"/>
  <c r="BF1474"/>
  <c r="BF1486"/>
  <c r="BF1493"/>
  <c r="BF1499"/>
  <c r="BF1515"/>
  <c r="BF1530"/>
  <c r="BF1535"/>
  <c i="5" r="J93"/>
  <c r="F134"/>
  <c r="BF162"/>
  <c r="BF167"/>
  <c r="BF172"/>
  <c r="BF175"/>
  <c r="BF180"/>
  <c r="BF182"/>
  <c r="BF183"/>
  <c r="BF189"/>
  <c r="BF214"/>
  <c r="BF217"/>
  <c r="BF219"/>
  <c r="BF220"/>
  <c r="BF224"/>
  <c r="BF227"/>
  <c r="BF231"/>
  <c r="BF236"/>
  <c r="BF237"/>
  <c r="BF250"/>
  <c r="BF140"/>
  <c r="BF142"/>
  <c r="BF159"/>
  <c r="BF164"/>
  <c r="BF166"/>
  <c r="BF168"/>
  <c r="BF169"/>
  <c r="BF181"/>
  <c r="BF185"/>
  <c r="BF190"/>
  <c r="BF191"/>
  <c r="BF199"/>
  <c r="BF212"/>
  <c r="BF216"/>
  <c r="BF223"/>
  <c i="4" r="BK887"/>
  <c r="J887"/>
  <c r="J119"/>
  <c r="J1419"/>
  <c r="J136"/>
  <c r="BK1572"/>
  <c r="J1572"/>
  <c r="J145"/>
  <c i="5" r="BF152"/>
  <c r="BF173"/>
  <c r="BF177"/>
  <c r="BF200"/>
  <c r="BF208"/>
  <c r="BF226"/>
  <c r="BF232"/>
  <c r="BF235"/>
  <c r="BF242"/>
  <c r="BF244"/>
  <c r="BF246"/>
  <c r="BF249"/>
  <c r="BF252"/>
  <c r="BF258"/>
  <c r="E123"/>
  <c r="BF143"/>
  <c r="BF147"/>
  <c r="BF148"/>
  <c r="BF153"/>
  <c r="BF170"/>
  <c r="BF178"/>
  <c r="BF194"/>
  <c r="BF198"/>
  <c r="BF201"/>
  <c r="BF202"/>
  <c r="BF203"/>
  <c r="BF211"/>
  <c r="BF213"/>
  <c r="BF222"/>
  <c r="BF229"/>
  <c r="BF233"/>
  <c r="BF241"/>
  <c i="4" r="J173"/>
  <c r="J102"/>
  <c r="BK658"/>
  <c r="J658"/>
  <c r="J114"/>
  <c i="5" r="BF141"/>
  <c r="BF163"/>
  <c r="BF165"/>
  <c r="BF171"/>
  <c r="BF174"/>
  <c r="BF184"/>
  <c r="BF186"/>
  <c r="BF188"/>
  <c r="BF197"/>
  <c r="BF204"/>
  <c r="BF206"/>
  <c r="BF207"/>
  <c r="BF210"/>
  <c r="BF215"/>
  <c r="BF225"/>
  <c r="BF239"/>
  <c r="BF247"/>
  <c r="BF251"/>
  <c r="BF253"/>
  <c r="BF255"/>
  <c r="BF144"/>
  <c r="BF151"/>
  <c r="BF157"/>
  <c r="BF176"/>
  <c r="BF179"/>
  <c r="BF205"/>
  <c r="BF221"/>
  <c r="BF228"/>
  <c r="BF230"/>
  <c r="BF234"/>
  <c r="BF238"/>
  <c r="BF240"/>
  <c r="BF243"/>
  <c r="BF248"/>
  <c r="BF259"/>
  <c i="4" r="BF176"/>
  <c r="BF211"/>
  <c r="BF218"/>
  <c r="BF226"/>
  <c r="BF242"/>
  <c r="BF243"/>
  <c r="BF253"/>
  <c r="BF278"/>
  <c r="BF294"/>
  <c r="BF298"/>
  <c r="BF304"/>
  <c r="BF343"/>
  <c r="BF368"/>
  <c r="BF403"/>
  <c r="BF492"/>
  <c r="BF506"/>
  <c r="BF519"/>
  <c r="BF525"/>
  <c r="BF540"/>
  <c r="BF550"/>
  <c r="BF561"/>
  <c r="BF581"/>
  <c r="BF618"/>
  <c r="BF664"/>
  <c r="BF676"/>
  <c r="BF683"/>
  <c r="BF700"/>
  <c r="BF706"/>
  <c r="BF725"/>
  <c r="BF823"/>
  <c r="BF829"/>
  <c r="BF835"/>
  <c r="BF853"/>
  <c r="BF873"/>
  <c r="BF884"/>
  <c r="BF891"/>
  <c r="BF897"/>
  <c r="BF898"/>
  <c r="BF904"/>
  <c r="BF907"/>
  <c r="BF909"/>
  <c r="BF919"/>
  <c r="BF924"/>
  <c r="BF929"/>
  <c r="BF933"/>
  <c r="BF937"/>
  <c r="BF962"/>
  <c r="BF964"/>
  <c r="BF967"/>
  <c r="BF1016"/>
  <c r="BF1085"/>
  <c r="BF1087"/>
  <c r="BF1140"/>
  <c r="BF1146"/>
  <c r="BF1162"/>
  <c r="BF1165"/>
  <c r="BF1199"/>
  <c r="BF1217"/>
  <c r="BF1230"/>
  <c r="BF1232"/>
  <c r="BF1236"/>
  <c r="BF1241"/>
  <c r="BF1266"/>
  <c r="BF1292"/>
  <c r="BF1294"/>
  <c r="BF1306"/>
  <c r="BF1395"/>
  <c r="BF1409"/>
  <c r="BF1411"/>
  <c r="BF1414"/>
  <c r="BF1421"/>
  <c r="BF1423"/>
  <c r="BF1425"/>
  <c r="BF1428"/>
  <c r="BF1431"/>
  <c r="BF1433"/>
  <c r="BF1436"/>
  <c r="BF1438"/>
  <c r="BF1445"/>
  <c r="BF1446"/>
  <c r="BF1450"/>
  <c r="BF1451"/>
  <c r="BF1453"/>
  <c r="BF1457"/>
  <c r="BF1461"/>
  <c r="BF1467"/>
  <c r="BF1489"/>
  <c r="BF1490"/>
  <c r="BF1492"/>
  <c r="BF1506"/>
  <c r="BF1509"/>
  <c r="BF1511"/>
  <c r="BF1513"/>
  <c r="BF1517"/>
  <c r="BF1518"/>
  <c r="BF1524"/>
  <c r="BF1526"/>
  <c r="BF1527"/>
  <c r="BF1529"/>
  <c r="BF1532"/>
  <c r="BF1535"/>
  <c r="BF1536"/>
  <c r="BF1537"/>
  <c r="BF1540"/>
  <c r="BF1544"/>
  <c r="BF1549"/>
  <c r="BF1553"/>
  <c r="BF1560"/>
  <c r="BF1564"/>
  <c r="BF1565"/>
  <c r="BF1577"/>
  <c r="BF1579"/>
  <c r="BF1580"/>
  <c r="BF1581"/>
  <c r="BF1589"/>
  <c r="BF1591"/>
  <c r="BF1600"/>
  <c r="BF1607"/>
  <c r="BF353"/>
  <c r="BF359"/>
  <c r="BF374"/>
  <c r="BF395"/>
  <c r="BF471"/>
  <c r="BF531"/>
  <c r="BF536"/>
  <c r="BF594"/>
  <c r="BF615"/>
  <c r="BF619"/>
  <c r="BF654"/>
  <c r="BF660"/>
  <c r="BF716"/>
  <c r="BF728"/>
  <c r="BF778"/>
  <c r="BF804"/>
  <c r="BF826"/>
  <c r="BF850"/>
  <c r="BF856"/>
  <c r="BF871"/>
  <c r="BF877"/>
  <c r="BF882"/>
  <c r="BF889"/>
  <c r="BF893"/>
  <c r="BF908"/>
  <c r="BF913"/>
  <c r="BF918"/>
  <c r="BF921"/>
  <c r="BF923"/>
  <c r="BF927"/>
  <c r="BF932"/>
  <c r="BF935"/>
  <c r="BF938"/>
  <c r="BF939"/>
  <c r="BF953"/>
  <c r="BF981"/>
  <c r="BF991"/>
  <c r="BF1006"/>
  <c r="BF1013"/>
  <c r="BF1025"/>
  <c r="BF1039"/>
  <c r="BF1108"/>
  <c r="BF1116"/>
  <c r="BF1132"/>
  <c r="BF1154"/>
  <c r="BF1190"/>
  <c r="BF1205"/>
  <c r="BF1222"/>
  <c r="BF1252"/>
  <c r="BF1280"/>
  <c r="BF1289"/>
  <c r="BF1311"/>
  <c r="BF1320"/>
  <c r="BF1322"/>
  <c r="BF1373"/>
  <c r="BF1389"/>
  <c r="BF1397"/>
  <c r="BF1401"/>
  <c r="BF1429"/>
  <c r="BF1432"/>
  <c r="BF1437"/>
  <c r="BF1439"/>
  <c r="BF1442"/>
  <c r="BF1447"/>
  <c r="BF1449"/>
  <c r="BF1459"/>
  <c r="BF1462"/>
  <c r="BF1496"/>
  <c r="BF1497"/>
  <c r="BF1500"/>
  <c r="BF1502"/>
  <c r="BF1504"/>
  <c r="BF1508"/>
  <c r="BF1514"/>
  <c r="BF1516"/>
  <c r="BF1521"/>
  <c r="BF1523"/>
  <c r="BF1525"/>
  <c r="BF1538"/>
  <c r="BF1547"/>
  <c r="BF1562"/>
  <c r="BF1563"/>
  <c r="BF1567"/>
  <c r="BF1568"/>
  <c i="3" r="BK266"/>
  <c r="J266"/>
  <c r="J112"/>
  <c i="4" r="E85"/>
  <c r="F96"/>
  <c r="BF191"/>
  <c r="BF193"/>
  <c r="BF205"/>
  <c r="BF222"/>
  <c r="BF257"/>
  <c r="BF263"/>
  <c r="BF267"/>
  <c r="BF270"/>
  <c r="BF300"/>
  <c r="BF325"/>
  <c r="BF344"/>
  <c r="BF366"/>
  <c r="BF437"/>
  <c r="BF485"/>
  <c r="BF497"/>
  <c r="BF509"/>
  <c r="BF522"/>
  <c r="BF528"/>
  <c r="BF552"/>
  <c r="BF554"/>
  <c r="BF577"/>
  <c r="BF617"/>
  <c r="BF630"/>
  <c r="BF641"/>
  <c r="BF679"/>
  <c r="BF686"/>
  <c r="BF689"/>
  <c r="BF734"/>
  <c r="BF737"/>
  <c r="BF743"/>
  <c r="BF746"/>
  <c r="BF749"/>
  <c r="BF751"/>
  <c r="BF755"/>
  <c r="BF763"/>
  <c r="BF791"/>
  <c r="BF838"/>
  <c r="BF847"/>
  <c r="BF865"/>
  <c r="BF879"/>
  <c r="BF892"/>
  <c r="BF894"/>
  <c r="BF895"/>
  <c r="BF896"/>
  <c r="BF899"/>
  <c r="BF900"/>
  <c r="BF902"/>
  <c r="BF906"/>
  <c r="BF910"/>
  <c r="BF911"/>
  <c r="BF915"/>
  <c r="BF916"/>
  <c r="BF917"/>
  <c r="BF920"/>
  <c r="BF928"/>
  <c r="BF931"/>
  <c r="BF941"/>
  <c r="BF976"/>
  <c r="BF989"/>
  <c r="BF994"/>
  <c r="BF1003"/>
  <c r="BF1028"/>
  <c r="BF1050"/>
  <c r="BF1074"/>
  <c r="BF1090"/>
  <c r="BF1124"/>
  <c r="BF1171"/>
  <c r="BF1178"/>
  <c r="BF1183"/>
  <c r="BF1188"/>
  <c r="BF1202"/>
  <c r="BF1287"/>
  <c r="BF1296"/>
  <c r="BF1316"/>
  <c r="BF1391"/>
  <c r="BF1399"/>
  <c r="BF1403"/>
  <c r="BF1405"/>
  <c r="BF1422"/>
  <c r="BF1424"/>
  <c r="BF1430"/>
  <c r="BF1435"/>
  <c r="BF1440"/>
  <c r="BF1443"/>
  <c r="BF1448"/>
  <c r="BF1452"/>
  <c r="BF1454"/>
  <c r="BF1458"/>
  <c r="BF1463"/>
  <c r="BF1487"/>
  <c r="BF1491"/>
  <c r="BF1493"/>
  <c r="BF1498"/>
  <c r="BF1503"/>
  <c r="BF1505"/>
  <c r="BF1510"/>
  <c r="BF1515"/>
  <c r="BF1519"/>
  <c r="BF1528"/>
  <c r="BF1531"/>
  <c r="BF1533"/>
  <c r="BF1542"/>
  <c r="BF1548"/>
  <c r="BF1550"/>
  <c r="BF1554"/>
  <c r="BF1558"/>
  <c r="BF1570"/>
  <c r="BF1574"/>
  <c r="J165"/>
  <c r="BF174"/>
  <c r="BF179"/>
  <c r="BF186"/>
  <c r="BF198"/>
  <c r="BF200"/>
  <c r="BF202"/>
  <c r="BF227"/>
  <c r="BF283"/>
  <c r="BF308"/>
  <c r="BF319"/>
  <c r="BF329"/>
  <c r="BF335"/>
  <c r="BF352"/>
  <c r="BF357"/>
  <c r="BF478"/>
  <c r="BF487"/>
  <c r="BF500"/>
  <c r="BF534"/>
  <c r="BF538"/>
  <c r="BF570"/>
  <c r="BF608"/>
  <c r="BF637"/>
  <c r="BF652"/>
  <c r="BF657"/>
  <c r="BF667"/>
  <c r="BF671"/>
  <c r="BF691"/>
  <c r="BF713"/>
  <c r="BF719"/>
  <c r="BF722"/>
  <c r="BF731"/>
  <c r="BF740"/>
  <c r="BF758"/>
  <c r="BF765"/>
  <c r="BF817"/>
  <c r="BF832"/>
  <c r="BF841"/>
  <c r="BF859"/>
  <c r="BF875"/>
  <c r="BF890"/>
  <c r="BF901"/>
  <c r="BF903"/>
  <c r="BF905"/>
  <c r="BF912"/>
  <c r="BF922"/>
  <c r="BF925"/>
  <c r="BF930"/>
  <c r="BF934"/>
  <c r="BF936"/>
  <c r="BF947"/>
  <c r="BF970"/>
  <c r="BF984"/>
  <c r="BF997"/>
  <c r="BF1001"/>
  <c r="BF1009"/>
  <c r="BF1019"/>
  <c r="BF1022"/>
  <c r="BF1062"/>
  <c r="BF1098"/>
  <c r="BF1168"/>
  <c r="BF1174"/>
  <c r="BF1186"/>
  <c r="BF1195"/>
  <c r="BF1207"/>
  <c r="BF1243"/>
  <c r="BF1259"/>
  <c r="BF1273"/>
  <c r="BF1301"/>
  <c r="BF1318"/>
  <c r="BF1326"/>
  <c r="BF1380"/>
  <c r="BF1385"/>
  <c r="BF1407"/>
  <c r="BF1420"/>
  <c r="BF1426"/>
  <c r="BF1427"/>
  <c r="BF1434"/>
  <c r="BF1441"/>
  <c r="BF1444"/>
  <c r="BF1456"/>
  <c r="BF1460"/>
  <c r="BF1464"/>
  <c r="BF1465"/>
  <c r="BF1488"/>
  <c r="BF1494"/>
  <c r="BF1495"/>
  <c r="BF1501"/>
  <c r="BF1507"/>
  <c r="BF1512"/>
  <c r="BF1522"/>
  <c r="BF1530"/>
  <c r="BF1534"/>
  <c r="BF1539"/>
  <c r="BF1541"/>
  <c r="BF1545"/>
  <c r="BF1546"/>
  <c r="BF1552"/>
  <c r="BF1555"/>
  <c r="BF1556"/>
  <c r="BF1557"/>
  <c r="BF1559"/>
  <c r="BF1561"/>
  <c r="BF1566"/>
  <c r="BF1571"/>
  <c r="BF1578"/>
  <c r="BF1583"/>
  <c r="BF1585"/>
  <c r="BF1588"/>
  <c r="BF1592"/>
  <c r="BF1593"/>
  <c r="BF1594"/>
  <c r="BF1596"/>
  <c r="BF1605"/>
  <c r="BF1606"/>
  <c r="BF1608"/>
  <c r="BF1609"/>
  <c r="BF1611"/>
  <c r="BF195"/>
  <c r="BF232"/>
  <c r="BF237"/>
  <c r="BF248"/>
  <c r="BF254"/>
  <c r="BF260"/>
  <c r="BF265"/>
  <c r="BF288"/>
  <c r="BF295"/>
  <c r="BF302"/>
  <c r="BF312"/>
  <c r="BF313"/>
  <c r="BF1582"/>
  <c r="BF1584"/>
  <c r="BF1586"/>
  <c r="BF1587"/>
  <c r="BF1590"/>
  <c r="BF1595"/>
  <c r="BF1597"/>
  <c r="BF1598"/>
  <c r="BF1604"/>
  <c r="BF1610"/>
  <c i="2" r="J559"/>
  <c r="J115"/>
  <c i="3" r="F96"/>
  <c r="BF164"/>
  <c r="BF165"/>
  <c r="BF168"/>
  <c r="BF170"/>
  <c r="BF171"/>
  <c r="BF175"/>
  <c r="BF177"/>
  <c r="BF178"/>
  <c r="BF211"/>
  <c r="BF219"/>
  <c r="BF220"/>
  <c r="BF221"/>
  <c r="BF222"/>
  <c r="BF228"/>
  <c r="BF258"/>
  <c r="BF262"/>
  <c r="BF263"/>
  <c r="BF265"/>
  <c r="J131"/>
  <c r="BF147"/>
  <c r="BF150"/>
  <c r="BF158"/>
  <c r="BF172"/>
  <c r="BF181"/>
  <c r="BF203"/>
  <c r="BF214"/>
  <c r="BF223"/>
  <c r="BF224"/>
  <c r="BF226"/>
  <c r="BF242"/>
  <c r="BF243"/>
  <c r="BF253"/>
  <c i="2" r="BK173"/>
  <c r="J173"/>
  <c r="J101"/>
  <c r="BK787"/>
  <c r="J787"/>
  <c r="J119"/>
  <c i="3" r="BF140"/>
  <c r="BF146"/>
  <c r="BF151"/>
  <c r="BF156"/>
  <c r="BF166"/>
  <c r="BF167"/>
  <c r="BF176"/>
  <c r="BF184"/>
  <c r="BF192"/>
  <c r="BF202"/>
  <c r="BF204"/>
  <c r="BF205"/>
  <c r="BF227"/>
  <c r="BF237"/>
  <c r="BF238"/>
  <c r="BF241"/>
  <c r="BF245"/>
  <c r="BF248"/>
  <c r="BF250"/>
  <c r="BF254"/>
  <c r="BF259"/>
  <c r="BF260"/>
  <c r="BF261"/>
  <c i="2" r="BK1553"/>
  <c r="J1553"/>
  <c r="J136"/>
  <c i="3" r="E85"/>
  <c r="BF141"/>
  <c r="BF163"/>
  <c r="BF173"/>
  <c r="BF174"/>
  <c r="BF180"/>
  <c r="BF188"/>
  <c r="BF190"/>
  <c r="BF191"/>
  <c r="BF196"/>
  <c r="BF206"/>
  <c r="BF207"/>
  <c r="BF208"/>
  <c r="BF212"/>
  <c r="BF218"/>
  <c r="BF233"/>
  <c r="BF235"/>
  <c r="BF256"/>
  <c r="BF269"/>
  <c r="BF161"/>
  <c r="BF162"/>
  <c r="BF169"/>
  <c r="BF182"/>
  <c r="BF183"/>
  <c r="BF185"/>
  <c r="BF186"/>
  <c r="BF187"/>
  <c r="BF193"/>
  <c r="BF210"/>
  <c r="BF213"/>
  <c r="BF215"/>
  <c r="BF230"/>
  <c r="BF246"/>
  <c r="BF247"/>
  <c r="BF249"/>
  <c r="BF251"/>
  <c r="BF252"/>
  <c r="BF257"/>
  <c r="BF142"/>
  <c r="BF143"/>
  <c r="BF152"/>
  <c r="BF179"/>
  <c r="BF199"/>
  <c r="BF209"/>
  <c r="BF217"/>
  <c r="BF229"/>
  <c r="BF231"/>
  <c r="BF232"/>
  <c r="BF234"/>
  <c r="BF236"/>
  <c r="BF239"/>
  <c r="BF240"/>
  <c r="BF244"/>
  <c r="BF268"/>
  <c i="2" r="BF227"/>
  <c r="BF289"/>
  <c r="BF291"/>
  <c r="BF297"/>
  <c r="BF306"/>
  <c r="BF312"/>
  <c r="BF323"/>
  <c r="BF329"/>
  <c r="BF381"/>
  <c r="BF432"/>
  <c r="BF520"/>
  <c r="BF539"/>
  <c r="BF557"/>
  <c r="BF600"/>
  <c r="BF604"/>
  <c r="BF616"/>
  <c r="BF628"/>
  <c r="BF634"/>
  <c r="BF656"/>
  <c r="BF746"/>
  <c r="BF767"/>
  <c r="BF777"/>
  <c r="BF782"/>
  <c r="BF784"/>
  <c r="BF795"/>
  <c r="BF806"/>
  <c r="BF809"/>
  <c r="BF810"/>
  <c r="BF813"/>
  <c r="BF832"/>
  <c r="BF837"/>
  <c r="BF842"/>
  <c r="BF856"/>
  <c r="BF869"/>
  <c r="BF960"/>
  <c r="BF1026"/>
  <c r="BF1028"/>
  <c r="BF1033"/>
  <c r="BF1057"/>
  <c r="BF1060"/>
  <c r="BF1081"/>
  <c r="BF1103"/>
  <c r="BF1115"/>
  <c r="BF1118"/>
  <c r="BF1156"/>
  <c r="BF1191"/>
  <c r="BF1208"/>
  <c r="BF1211"/>
  <c r="BF1267"/>
  <c r="BF1278"/>
  <c r="BF1283"/>
  <c r="BF1296"/>
  <c r="BF1307"/>
  <c r="BF1336"/>
  <c r="BF1339"/>
  <c r="BF1342"/>
  <c r="BF1444"/>
  <c r="BF1465"/>
  <c r="BF1467"/>
  <c r="BF1530"/>
  <c r="BF1538"/>
  <c r="BF1559"/>
  <c r="BF1566"/>
  <c r="BF1567"/>
  <c r="BF1568"/>
  <c r="BF1594"/>
  <c r="BF1628"/>
  <c r="BF1629"/>
  <c r="BF1632"/>
  <c r="BF1633"/>
  <c r="BF1637"/>
  <c r="BF1638"/>
  <c r="BF1646"/>
  <c r="BF1650"/>
  <c r="BF1651"/>
  <c r="BF1652"/>
  <c r="BF1661"/>
  <c r="BF1662"/>
  <c r="BF1674"/>
  <c r="BF1688"/>
  <c r="BF1694"/>
  <c r="BF1695"/>
  <c r="BF1704"/>
  <c r="BF1729"/>
  <c r="BF1738"/>
  <c r="F96"/>
  <c r="BF180"/>
  <c r="BF196"/>
  <c r="BF238"/>
  <c r="BF265"/>
  <c r="BF280"/>
  <c r="BF285"/>
  <c r="BF287"/>
  <c r="BF424"/>
  <c r="BF429"/>
  <c r="BF459"/>
  <c r="BF516"/>
  <c r="BF576"/>
  <c r="BF579"/>
  <c r="BF589"/>
  <c r="BF613"/>
  <c r="BF619"/>
  <c r="BF622"/>
  <c r="BF625"/>
  <c r="BF761"/>
  <c r="BF774"/>
  <c r="BF779"/>
  <c r="BF793"/>
  <c r="BF797"/>
  <c r="BF800"/>
  <c r="BF812"/>
  <c r="BF823"/>
  <c r="BF838"/>
  <c r="BF839"/>
  <c r="BF864"/>
  <c r="BF873"/>
  <c r="BF928"/>
  <c r="BF944"/>
  <c r="BF1030"/>
  <c r="BF1036"/>
  <c r="BF1044"/>
  <c r="BF1066"/>
  <c r="BF1093"/>
  <c r="BF1095"/>
  <c r="BF1100"/>
  <c r="BF1125"/>
  <c r="BF1129"/>
  <c r="BF1138"/>
  <c r="BF1179"/>
  <c r="BF1200"/>
  <c r="BF1227"/>
  <c r="BF1235"/>
  <c r="BF1251"/>
  <c r="BF1291"/>
  <c r="BF1298"/>
  <c r="BF1302"/>
  <c r="BF1322"/>
  <c r="BF1325"/>
  <c r="BF1344"/>
  <c r="BF1356"/>
  <c r="BF1461"/>
  <c r="BF1560"/>
  <c r="BF1562"/>
  <c r="BF1578"/>
  <c r="BF1579"/>
  <c r="BF1581"/>
  <c r="BF1584"/>
  <c r="BF1591"/>
  <c r="BF1656"/>
  <c r="BF1666"/>
  <c r="BF1668"/>
  <c r="BF1679"/>
  <c r="BF1692"/>
  <c r="BF1696"/>
  <c r="BF1697"/>
  <c r="BF1698"/>
  <c r="BF1699"/>
  <c r="BF1702"/>
  <c r="BF1705"/>
  <c r="BF1706"/>
  <c r="BF1710"/>
  <c r="BF1719"/>
  <c r="BF1720"/>
  <c r="BF1726"/>
  <c r="BF1733"/>
  <c r="BF1735"/>
  <c r="BF1745"/>
  <c r="E158"/>
  <c r="BF177"/>
  <c r="BF194"/>
  <c r="BF199"/>
  <c r="BF210"/>
  <c r="BF218"/>
  <c r="BF222"/>
  <c r="BF226"/>
  <c r="BF256"/>
  <c r="BF259"/>
  <c r="BF267"/>
  <c r="BF272"/>
  <c r="BF301"/>
  <c r="BF302"/>
  <c r="BF316"/>
  <c r="BF413"/>
  <c r="BF437"/>
  <c r="BF450"/>
  <c r="BF475"/>
  <c r="BF519"/>
  <c r="BF567"/>
  <c r="BF571"/>
  <c r="BF583"/>
  <c r="BF597"/>
  <c r="BF654"/>
  <c r="BF674"/>
  <c r="BF689"/>
  <c r="BF740"/>
  <c r="BF743"/>
  <c r="BF796"/>
  <c r="BF798"/>
  <c r="BF799"/>
  <c r="BF801"/>
  <c r="BF803"/>
  <c r="BF804"/>
  <c r="BF807"/>
  <c r="BF818"/>
  <c r="BF819"/>
  <c r="BF820"/>
  <c r="BF829"/>
  <c r="BF830"/>
  <c r="BF831"/>
  <c r="BF859"/>
  <c r="BF891"/>
  <c r="BF963"/>
  <c r="BF974"/>
  <c r="BF1052"/>
  <c r="BF1063"/>
  <c r="BF1112"/>
  <c r="BF1121"/>
  <c r="BF1133"/>
  <c r="BF1147"/>
  <c r="BF1195"/>
  <c r="BF1197"/>
  <c r="BF1262"/>
  <c r="BF1294"/>
  <c r="BF1328"/>
  <c r="BF1333"/>
  <c r="BF1374"/>
  <c r="BF1378"/>
  <c r="BF1386"/>
  <c r="BF1395"/>
  <c r="BF1402"/>
  <c r="BF1430"/>
  <c r="BF1432"/>
  <c r="BF1437"/>
  <c r="BF1463"/>
  <c r="BF1512"/>
  <c r="BF1520"/>
  <c r="BF1524"/>
  <c r="BF1528"/>
  <c r="BF1546"/>
  <c r="BF1555"/>
  <c r="BF1561"/>
  <c r="BF1563"/>
  <c r="BF1569"/>
  <c r="BF1571"/>
  <c r="BF1574"/>
  <c r="BF1577"/>
  <c r="BF1580"/>
  <c r="BF1585"/>
  <c r="BF1630"/>
  <c r="BF1649"/>
  <c r="BF1654"/>
  <c r="BF1658"/>
  <c r="BF1664"/>
  <c r="BF1665"/>
  <c r="BF1672"/>
  <c r="BF1673"/>
  <c r="BF1677"/>
  <c r="BF1680"/>
  <c r="BF1689"/>
  <c r="BF175"/>
  <c r="BF187"/>
  <c r="BF201"/>
  <c r="BF203"/>
  <c r="BF206"/>
  <c r="BF232"/>
  <c r="BF244"/>
  <c r="BF262"/>
  <c r="BF295"/>
  <c r="BF427"/>
  <c r="BF448"/>
  <c r="BF494"/>
  <c r="BF533"/>
  <c r="BF543"/>
  <c r="BF591"/>
  <c r="BF704"/>
  <c r="BF719"/>
  <c r="BF734"/>
  <c r="BF749"/>
  <c r="BF752"/>
  <c r="BF789"/>
  <c r="BF790"/>
  <c r="BF791"/>
  <c r="BF792"/>
  <c r="BF808"/>
  <c r="BF817"/>
  <c r="BF821"/>
  <c r="BF824"/>
  <c r="BF825"/>
  <c r="BF833"/>
  <c r="BF834"/>
  <c r="BF835"/>
  <c r="BF836"/>
  <c r="BF862"/>
  <c r="BF866"/>
  <c r="BF884"/>
  <c r="BF896"/>
  <c r="BF899"/>
  <c r="BF901"/>
  <c r="BF909"/>
  <c r="BF917"/>
  <c r="BF1039"/>
  <c r="BF1046"/>
  <c r="BF1062"/>
  <c r="BF1072"/>
  <c r="BF1084"/>
  <c r="BF1109"/>
  <c r="BF1166"/>
  <c r="BF1176"/>
  <c r="BF1182"/>
  <c r="BF1219"/>
  <c r="BF1270"/>
  <c r="BF1300"/>
  <c r="BF1362"/>
  <c r="BF1384"/>
  <c r="BF1439"/>
  <c r="BF1454"/>
  <c r="BF1459"/>
  <c r="BF1471"/>
  <c r="BF1564"/>
  <c r="BF1576"/>
  <c r="BF1595"/>
  <c r="BF1606"/>
  <c r="BF1627"/>
  <c r="BF1631"/>
  <c r="BF1647"/>
  <c r="BF1648"/>
  <c r="BF1653"/>
  <c r="BF1667"/>
  <c r="BF1669"/>
  <c r="BF1670"/>
  <c r="BF1721"/>
  <c r="BF1723"/>
  <c r="BF1730"/>
  <c r="BF1732"/>
  <c r="BF1736"/>
  <c r="BF1743"/>
  <c r="BF1746"/>
  <c r="BF1747"/>
  <c r="J166"/>
  <c r="BF192"/>
  <c r="BF245"/>
  <c r="BF250"/>
  <c r="BF255"/>
  <c r="BF293"/>
  <c r="BF299"/>
  <c r="BF340"/>
  <c r="BF397"/>
  <c r="BF434"/>
  <c r="BF439"/>
  <c r="BF453"/>
  <c r="BF467"/>
  <c r="BF469"/>
  <c r="BF510"/>
  <c r="BF518"/>
  <c r="BF637"/>
  <c r="BF642"/>
  <c r="BF646"/>
  <c r="BF649"/>
  <c r="BF662"/>
  <c r="BF671"/>
  <c r="BF764"/>
  <c r="BF772"/>
  <c r="BF802"/>
  <c r="BF805"/>
  <c r="BF814"/>
  <c r="BF822"/>
  <c r="BF826"/>
  <c r="BF828"/>
  <c r="BF880"/>
  <c r="BF882"/>
  <c r="BF922"/>
  <c r="BF925"/>
  <c r="BF950"/>
  <c r="BF956"/>
  <c r="BF980"/>
  <c r="BF993"/>
  <c r="BF998"/>
  <c r="BF1011"/>
  <c r="BF1024"/>
  <c r="BF1041"/>
  <c r="BF1106"/>
  <c r="BF1135"/>
  <c r="BF1193"/>
  <c r="BF1254"/>
  <c r="BF1275"/>
  <c r="BF1289"/>
  <c r="BF1317"/>
  <c r="BF1536"/>
  <c r="BF1542"/>
  <c r="BF1549"/>
  <c r="BF1556"/>
  <c r="BF1557"/>
  <c r="BF1565"/>
  <c r="BF1575"/>
  <c r="BF1582"/>
  <c r="BF1586"/>
  <c r="BF1587"/>
  <c r="BF1588"/>
  <c r="BF1589"/>
  <c r="BF1590"/>
  <c r="BF1592"/>
  <c r="BF1596"/>
  <c r="BF1598"/>
  <c r="BF1599"/>
  <c r="BF1600"/>
  <c r="BF1601"/>
  <c r="BF1634"/>
  <c r="BF1636"/>
  <c r="BF1639"/>
  <c r="BF1640"/>
  <c r="BF1643"/>
  <c r="BF1660"/>
  <c r="BF1676"/>
  <c r="BF1678"/>
  <c r="BF1681"/>
  <c r="BF1685"/>
  <c r="BF1690"/>
  <c r="BF1693"/>
  <c r="BF1703"/>
  <c r="BF1707"/>
  <c r="BF1714"/>
  <c r="BF1717"/>
  <c r="BF1722"/>
  <c r="BF1724"/>
  <c r="BF1725"/>
  <c r="BF1727"/>
  <c r="BF1728"/>
  <c r="BF1744"/>
  <c r="BF269"/>
  <c r="BF330"/>
  <c r="BF338"/>
  <c r="BF346"/>
  <c r="BF373"/>
  <c r="BF419"/>
  <c r="BF422"/>
  <c r="BF479"/>
  <c r="BF560"/>
  <c r="BF564"/>
  <c r="BF586"/>
  <c r="BF607"/>
  <c r="BF610"/>
  <c r="BF631"/>
  <c r="BF640"/>
  <c r="BF665"/>
  <c r="BF668"/>
  <c r="BF755"/>
  <c r="BF758"/>
  <c r="BF770"/>
  <c r="BF794"/>
  <c r="BF811"/>
  <c r="BF816"/>
  <c r="BF840"/>
  <c r="BF947"/>
  <c r="BF958"/>
  <c r="BF1074"/>
  <c r="BF1076"/>
  <c r="BF1078"/>
  <c r="BF1087"/>
  <c r="BF1090"/>
  <c r="BF1243"/>
  <c r="BF1331"/>
  <c r="BF1372"/>
  <c r="BF1409"/>
  <c r="BF1416"/>
  <c r="BF1423"/>
  <c r="BF1435"/>
  <c r="BF1449"/>
  <c r="BF1532"/>
  <c r="BF1534"/>
  <c r="BF1540"/>
  <c r="BF1544"/>
  <c r="BF1558"/>
  <c r="BF1570"/>
  <c r="BF1572"/>
  <c r="BF1573"/>
  <c r="BF1583"/>
  <c r="BF1597"/>
  <c r="BF1602"/>
  <c r="BF1603"/>
  <c r="BF1604"/>
  <c r="BF1635"/>
  <c r="BF1641"/>
  <c r="BF1642"/>
  <c r="BF1645"/>
  <c r="BF1655"/>
  <c r="BF1657"/>
  <c r="BF1663"/>
  <c r="BF1671"/>
  <c r="BF1675"/>
  <c r="BF1682"/>
  <c r="BF1684"/>
  <c r="BF1686"/>
  <c r="BF1687"/>
  <c r="BF1700"/>
  <c r="BF1701"/>
  <c r="BF1708"/>
  <c r="BF1711"/>
  <c r="BF1718"/>
  <c r="BF1731"/>
  <c r="BF1734"/>
  <c r="BF1742"/>
  <c r="BF1748"/>
  <c r="BF1749"/>
  <c i="1" r="AS95"/>
  <c r="AS94"/>
  <c i="3" r="J37"/>
  <c i="1" r="AV98"/>
  <c i="3" r="F37"/>
  <c i="1" r="AZ98"/>
  <c i="3" r="F39"/>
  <c i="1" r="BB98"/>
  <c i="3" r="F40"/>
  <c i="1" r="BC98"/>
  <c i="3" r="F41"/>
  <c i="1" r="BD98"/>
  <c i="4" r="J37"/>
  <c i="1" r="AV100"/>
  <c i="5" r="F40"/>
  <c i="1" r="BC101"/>
  <c i="6" r="F40"/>
  <c i="1" r="BC103"/>
  <c i="11" r="F41"/>
  <c i="1" r="BD109"/>
  <c i="12" r="F37"/>
  <c i="1" r="AZ110"/>
  <c i="13" r="F39"/>
  <c i="1" r="BB112"/>
  <c i="14" r="F40"/>
  <c i="1" r="BC113"/>
  <c i="15" r="F37"/>
  <c i="1" r="BB114"/>
  <c i="2" r="J37"/>
  <c i="1" r="AV97"/>
  <c i="4" r="F40"/>
  <c i="1" r="BC100"/>
  <c i="7" r="J37"/>
  <c i="1" r="AV104"/>
  <c i="7" r="F39"/>
  <c i="1" r="BB104"/>
  <c i="7" r="F40"/>
  <c i="1" r="BC104"/>
  <c i="7" r="F41"/>
  <c i="1" r="BD104"/>
  <c i="7" r="F37"/>
  <c i="1" r="AZ104"/>
  <c i="8" r="F39"/>
  <c i="1" r="BD105"/>
  <c i="8" r="F35"/>
  <c i="1" r="AZ105"/>
  <c i="8" r="F37"/>
  <c i="1" r="BB105"/>
  <c i="8" r="J35"/>
  <c i="1" r="AV105"/>
  <c i="8" r="F38"/>
  <c i="1" r="BC105"/>
  <c i="9" r="J35"/>
  <c i="1" r="AV106"/>
  <c i="9" r="F35"/>
  <c i="1" r="AZ106"/>
  <c i="9" r="F37"/>
  <c i="1" r="BB106"/>
  <c i="9" r="F38"/>
  <c i="1" r="BC106"/>
  <c i="10" r="J35"/>
  <c i="1" r="AV107"/>
  <c i="11" r="F39"/>
  <c i="1" r="BB109"/>
  <c i="12" r="F41"/>
  <c i="1" r="BD110"/>
  <c i="13" r="F37"/>
  <c i="1" r="AZ112"/>
  <c i="14" r="F41"/>
  <c i="1" r="BD113"/>
  <c i="15" r="F35"/>
  <c i="1" r="AZ114"/>
  <c i="17" r="F38"/>
  <c i="1" r="BC116"/>
  <c i="2" r="F39"/>
  <c i="1" r="BB97"/>
  <c i="4" r="F41"/>
  <c i="1" r="BD100"/>
  <c i="6" r="F41"/>
  <c i="1" r="BD103"/>
  <c i="9" r="F39"/>
  <c i="1" r="BD106"/>
  <c i="11" r="F40"/>
  <c i="1" r="BC109"/>
  <c i="12" r="J37"/>
  <c i="1" r="AV110"/>
  <c i="13" r="F41"/>
  <c i="1" r="BD112"/>
  <c i="14" r="J37"/>
  <c i="1" r="AV113"/>
  <c i="15" r="F38"/>
  <c i="1" r="BC114"/>
  <c i="17" r="F35"/>
  <c i="1" r="AZ116"/>
  <c i="2" r="F41"/>
  <c i="1" r="BD97"/>
  <c i="4" r="F37"/>
  <c i="1" r="AZ100"/>
  <c i="5" r="F41"/>
  <c i="1" r="BD101"/>
  <c i="6" r="J37"/>
  <c i="1" r="AV103"/>
  <c i="16" r="F35"/>
  <c i="1" r="AZ115"/>
  <c i="16" r="F39"/>
  <c i="1" r="BD115"/>
  <c i="16" r="F38"/>
  <c i="1" r="BC115"/>
  <c i="16" r="J35"/>
  <c i="1" r="AV115"/>
  <c i="16" r="F37"/>
  <c i="1" r="BB115"/>
  <c i="17" r="F37"/>
  <c i="1" r="BB116"/>
  <c i="2" r="F37"/>
  <c i="1" r="AZ97"/>
  <c i="5" r="J37"/>
  <c i="1" r="AV101"/>
  <c i="5" r="F37"/>
  <c i="1" r="AZ101"/>
  <c i="5" r="F39"/>
  <c i="1" r="BB101"/>
  <c i="6" r="F39"/>
  <c i="1" r="BB103"/>
  <c i="10" r="F37"/>
  <c i="1" r="BB107"/>
  <c i="11" r="F37"/>
  <c i="1" r="AZ109"/>
  <c i="12" r="F40"/>
  <c i="1" r="BC110"/>
  <c i="13" r="F40"/>
  <c i="1" r="BC112"/>
  <c i="14" r="F37"/>
  <c i="1" r="AZ113"/>
  <c i="15" r="F39"/>
  <c i="1" r="BD114"/>
  <c i="17" r="F39"/>
  <c i="1" r="BD116"/>
  <c i="2" r="F40"/>
  <c i="1" r="BC97"/>
  <c i="4" r="F39"/>
  <c i="1" r="BB100"/>
  <c i="6" r="F37"/>
  <c i="1" r="AZ103"/>
  <c i="10" r="F35"/>
  <c i="1" r="AZ107"/>
  <c i="10" r="F38"/>
  <c i="1" r="BC107"/>
  <c i="10" r="F39"/>
  <c i="1" r="BD107"/>
  <c i="11" r="J37"/>
  <c i="1" r="AV109"/>
  <c i="12" r="F39"/>
  <c i="1" r="BB110"/>
  <c i="13" r="J37"/>
  <c i="1" r="AV112"/>
  <c i="14" r="F39"/>
  <c i="1" r="BB113"/>
  <c i="15" r="J35"/>
  <c i="1" r="AV114"/>
  <c i="17" r="J35"/>
  <c i="1" r="AV116"/>
  <c i="6" l="1" r="R172"/>
  <c i="15" r="P128"/>
  <c r="P127"/>
  <c i="1" r="AU114"/>
  <c i="2" r="R173"/>
  <c i="11" r="P139"/>
  <c i="7" r="R137"/>
  <c i="6" r="P877"/>
  <c r="P648"/>
  <c i="4" r="R1572"/>
  <c r="R1417"/>
  <c i="11" r="T139"/>
  <c r="T138"/>
  <c r="T137"/>
  <c r="T136"/>
  <c i="5" r="BK138"/>
  <c r="J138"/>
  <c r="J101"/>
  <c i="12" r="P136"/>
  <c r="P135"/>
  <c i="1" r="AU110"/>
  <c i="9" r="T210"/>
  <c r="T134"/>
  <c r="T133"/>
  <c i="2" r="P173"/>
  <c i="13" r="R137"/>
  <c r="R136"/>
  <c r="R135"/>
  <c r="R134"/>
  <c i="8" r="T127"/>
  <c r="T126"/>
  <c i="6" r="T1403"/>
  <c r="T1402"/>
  <c r="T172"/>
  <c i="14" r="R133"/>
  <c r="R132"/>
  <c i="6" r="P172"/>
  <c i="3" r="R159"/>
  <c r="R137"/>
  <c i="4" r="R172"/>
  <c i="13" r="T137"/>
  <c r="T136"/>
  <c r="T135"/>
  <c r="T134"/>
  <c i="11" r="R179"/>
  <c r="R138"/>
  <c r="R137"/>
  <c r="R136"/>
  <c i="6" r="BK1403"/>
  <c r="J1403"/>
  <c r="J135"/>
  <c r="R877"/>
  <c r="R648"/>
  <c i="9" r="BK210"/>
  <c r="J210"/>
  <c r="J101"/>
  <c i="3" r="P159"/>
  <c i="2" r="P1552"/>
  <c i="7" r="T160"/>
  <c r="T137"/>
  <c i="3" r="P137"/>
  <c i="1" r="AU98"/>
  <c i="9" r="R210"/>
  <c r="R134"/>
  <c r="R133"/>
  <c i="6" r="R1403"/>
  <c i="5" r="R137"/>
  <c i="15" r="R128"/>
  <c r="R127"/>
  <c i="3" r="T159"/>
  <c r="T137"/>
  <c i="2" r="R1553"/>
  <c r="T787"/>
  <c i="15" r="T128"/>
  <c r="T127"/>
  <c i="7" r="P160"/>
  <c r="P137"/>
  <c i="1" r="AU104"/>
  <c i="11" r="P179"/>
  <c i="6" r="P1403"/>
  <c i="4" r="BK1418"/>
  <c r="J1418"/>
  <c r="J135"/>
  <c r="P172"/>
  <c i="6" r="R1557"/>
  <c i="4" r="P658"/>
  <c r="BK172"/>
  <c r="J172"/>
  <c r="J101"/>
  <c i="6" r="BK172"/>
  <c r="J172"/>
  <c r="J101"/>
  <c i="4" r="T1418"/>
  <c i="2" r="R1712"/>
  <c r="T558"/>
  <c r="T173"/>
  <c i="15" r="BK128"/>
  <c r="BK127"/>
  <c r="J127"/>
  <c i="12" r="R136"/>
  <c r="R135"/>
  <c i="2" r="P787"/>
  <c r="P558"/>
  <c i="4" r="P1418"/>
  <c r="P1417"/>
  <c i="14" r="P225"/>
  <c r="P132"/>
  <c i="1" r="AU113"/>
  <c i="14" r="T133"/>
  <c r="T132"/>
  <c i="6" r="P1557"/>
  <c r="T648"/>
  <c i="5" r="T160"/>
  <c r="T137"/>
  <c i="2" r="T1553"/>
  <c i="4" r="R658"/>
  <c r="T172"/>
  <c i="13" r="P137"/>
  <c r="P136"/>
  <c r="P135"/>
  <c r="P134"/>
  <c i="1" r="AU112"/>
  <c i="12" r="T136"/>
  <c r="T135"/>
  <c i="9" r="P210"/>
  <c r="P134"/>
  <c r="P133"/>
  <c i="1" r="AU106"/>
  <c i="5" r="P160"/>
  <c r="P137"/>
  <c i="1" r="AU101"/>
  <c i="4" r="T1572"/>
  <c r="T887"/>
  <c r="T658"/>
  <c i="2" r="T1712"/>
  <c r="R787"/>
  <c r="R558"/>
  <c i="14" r="BK225"/>
  <c r="J225"/>
  <c r="J106"/>
  <c i="5" r="BK256"/>
  <c r="J256"/>
  <c r="J112"/>
  <c i="2" r="J1713"/>
  <c r="J147"/>
  <c i="16" r="BK125"/>
  <c r="J125"/>
  <c r="J99"/>
  <c i="3" r="BK159"/>
  <c r="J159"/>
  <c r="J105"/>
  <c r="BK138"/>
  <c r="J138"/>
  <c r="J101"/>
  <c i="10" r="BK123"/>
  <c r="J123"/>
  <c r="J99"/>
  <c i="17" r="BK121"/>
  <c r="J121"/>
  <c r="J98"/>
  <c i="14" r="BK132"/>
  <c r="J132"/>
  <c r="J100"/>
  <c i="13" r="BK136"/>
  <c r="J136"/>
  <c r="J102"/>
  <c i="12" r="BK135"/>
  <c r="J135"/>
  <c i="11" r="BK138"/>
  <c r="J138"/>
  <c r="J102"/>
  <c i="8" r="BK126"/>
  <c r="J126"/>
  <c r="J98"/>
  <c i="7" r="BK137"/>
  <c r="J137"/>
  <c i="6" r="BK1402"/>
  <c r="J1402"/>
  <c r="J134"/>
  <c r="BK648"/>
  <c r="J648"/>
  <c r="J114"/>
  <c i="5" r="BK137"/>
  <c r="J137"/>
  <c r="J100"/>
  <c i="4" r="BK1417"/>
  <c r="J1417"/>
  <c r="J134"/>
  <c i="3" r="BK137"/>
  <c r="J137"/>
  <c r="J100"/>
  <c i="2" r="BK558"/>
  <c r="J558"/>
  <c r="J114"/>
  <c r="BK1552"/>
  <c r="J1552"/>
  <c r="J135"/>
  <c i="15" r="J32"/>
  <c i="1" r="AG114"/>
  <c r="BC96"/>
  <c i="3" r="J38"/>
  <c i="1" r="AW98"/>
  <c r="AT98"/>
  <c r="BC99"/>
  <c r="AY99"/>
  <c r="AZ99"/>
  <c r="AV99"/>
  <c i="5" r="J38"/>
  <c i="1" r="AW101"/>
  <c r="AT101"/>
  <c i="6" r="F38"/>
  <c i="1" r="BA103"/>
  <c i="9" r="F36"/>
  <c i="1" r="BA106"/>
  <c i="14" r="F38"/>
  <c i="1" r="BA113"/>
  <c i="2" r="J38"/>
  <c i="1" r="AW97"/>
  <c r="AT97"/>
  <c r="AZ102"/>
  <c r="AV102"/>
  <c i="7" r="J34"/>
  <c i="1" r="AG104"/>
  <c i="8" r="F36"/>
  <c i="1" r="BA105"/>
  <c i="8" r="J36"/>
  <c i="1" r="AW105"/>
  <c r="AT105"/>
  <c i="9" r="J36"/>
  <c i="1" r="AW106"/>
  <c r="AT106"/>
  <c r="BB111"/>
  <c r="AX111"/>
  <c i="14" r="J38"/>
  <c i="1" r="AW113"/>
  <c r="AT113"/>
  <c r="BB96"/>
  <c r="AX96"/>
  <c i="4" r="J38"/>
  <c i="1" r="AW100"/>
  <c r="AT100"/>
  <c r="AZ96"/>
  <c i="4" r="F38"/>
  <c i="1" r="BA100"/>
  <c r="BC102"/>
  <c r="AY102"/>
  <c r="BB102"/>
  <c r="AX102"/>
  <c i="7" r="F38"/>
  <c i="1" r="BA104"/>
  <c i="11" r="J38"/>
  <c i="1" r="AW109"/>
  <c r="AT109"/>
  <c r="BB108"/>
  <c r="AX108"/>
  <c i="12" r="J34"/>
  <c i="1" r="AG110"/>
  <c i="13" r="F38"/>
  <c i="1" r="BA112"/>
  <c i="13" r="J38"/>
  <c i="1" r="AW112"/>
  <c r="AT112"/>
  <c r="BC111"/>
  <c r="AY111"/>
  <c r="AZ111"/>
  <c r="AV111"/>
  <c r="BD111"/>
  <c i="15" r="F36"/>
  <c i="1" r="BA114"/>
  <c r="BD96"/>
  <c i="3" r="F38"/>
  <c i="1" r="BA98"/>
  <c r="BB99"/>
  <c r="AX99"/>
  <c r="BD99"/>
  <c i="5" r="F38"/>
  <c i="1" r="BA101"/>
  <c i="6" r="J38"/>
  <c i="1" r="AW103"/>
  <c r="AT103"/>
  <c i="10" r="J36"/>
  <c i="1" r="AW107"/>
  <c r="AT107"/>
  <c i="10" r="F36"/>
  <c i="1" r="BA107"/>
  <c r="BD108"/>
  <c r="AZ108"/>
  <c r="AV108"/>
  <c i="12" r="F38"/>
  <c i="1" r="BA110"/>
  <c i="15" r="J36"/>
  <c i="1" r="AW114"/>
  <c r="AT114"/>
  <c r="AN114"/>
  <c i="2" r="F38"/>
  <c i="1" r="BA97"/>
  <c r="BD102"/>
  <c i="7" r="J38"/>
  <c i="1" r="AW104"/>
  <c r="AT104"/>
  <c i="11" r="F38"/>
  <c i="1" r="BA109"/>
  <c r="BC108"/>
  <c r="AY108"/>
  <c i="12" r="J38"/>
  <c i="1" r="AW110"/>
  <c r="AT110"/>
  <c i="16" r="F36"/>
  <c i="1" r="BA115"/>
  <c i="16" r="J36"/>
  <c i="1" r="AW115"/>
  <c r="AT115"/>
  <c i="17" r="J36"/>
  <c i="1" r="AW116"/>
  <c r="AT116"/>
  <c i="17" r="F36"/>
  <c i="1" r="BA116"/>
  <c i="4" l="1" r="R171"/>
  <c i="2" r="P172"/>
  <c i="1" r="AU97"/>
  <c i="2" r="T1552"/>
  <c r="T172"/>
  <c i="6" r="P1402"/>
  <c r="P171"/>
  <c i="1" r="AU103"/>
  <c i="4" r="T1417"/>
  <c i="6" r="T171"/>
  <c i="11" r="P138"/>
  <c r="P137"/>
  <c r="P136"/>
  <c i="1" r="AU109"/>
  <c i="4" r="T171"/>
  <c r="P171"/>
  <c i="1" r="AU100"/>
  <c i="6" r="R1402"/>
  <c i="2" r="R1552"/>
  <c r="R172"/>
  <c i="6" r="R171"/>
  <c i="4" r="BK171"/>
  <c r="J171"/>
  <c r="J100"/>
  <c i="9" r="BK134"/>
  <c r="J134"/>
  <c r="J99"/>
  <c i="15" r="J98"/>
  <c r="J128"/>
  <c r="J99"/>
  <c i="10" r="BK122"/>
  <c r="J122"/>
  <c r="J98"/>
  <c i="16" r="BK124"/>
  <c r="J124"/>
  <c r="J98"/>
  <c i="15" r="J41"/>
  <c i="13" r="BK135"/>
  <c r="J135"/>
  <c r="J101"/>
  <c i="1" r="AN110"/>
  <c i="12" r="J100"/>
  <c i="11" r="BK137"/>
  <c r="J137"/>
  <c r="J101"/>
  <c i="12" r="J43"/>
  <c i="1" r="AN104"/>
  <c i="7" r="J100"/>
  <c r="J43"/>
  <c i="6" r="BK171"/>
  <c r="J171"/>
  <c r="J100"/>
  <c i="2" r="BK172"/>
  <c r="J172"/>
  <c i="1" r="AU96"/>
  <c r="AU108"/>
  <c i="2" r="J34"/>
  <c i="1" r="AG97"/>
  <c r="BA102"/>
  <c r="AW102"/>
  <c r="AT102"/>
  <c r="BC95"/>
  <c r="AY95"/>
  <c i="17" r="J32"/>
  <c i="1" r="AG116"/>
  <c r="AV96"/>
  <c r="AY96"/>
  <c i="4" r="J34"/>
  <c i="1" r="AG100"/>
  <c i="8" r="J32"/>
  <c i="1" r="AG105"/>
  <c r="AN105"/>
  <c r="BD95"/>
  <c r="BD94"/>
  <c r="W33"/>
  <c r="AU102"/>
  <c r="BA99"/>
  <c r="AW99"/>
  <c r="AT99"/>
  <c i="14" r="J34"/>
  <c i="1" r="AG113"/>
  <c r="AN113"/>
  <c r="BB95"/>
  <c r="BB94"/>
  <c r="W31"/>
  <c r="AU111"/>
  <c r="BA96"/>
  <c i="5" r="J34"/>
  <c i="1" r="AG101"/>
  <c r="AN101"/>
  <c r="BA111"/>
  <c r="AW111"/>
  <c r="AT111"/>
  <c r="AU99"/>
  <c i="3" r="J34"/>
  <c i="1" r="AG98"/>
  <c r="AN98"/>
  <c r="BA108"/>
  <c r="AW108"/>
  <c r="AT108"/>
  <c r="AZ95"/>
  <c r="AV95"/>
  <c i="17" l="1" r="J41"/>
  <c i="9" r="BK133"/>
  <c r="J133"/>
  <c i="14" r="J43"/>
  <c i="13" r="BK134"/>
  <c r="J134"/>
  <c r="J100"/>
  <c i="11" r="BK136"/>
  <c r="J136"/>
  <c r="J100"/>
  <c i="8" r="J41"/>
  <c i="5" r="J43"/>
  <c i="4" r="J43"/>
  <c i="1" r="AN100"/>
  <c i="3" r="J43"/>
  <c i="2" r="J43"/>
  <c r="J100"/>
  <c i="1" r="AN97"/>
  <c r="AN116"/>
  <c r="AU95"/>
  <c r="AU94"/>
  <c i="16" r="J32"/>
  <c i="1" r="AG115"/>
  <c i="9" r="J32"/>
  <c i="1" r="AG106"/>
  <c i="10" r="J32"/>
  <c i="1" r="AG107"/>
  <c r="AW96"/>
  <c r="AT96"/>
  <c i="6" r="J34"/>
  <c i="1" r="AG103"/>
  <c r="AG102"/>
  <c r="AX94"/>
  <c r="AZ94"/>
  <c r="W29"/>
  <c r="AG96"/>
  <c r="BC94"/>
  <c r="W32"/>
  <c r="BA95"/>
  <c r="BA94"/>
  <c r="AW94"/>
  <c r="AK30"/>
  <c r="AG99"/>
  <c r="AX95"/>
  <c i="16" l="1" r="J41"/>
  <c i="10" r="J41"/>
  <c i="9" r="J41"/>
  <c r="J98"/>
  <c i="6" r="J43"/>
  <c i="1" r="AN103"/>
  <c r="AN99"/>
  <c r="AN96"/>
  <c r="AN102"/>
  <c r="AN106"/>
  <c r="AN107"/>
  <c r="AN115"/>
  <c r="AW95"/>
  <c r="AT95"/>
  <c i="11" r="J34"/>
  <c i="1" r="AG109"/>
  <c r="AG108"/>
  <c i="13" r="J34"/>
  <c i="1" r="AG112"/>
  <c r="AG111"/>
  <c r="W30"/>
  <c r="AY94"/>
  <c r="AV94"/>
  <c r="AK29"/>
  <c l="1" r="AN112"/>
  <c i="13" r="J43"/>
  <c i="1" r="AN109"/>
  <c i="11" r="J43"/>
  <c i="1" r="AN108"/>
  <c r="AN111"/>
  <c r="AG95"/>
  <c r="AG94"/>
  <c r="AK26"/>
  <c r="AK35"/>
  <c r="AT94"/>
  <c r="AN94"/>
  <c l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<sst xmlns="http://schemas.openxmlformats.org/spreadsheetml/2006/main">
  <si>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</si>
  <si>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</si>
  <si>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</si>
  <si>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</si>
  <si>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</si>
  <si>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{592697cc-3fa5-4297-91bc-196eb073cddc}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</si>
  <si>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</si>
  <si>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</si>
  <si>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</si>
  <si>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</si>
  <si>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</si>
  <si>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</si>
  <si>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</si>
  <si>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</si>
  <si>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WAJSAR9901b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</si>
  <si>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</si>
  <si>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</si>
  <si>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REHABILITACE NOVÉ MĚSTO NAD METUJÍ</t>
  </si>
  <si>
    <t>KSO:</t>
  </si>
  <si>
    <t>CC-CZ:</t>
  </si>
  <si>
    <t>Místo:</t>
  </si>
  <si>
    <t>P.Č. 961, 2340, K.Ú. NOVÉ MĚSTO NAD METUJÍ</t>
  </si>
  <si>
    <t>Datum:</t>
  </si>
  <si>
    <t>18. 12. 2024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</si>
  <si>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</si>
  <si>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</si>
  <si>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</si>
  <si>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</si>
  <si>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</si>
  <si>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</si>
  <si>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</si>
  <si>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03637182</t>
  </si>
  <si>
    <t>ATELIER ARCHITEKTURY A URBANISMU, s.r.o.</t>
  </si>
  <si>
    <t>True</t>
  </si>
  <si>
    <t>Zpracovatel:</t>
  </si>
  <si>
    <t>60898887</t>
  </si>
  <si>
    <t>JIŘÍ KOCIÁN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</si>
  <si>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</si>
  <si>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</si>
  <si>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</si>
  <si>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</si>
  <si>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</si>
  <si>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</si>
  <si>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</si>
  <si>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</si>
  <si>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</si>
  <si>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</si>
  <si>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</si>
  <si>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</si>
  <si>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</si>
  <si>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</si>
  <si>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</si>
  <si>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</si>
  <si>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</si>
  <si>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</si>
  <si>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</si>
  <si>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</si>
  <si>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</si>
  <si>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</si>
  <si>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</si>
  <si>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</si>
  <si>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</si>
  <si>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</si>
  <si>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</si>
  <si>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</si>
  <si>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</si>
  <si>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</si>
  <si>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</si>
  <si>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</si>
  <si>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</si>
  <si>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</si>
  <si>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</si>
  <si>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</si>
  <si>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</si>
  <si>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</si>
  <si>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</si>
  <si>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</si>
  <si>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</si>
  <si>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</si>
  <si>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</si>
  <si>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</si>
  <si>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</si>
  <si>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</si>
  <si>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</si>
  <si>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</si>
  <si>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{4d60655e-66fc-458b-afd7-50e6634c78a1}</t>
  </si>
  <si>
    <t>001</t>
  </si>
  <si>
    <t>SO 01</t>
  </si>
  <si>
    <t>Soupis</t>
  </si>
  <si>
    <t>2</t>
  </si>
  <si>
    <t>{3ed60542-d13c-4ae9-92e6-b8d5694664e7}</t>
  </si>
  <si>
    <t>/</t>
  </si>
  <si>
    <t>0010</t>
  </si>
  <si>
    <t>3</t>
  </si>
  <si>
    <t>{5b90c45a-40a2-4f18-b492-7dc14919940c}</t>
  </si>
  <si>
    <t>0011</t>
  </si>
  <si>
    <t>ZTI A PLYNOVOD</t>
  </si>
  <si>
    <t>{8bd7ecbc-3967-471f-9562-b4a7685a9b22}</t>
  </si>
  <si>
    <t>002</t>
  </si>
  <si>
    <t>SO 02</t>
  </si>
  <si>
    <t>{ec1985e3-f357-4423-a07b-d239467685c8}</t>
  </si>
  <si>
    <t>0020</t>
  </si>
  <si>
    <t>{886bf35f-29e8-474f-a2dc-82268768089a}</t>
  </si>
  <si>
    <t>0021</t>
  </si>
  <si>
    <t>{e4e7dc77-8a84-419c-a3af-1165a1568145}</t>
  </si>
  <si>
    <t>003</t>
  </si>
  <si>
    <t xml:space="preserve">SO 03 </t>
  </si>
  <si>
    <t>{d95c1325-3955-4b47-8f4e-6b3416aebeda}</t>
  </si>
  <si>
    <t>0030</t>
  </si>
  <si>
    <t>SO 03</t>
  </si>
  <si>
    <t>{9354bbc2-5533-4412-8b9a-0811f583990c}</t>
  </si>
  <si>
    <t>0031</t>
  </si>
  <si>
    <t>{ca44e194-fc48-4513-9c0c-84e4201edfe0}</t>
  </si>
  <si>
    <t>004</t>
  </si>
  <si>
    <t>SO 04 - PARKOVIŠTĚ</t>
  </si>
  <si>
    <t>{cc6e6a07-4e4b-41b7-b3ae-de90c8ec1f93}</t>
  </si>
  <si>
    <t>005</t>
  </si>
  <si>
    <t>SO 05 - OSTATNÍ ZPEVNĚNÉ PLOCHY A SADOVÉ ÚPRAVY</t>
  </si>
  <si>
    <t>{19dce222-d6d6-42c6-81e3-76f956235251}</t>
  </si>
  <si>
    <t>006</t>
  </si>
  <si>
    <t>SO 06 - OPLOCENÍ</t>
  </si>
  <si>
    <t>{ccdb198f-a6a9-4f61-9a4d-b460fa3f6dbf}</t>
  </si>
  <si>
    <t>007</t>
  </si>
  <si>
    <t>SO 07 - PŘÍPOJKY INŽENÝRSKÝCH SÍTÍ</t>
  </si>
  <si>
    <t>{9d87bbc5-44c3-4b50-9b1e-59546724c79a}</t>
  </si>
  <si>
    <t>0070</t>
  </si>
  <si>
    <t>VENKOVNÍ PŘÍPOJKA NN + VENKOVNÍ DATOVÉ ROZVODY</t>
  </si>
  <si>
    <t>{e5f0ce76-76fa-425f-91c5-919d5b2b7b81}</t>
  </si>
  <si>
    <t>0071</t>
  </si>
  <si>
    <t>KANALIZAČNÍ, VODOVODNÍ A PLYNOVODNÍ PŘÍPOJKA</t>
  </si>
  <si>
    <t>{384e6448-aaa7-48e7-b683-e46eb6cd12dd}</t>
  </si>
  <si>
    <t>008</t>
  </si>
  <si>
    <t>SO 08 - AREÁLOVÉ ROZVODY INŽENÝRSKÝCH SÍTÍ</t>
  </si>
  <si>
    <t>{56e35140-9740-48a5-89a5-eadf08e32f74}</t>
  </si>
  <si>
    <t>0080</t>
  </si>
  <si>
    <t>VENKOVNÍ AREÁLOVÉ OSVĚTLENÍ + AREÁLOVÝ KAMEROVÝ SYSTÉM, VRÁTNÍK</t>
  </si>
  <si>
    <t>{3d45556e-a2a4-49bb-b05e-9e425290d35c}</t>
  </si>
  <si>
    <t>0081</t>
  </si>
  <si>
    <t>AREÁLOVÉ ROZVODY VODOVODU, KANALIZACE A PLYNOVODU</t>
  </si>
  <si>
    <t>{7f793a7a-e4ee-4fc7-8e71-d70ab43e1c62}</t>
  </si>
  <si>
    <t>009</t>
  </si>
  <si>
    <t>SO 09 - LIKVIDACE SRÁŽKOVÝCH VOD</t>
  </si>
  <si>
    <t>{cdecaa25-9ba6-4281-aca4-bd160f1c82dc}</t>
  </si>
  <si>
    <t>010</t>
  </si>
  <si>
    <t>SO 10 - DEMOLICE STÁVAJÍCÍ ČOV</t>
  </si>
  <si>
    <t>{4ec3f884-e48f-462d-b6e5-acabfda551cf}</t>
  </si>
  <si>
    <t>011</t>
  </si>
  <si>
    <t>SO 11 - VRN</t>
  </si>
  <si>
    <t>{958eb686-db44-4445-a1b2-e23526a51e88}</t>
  </si>
  <si>
    <t>KRYCÍ LIST SOUPISU PRACÍ</t>
  </si>
  <si>
    <t>Objekt:</t>
  </si>
  <si>
    <t>01 - SOCIÁLNÍ REHABILITACE NOVÉ MĚSTO NAD METUJÍ</t>
  </si>
  <si>
    <t>Soupis:</t>
  </si>
  <si>
    <t>001 - SO 01</t>
  </si>
  <si>
    <t>Úroveň 3:</t>
  </si>
  <si>
    <t>0010 - SO 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</si>
  <si>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</si>
  <si>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</si>
  <si>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</si>
  <si>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</si>
  <si>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</si>
  <si>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</si>
  <si>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</si>
  <si>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21 - Zakládání - úprava podloží a základové spáry</t>
  </si>
  <si>
    <t xml:space="preserve">    27 - Zakládání - základy</t>
  </si>
  <si>
    <t xml:space="preserve">    31 - Zdi pozemních staveb</t>
  </si>
  <si>
    <t xml:space="preserve">    34 - Stěny a příčky</t>
  </si>
  <si>
    <t xml:space="preserve">    41 - Stropy a stropní konstrukce pozemních staveb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</si>
  <si>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</si>
  <si>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</si>
  <si>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</si>
  <si>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</si>
  <si>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</si>
  <si>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</si>
  <si>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</si>
  <si>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</si>
  <si>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</si>
  <si>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</si>
  <si>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</t>
  </si>
  <si>
    <t xml:space="preserve">    731 - Ústřední vytápění </t>
  </si>
  <si>
    <t xml:space="preserve">      7311 - Strojovna vytápění</t>
  </si>
  <si>
    <t xml:space="preserve">      7312 - Podlahové vytápění</t>
  </si>
  <si>
    <t xml:space="preserve">      7313 - ÚT - Ostatní práce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</si>
  <si>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</si>
  <si>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</si>
  <si>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</si>
  <si>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</si>
  <si>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</si>
  <si>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</si>
  <si>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</si>
  <si>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</si>
  <si>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</si>
  <si>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</si>
  <si>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</si>
  <si>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790 - Ostatní konstrukce a práce</t>
  </si>
  <si>
    <t>M - Práce a dodávky M</t>
  </si>
  <si>
    <t xml:space="preserve">    21-M - Elektromontáže</t>
  </si>
  <si>
    <t xml:space="preserve">      21-M-01 - Materiál</t>
  </si>
  <si>
    <t xml:space="preserve">      21-M-02 - Kabely</t>
  </si>
  <si>
    <t xml:space="preserve">      21-M-03 - Rozvaděče</t>
  </si>
  <si>
    <t xml:space="preserve">      21-M-04 - Osvětlení</t>
  </si>
  <si>
    <t xml:space="preserve">      21-M-05 - Uzemnění - hromosvody</t>
  </si>
  <si>
    <t xml:space="preserve">      21-M-06 - Slaboproud data + TV</t>
  </si>
  <si>
    <t xml:space="preserve">      21-M-07 - Systém EZS (přivolání pomoci + detekce kouře)</t>
  </si>
  <si>
    <t xml:space="preserve">      21-M-08 - MaR - regulace topných okruhů</t>
  </si>
  <si>
    <t xml:space="preserve">      21-M-09 - Související práce</t>
  </si>
  <si>
    <t xml:space="preserve">    24-M - Montáže vzduchotechnických zařízení</t>
  </si>
  <si>
    <t xml:space="preserve">      24-M-01 - Větrání obytné části</t>
  </si>
  <si>
    <t xml:space="preserve">      24-M-02 - VZT - Ostatní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</si>
  <si>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</si>
  <si>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</si>
  <si>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</si>
  <si>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</si>
  <si>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</si>
  <si>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</si>
  <si>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</si>
  <si>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</si>
  <si>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</si>
  <si>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</si>
  <si>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</si>
  <si>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</si>
  <si>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</si>
  <si>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</si>
  <si>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</si>
  <si>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</si>
  <si>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</si>
  <si>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</si>
  <si>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</si>
  <si>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</si>
  <si>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</si>
  <si>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</si>
  <si>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675339124</t>
  </si>
  <si>
    <t>VV</t>
  </si>
  <si>
    <t>21,35*12,75+7,0*8,0</t>
  </si>
  <si>
    <t>122251104</t>
  </si>
  <si>
    <t>Odkopávky a prokopávky nezapažené v hornině třídy těžitelnosti I skupiny 3 objem do 500 m3 strojně</t>
  </si>
  <si>
    <t>m3</t>
  </si>
  <si>
    <t>-229002511</t>
  </si>
  <si>
    <t>* hloubení odkopávky pro zakládání stavby na spodní úroveň štěrkového podsypu pod podkladní betonovou deskou</t>
  </si>
  <si>
    <t>(21,35*12,75+7,0*8,0)*0,45</t>
  </si>
  <si>
    <t>132251253</t>
  </si>
  <si>
    <t>Hloubení rýh nezapažených š do 2000 mm v hornině třídy těžitelnosti I skupiny 3 objem do 100 m3 strojně</t>
  </si>
  <si>
    <t>-1394126022</t>
  </si>
  <si>
    <t>* pro základové pasy</t>
  </si>
  <si>
    <t xml:space="preserve">"prům. š. 1,40 m"    (20,10+18,90+1,25*2+6,9*2)*1,40*0,75</t>
  </si>
  <si>
    <t xml:space="preserve">"prům. š. 1,30 m"      5,9*2*1,30*0,75</t>
  </si>
  <si>
    <t>* pro základové patky</t>
  </si>
  <si>
    <t xml:space="preserve">"prům. š. 1,40 m"     1,40*1,40*0,75*4</t>
  </si>
  <si>
    <t>Součet</t>
  </si>
  <si>
    <t>162351103</t>
  </si>
  <si>
    <t>Vodorovné přemístění přes 50 do 500 m výkopku/sypaniny z horniny třídy těžitelnosti I skupiny 1 až 3</t>
  </si>
  <si>
    <t>2066602180</t>
  </si>
  <si>
    <t xml:space="preserve">"odvoz ornice na meziskládku"     328,213*0,05   </t>
  </si>
  <si>
    <t xml:space="preserve">"odvoz vytěženého výkopku na meziskládku"    147,696+75,45</t>
  </si>
  <si>
    <t xml:space="preserve">"odvoz výkopku z meziskládky na zásypy"     58,0</t>
  </si>
  <si>
    <t>5</t>
  </si>
  <si>
    <t>167151101</t>
  </si>
  <si>
    <t>Nakládání výkopku z hornin třídy těžitelnosti I skupiny 1 až 3 do 100 m3</t>
  </si>
  <si>
    <t>-809520076</t>
  </si>
  <si>
    <t xml:space="preserve">"nakládání výkopku pro zásypy na meziskládce"    58,0</t>
  </si>
  <si>
    <t>6</t>
  </si>
  <si>
    <t>171152501</t>
  </si>
  <si>
    <t>Zhutnění podloží z hornin soudržných nebo nesoudržných pod násypy</t>
  </si>
  <si>
    <t>1998776507</t>
  </si>
  <si>
    <t>7</t>
  </si>
  <si>
    <t>174151102</t>
  </si>
  <si>
    <t>Zásyp v prostoru s omezeným pohybem stroje sypaninou se zhutněním</t>
  </si>
  <si>
    <t>-1194513101</t>
  </si>
  <si>
    <t xml:space="preserve">"obsyp základových konstrukcí pod úrovní terénu"    58,0</t>
  </si>
  <si>
    <t>Zakládání - úprava podloží a základové spáry</t>
  </si>
  <si>
    <t>8</t>
  </si>
  <si>
    <t>218111112</t>
  </si>
  <si>
    <t>Odvětrání radonu vodorovné drenážní kladené do štěrkového podsypu z plastových perforovaných trubek DN přes 60 do 80 mm</t>
  </si>
  <si>
    <t>m</t>
  </si>
  <si>
    <t>113453825</t>
  </si>
  <si>
    <t xml:space="preserve">"odsávací perforované potrubí"    6,34*3+7,34*2</t>
  </si>
  <si>
    <t>9</t>
  </si>
  <si>
    <t>218111122</t>
  </si>
  <si>
    <t>Odvětrání radonu vodorovné sběrné kladené do štěrkového podsypu z plastových trubek DN přes 110 do 125 mm</t>
  </si>
  <si>
    <t>-683850549</t>
  </si>
  <si>
    <t xml:space="preserve">"sběrné potrubí"   13,10</t>
  </si>
  <si>
    <t>10</t>
  </si>
  <si>
    <t>218121112</t>
  </si>
  <si>
    <t>Odvětrání radonu svislé z plastových trubek DN přes 110 do 125 mm</t>
  </si>
  <si>
    <t>917214316</t>
  </si>
  <si>
    <t xml:space="preserve">"stoupací potrubí"    6,0</t>
  </si>
  <si>
    <t>27</t>
  </si>
  <si>
    <t>Zakládání - základy</t>
  </si>
  <si>
    <t>11</t>
  </si>
  <si>
    <t>271532211a</t>
  </si>
  <si>
    <t>Podsyp pod základové konstrukce se zhutněním z hrubého kameniva frakce 0 až 63 mm</t>
  </si>
  <si>
    <t>-1236056493</t>
  </si>
  <si>
    <t>* skl. PD1, PD2, PD3</t>
  </si>
  <si>
    <t>* štěrkový podsyp tl. 250 mm pod podkladní betonovou desku</t>
  </si>
  <si>
    <t>(3,575*8,60-0,33*0,99+9,175*7,60+3,25*8,60)*0,25</t>
  </si>
  <si>
    <t>273313511</t>
  </si>
  <si>
    <t>Základové desky z betonu tř. C 12/15 XC0</t>
  </si>
  <si>
    <t>248663013</t>
  </si>
  <si>
    <t>* podkladní beton pod základové pasy</t>
  </si>
  <si>
    <t>(17,50*2+1,0*2+8,2*2)*0,70*0,10</t>
  </si>
  <si>
    <t>7,20*2*0,60*0,10</t>
  </si>
  <si>
    <t>0,62*0,40*2*0,10</t>
  </si>
  <si>
    <t>* podkladní beton pod základové patky</t>
  </si>
  <si>
    <t>0,7*0,7*0,10*4</t>
  </si>
  <si>
    <t>13</t>
  </si>
  <si>
    <t>273321511</t>
  </si>
  <si>
    <t>Základové desky ze ŽB bez zvýšených nároků na prostředí tř. C 25/30 XC2</t>
  </si>
  <si>
    <t>-970308179</t>
  </si>
  <si>
    <t>* podkladní betonová deska</t>
  </si>
  <si>
    <t>(17,0*8,10+3,75*0,99*2)*0,15</t>
  </si>
  <si>
    <t>14</t>
  </si>
  <si>
    <t>273351121</t>
  </si>
  <si>
    <t>Zřízení bednění základových desek</t>
  </si>
  <si>
    <t>-1674635533</t>
  </si>
  <si>
    <t>(17,0*2+1,0*2+9,1*2)*0,15</t>
  </si>
  <si>
    <t>15</t>
  </si>
  <si>
    <t>273351122</t>
  </si>
  <si>
    <t>Odstranění bednění základových desek</t>
  </si>
  <si>
    <t>-310521352</t>
  </si>
  <si>
    <t>16</t>
  </si>
  <si>
    <t>273362021</t>
  </si>
  <si>
    <t>Výztuž základových desek svařovanými sítěmi Kari</t>
  </si>
  <si>
    <t>t</t>
  </si>
  <si>
    <t>665184123</t>
  </si>
  <si>
    <t>* síť KARI 5/150x5/150 mm = 2,105 kg/m2</t>
  </si>
  <si>
    <t>(17,0*8,10+3,75*0,99*2)*1,15*0,002105</t>
  </si>
  <si>
    <t>17</t>
  </si>
  <si>
    <t>274321511</t>
  </si>
  <si>
    <t>Základové pasy ze ŽB bez zvýšených nároků na prostředí tř. C 25/30 XC2</t>
  </si>
  <si>
    <t>1128440516</t>
  </si>
  <si>
    <t>* základové pasy</t>
  </si>
  <si>
    <t>(17,50*2+1,0*2+8,30*2)*0,60*0,40</t>
  </si>
  <si>
    <t>7,30*2*0,50*0,40</t>
  </si>
  <si>
    <t>0,63*0,30*0,40*2</t>
  </si>
  <si>
    <t>18</t>
  </si>
  <si>
    <t>274351121</t>
  </si>
  <si>
    <t>Zřízení bednění základových pasů rovného</t>
  </si>
  <si>
    <t>-1717424593</t>
  </si>
  <si>
    <t>(17,50*2+1,0*2+8,30*2)*0,40*2</t>
  </si>
  <si>
    <t>7,30*2*0,40*2</t>
  </si>
  <si>
    <t>(0,63*2+0,30)*0,40*2</t>
  </si>
  <si>
    <t>19</t>
  </si>
  <si>
    <t>274351122</t>
  </si>
  <si>
    <t>Odstranění bednění základových pasů rovného</t>
  </si>
  <si>
    <t>-488912091</t>
  </si>
  <si>
    <t>20</t>
  </si>
  <si>
    <t>275321511</t>
  </si>
  <si>
    <t>Základové patky ze ŽB bez zvýšených nároků na prostředí tř. C 25/30 XC2</t>
  </si>
  <si>
    <t>-1542604240</t>
  </si>
  <si>
    <t>* základové patky</t>
  </si>
  <si>
    <t>0,6*0,6*0,4*4</t>
  </si>
  <si>
    <t>0,3*0,3*0,5*4</t>
  </si>
  <si>
    <t>275351121</t>
  </si>
  <si>
    <t>Zřízení bednění základových patek</t>
  </si>
  <si>
    <t>463836488</t>
  </si>
  <si>
    <t>0,6*4*0,4*4</t>
  </si>
  <si>
    <t>0,3*4*0,5*4</t>
  </si>
  <si>
    <t>22</t>
  </si>
  <si>
    <t>275351122</t>
  </si>
  <si>
    <t>Odstranění bednění základových patek</t>
  </si>
  <si>
    <t>1708445492</t>
  </si>
  <si>
    <t>23</t>
  </si>
  <si>
    <t>275361821a</t>
  </si>
  <si>
    <t>Výztuž základových pasů, patek a zdí betonářskou ocelí 10 505 (R)</t>
  </si>
  <si>
    <t>1915853303</t>
  </si>
  <si>
    <t>* základové patky, pasy a základové zdi</t>
  </si>
  <si>
    <t xml:space="preserve">"viz výkres výztuže"     0,69168</t>
  </si>
  <si>
    <t>24</t>
  </si>
  <si>
    <t>279113142</t>
  </si>
  <si>
    <t>Základová zeď tl přes 150 do 200 mm z tvárnic ztraceného bednění včetně výplně z betonu tř. C 20/25</t>
  </si>
  <si>
    <t>-1115403601</t>
  </si>
  <si>
    <t>* základová zeď tl. 200 mm, výška 500 mm</t>
  </si>
  <si>
    <t>0,5*0,5*2</t>
  </si>
  <si>
    <t>25</t>
  </si>
  <si>
    <t>279113143</t>
  </si>
  <si>
    <t>Základová zeď tl přes 200 do 250 mm z tvárnic ztraceného bednění včetně výplně z betonu tř. C 20/25</t>
  </si>
  <si>
    <t>666877891</t>
  </si>
  <si>
    <t>* základová zeď tl. 250 mm, výška 500 mm</t>
  </si>
  <si>
    <t>(17,0*2+1,0*2+8,6*2+7,6*2)*0,50</t>
  </si>
  <si>
    <t>26</t>
  </si>
  <si>
    <t>279-9001</t>
  </si>
  <si>
    <t>Vložení zemnícího pásku FeZn 30/4 mm do základů s vývody FeZn prům. 10 mm nad terén, D+M</t>
  </si>
  <si>
    <t>949778211</t>
  </si>
  <si>
    <t xml:space="preserve">"aplikace do základových pasů"     55,6</t>
  </si>
  <si>
    <t>310001102</t>
  </si>
  <si>
    <t>Vytvoření prostupů průřezu do 0,02 m2 v monolitických betonových zdech tl přes 0,5 do 1 m osazením trub, dílců nebo tvarovek do bednění</t>
  </si>
  <si>
    <t>kus</t>
  </si>
  <si>
    <t>1828183600</t>
  </si>
  <si>
    <t xml:space="preserve">"vytvoření prostupů v základech pro inženýrské sítě"     12,0</t>
  </si>
  <si>
    <t>28</t>
  </si>
  <si>
    <t>M</t>
  </si>
  <si>
    <t>28614207</t>
  </si>
  <si>
    <t>trubka kanalizační PP plnostěnná jednovrstvá DN 160x1000mm SN10</t>
  </si>
  <si>
    <t>-568070909</t>
  </si>
  <si>
    <t xml:space="preserve">"dodávka"    12,0*1,01</t>
  </si>
  <si>
    <t>31</t>
  </si>
  <si>
    <t>Zdi pozemních staveb</t>
  </si>
  <si>
    <t>29</t>
  </si>
  <si>
    <t>311270161</t>
  </si>
  <si>
    <t>Zdivo z vápenopískových přesných plných tvárnic 6DF s elektroinstalačními kanály do P15 tl 175 mm</t>
  </si>
  <si>
    <t>930159385</t>
  </si>
  <si>
    <t xml:space="preserve">"obvodové zdivo"    (17,0*2+1,0*2+8,75*2)*(3,025-0,50)</t>
  </si>
  <si>
    <t xml:space="preserve">        "odpočet otvorů"   -(1,75*1,44+1,0*0,625*3+1,0*2,315+2,5*2,315+1,5*2,315*2+4,25*2,315+1,5*1,25+1,05*2,315)</t>
  </si>
  <si>
    <t xml:space="preserve">"vnitřní zdivo"     (7,75+5,02)*(3,19-0,50)</t>
  </si>
  <si>
    <t xml:space="preserve">      "odpočet otvorů"   -(0,9*2,15+1,0*2,15*2)</t>
  </si>
  <si>
    <t xml:space="preserve">      "odpočet překladů"   -(1,25*7+1,5+1,75*3+2,0+2,75)*0,24</t>
  </si>
  <si>
    <t xml:space="preserve">                                                 -4,75*0,37</t>
  </si>
  <si>
    <t>30</t>
  </si>
  <si>
    <t>311279125</t>
  </si>
  <si>
    <t>Zakládací vrstva vápenopískového zdiva tloušťky 175 mm z tepelněizolačních tvárnic</t>
  </si>
  <si>
    <t>-1749059539</t>
  </si>
  <si>
    <t>* zakládací vrstva z tepelně izolačních tvárnic - 2 řady</t>
  </si>
  <si>
    <t xml:space="preserve">"obvodové zdivo"    (17,0*2+1,0*2+8,75*2)*2</t>
  </si>
  <si>
    <t xml:space="preserve">"vnitřní zdivo"     (7,75+5,02)*2</t>
  </si>
  <si>
    <t>317278002</t>
  </si>
  <si>
    <t>Překlad nosný vápenopískový š 115 mm v 240 mm na maltu M5 dl 1250 mm</t>
  </si>
  <si>
    <t>-309669977</t>
  </si>
  <si>
    <t xml:space="preserve">"viz tabulka překladů - 1. NP"    5</t>
  </si>
  <si>
    <t>32</t>
  </si>
  <si>
    <t>317278111</t>
  </si>
  <si>
    <t>Překlad nosný vápenopískový š 175 mm v 240 mm na maltu M5 dl 1250 mm</t>
  </si>
  <si>
    <t>166524924</t>
  </si>
  <si>
    <t xml:space="preserve">"viz tabulka překladů - 1. NP"    7</t>
  </si>
  <si>
    <t>33</t>
  </si>
  <si>
    <t>317278121</t>
  </si>
  <si>
    <t>Překlad nosný vápenopískový š 175 mm v 240 mm na maltu M5 dl 1500 mm</t>
  </si>
  <si>
    <t>537268501</t>
  </si>
  <si>
    <t xml:space="preserve">"viz tabulka překladů - 1. NP"    1</t>
  </si>
  <si>
    <t>34</t>
  </si>
  <si>
    <t>317278131</t>
  </si>
  <si>
    <t>Překlad nosný vápenopískový š 175 mm v 240 mm na maltu M5 dl 1750 mm</t>
  </si>
  <si>
    <t>412245614</t>
  </si>
  <si>
    <t xml:space="preserve">"viz tabulka překladů - 1. NP"    3</t>
  </si>
  <si>
    <t>35</t>
  </si>
  <si>
    <t>317278141</t>
  </si>
  <si>
    <t>Překlad nosný vápenopískový š 175 mm v 240 mm na maltu M5 dl 2000 mm</t>
  </si>
  <si>
    <t>1505464170</t>
  </si>
  <si>
    <t>36</t>
  </si>
  <si>
    <t>317278171</t>
  </si>
  <si>
    <t>Překlad nosný vápenopískový š 175 mm v 240 mm na maltu M5 dl 2750 mm</t>
  </si>
  <si>
    <t>603319754</t>
  </si>
  <si>
    <t>37</t>
  </si>
  <si>
    <t>317321411</t>
  </si>
  <si>
    <t>Překlad ze ŽB tř. C 25/30</t>
  </si>
  <si>
    <t>1519154837</t>
  </si>
  <si>
    <t xml:space="preserve">"překlad nad oknem š. 4,25 m"    4,75*0,175*0,625</t>
  </si>
  <si>
    <t>38</t>
  </si>
  <si>
    <t>317351107</t>
  </si>
  <si>
    <t>Zřízení bednění překladů v do 4 m</t>
  </si>
  <si>
    <t>-1408197554</t>
  </si>
  <si>
    <t xml:space="preserve">"překlad nad oknem š. 4,25 m"    4,75*0,625*2+4,25*0,175</t>
  </si>
  <si>
    <t>39</t>
  </si>
  <si>
    <t>317351108</t>
  </si>
  <si>
    <t>Odstranění bednění překladů v do 4 m</t>
  </si>
  <si>
    <t>2075801751</t>
  </si>
  <si>
    <t>40</t>
  </si>
  <si>
    <t>317361821</t>
  </si>
  <si>
    <t>Výztuž překladů a říms z betonářské oceli 10 505</t>
  </si>
  <si>
    <t>387639222</t>
  </si>
  <si>
    <t>* množství výztuže 180 kg/1 m3 betonu</t>
  </si>
  <si>
    <t xml:space="preserve">"překlad nad oknem š. 4,25 m"    4,75*0,175*0,625*0,180</t>
  </si>
  <si>
    <t>Stěny a příčky</t>
  </si>
  <si>
    <t>41</t>
  </si>
  <si>
    <t>342271351</t>
  </si>
  <si>
    <t>Příčka z vápenopískových přesných děrovaných tvárnic 4DF s elektroinstalačními kanály přes P15 do P25 tl 115 mm</t>
  </si>
  <si>
    <t>834371007</t>
  </si>
  <si>
    <t>* vnitřní příčky</t>
  </si>
  <si>
    <t>(3,65+12,825+2,615*3+7,575+1,52+3,40)*(3,19-0,50)</t>
  </si>
  <si>
    <t xml:space="preserve">       "odpočet dveřních otvorů"    -(1,0*2,15*3+0,9*2,15+0,8*2,15)</t>
  </si>
  <si>
    <t xml:space="preserve">      "odpočet překladů"   -1,25*0,24*5</t>
  </si>
  <si>
    <t>42</t>
  </si>
  <si>
    <t>342279113</t>
  </si>
  <si>
    <t>Zakládací vrstva příček tl 115 mm z vápenopískových vyrovnávacích tvárnic</t>
  </si>
  <si>
    <t>1109103541</t>
  </si>
  <si>
    <t>* zakládací vrstva z vyrovnávacích tvárnic - 2 řady</t>
  </si>
  <si>
    <t>(3,65+12,825+2,615*3+7,575+1,52+3,40)*2</t>
  </si>
  <si>
    <t>Stropy a stropní konstrukce pozemních staveb</t>
  </si>
  <si>
    <t>43</t>
  </si>
  <si>
    <t>417321515</t>
  </si>
  <si>
    <t>Ztužující pásy a věnce ze ŽB tř. C 25/30</t>
  </si>
  <si>
    <t>-227073148</t>
  </si>
  <si>
    <t>* věnce V1</t>
  </si>
  <si>
    <t>* věnce 175/250 mm na zdivu tl. 175 mm</t>
  </si>
  <si>
    <t xml:space="preserve">"obvodové zdivo"    (17,0*2+1,0*2+8,75*2)*0,175*0,250</t>
  </si>
  <si>
    <t xml:space="preserve">      "odpočet žb překladu dl. 4,75 - část výšky"   -4,75*0,175*0,250</t>
  </si>
  <si>
    <t xml:space="preserve">"vnitřní zdivo"     (7,75*2)*0,175*0,250</t>
  </si>
  <si>
    <t>44</t>
  </si>
  <si>
    <t>417351115</t>
  </si>
  <si>
    <t>Zřízení bednění ztužujících věnců</t>
  </si>
  <si>
    <t>837398794</t>
  </si>
  <si>
    <t xml:space="preserve">"obvodové zdivo"    (17,0*2+1,0*2+8,75*2)*0,250*2</t>
  </si>
  <si>
    <t xml:space="preserve">      "odpočet žb překladu dl. 4,75 - část výšky"   -4,75*0,250*2</t>
  </si>
  <si>
    <t xml:space="preserve">"vnitřní zdivo"     (7,75*2)*0,250*2+2,615*0,175</t>
  </si>
  <si>
    <t>45</t>
  </si>
  <si>
    <t>417351116</t>
  </si>
  <si>
    <t>Odstranění bednění ztužujících věnců</t>
  </si>
  <si>
    <t>-746057416</t>
  </si>
  <si>
    <t>46</t>
  </si>
  <si>
    <t>417361821</t>
  </si>
  <si>
    <t>Výztuž ztužujících pásů a věnců betonářskou ocelí 10 505</t>
  </si>
  <si>
    <t>658090686</t>
  </si>
  <si>
    <t>* množství výztuže 150 kg/1 m3 betonu</t>
  </si>
  <si>
    <t xml:space="preserve">"obvodové zdivo"    (17,0*2+1,0*2+8,75*2)*0,175*0,250*0,150</t>
  </si>
  <si>
    <t xml:space="preserve">      "odpočet žb překladu dl. 4,75 - část výšky"   -4,75*0,175*0,250*0,150</t>
  </si>
  <si>
    <t xml:space="preserve">"vnitřní zdivo"     (7,75*2)*0,175*0,250*0,150</t>
  </si>
  <si>
    <t>61</t>
  </si>
  <si>
    <t>Úprava povrchů vnitřních</t>
  </si>
  <si>
    <t>47</t>
  </si>
  <si>
    <t>612131121</t>
  </si>
  <si>
    <t>Penetrační disperzní nátěr vnitřních stěn nanášený ručně</t>
  </si>
  <si>
    <t>512226728</t>
  </si>
  <si>
    <t xml:space="preserve">"penetrace pod omítky"    21,652+254,175</t>
  </si>
  <si>
    <t>48</t>
  </si>
  <si>
    <t>612321121</t>
  </si>
  <si>
    <t>Vápenocementová omítka hladká jednovrstvá vnitřních stěn nanášená ručně, tl. jádrové omítky do 10 mm</t>
  </si>
  <si>
    <t>2043296082</t>
  </si>
  <si>
    <t>* pod keramické obklady</t>
  </si>
  <si>
    <t>* 1. NP</t>
  </si>
  <si>
    <t xml:space="preserve">"m.č. 104"    (2,34+2,505)*2,40+0,625*2*0,275-(1,0*2,15)</t>
  </si>
  <si>
    <t xml:space="preserve">"m.č. 106"    (1,60*2+2,615)*2,40+0,625*2*0,175-(0,8*2,15+1,0*0,625)</t>
  </si>
  <si>
    <t>49</t>
  </si>
  <si>
    <t>612341121</t>
  </si>
  <si>
    <t>Sádrová omítka hladká jednovrstvá vnitřních stěn nanášená ručně tl. do 10 mm</t>
  </si>
  <si>
    <t>-1147981619</t>
  </si>
  <si>
    <t>*1. NP</t>
  </si>
  <si>
    <t xml:space="preserve">"m.č. 101"     (5,11*2+0,44*2+5,02+1,635)*2,40+(1,50+2,315*2)*0,175</t>
  </si>
  <si>
    <t xml:space="preserve">                        -(1,50*2,315+1,0*2,15*4+0,9*2,15)</t>
  </si>
  <si>
    <t xml:space="preserve">"m.č. 102"     (3,65*2+4,035*2)*2,685+(2,5+2,315*2)*0,175</t>
  </si>
  <si>
    <t xml:space="preserve">                        -(2,5*2,315+1,0*2,15)</t>
  </si>
  <si>
    <t xml:space="preserve">"m.č. 103"     (3,65*2+4,60*2)*2,685+(1,75+1,44*2+1,0+2,315*2)*0,175</t>
  </si>
  <si>
    <t xml:space="preserve">                        -(1,75*1,44+1,0*2,315+1,0*2,15) </t>
  </si>
  <si>
    <t xml:space="preserve">"m.č. 104"     (2,34+2,505)*2,40+(1,0+0,625*2)*0,175-1,0*2,15</t>
  </si>
  <si>
    <t xml:space="preserve">      "odpočet keram. obkladů"   -(2,34+2,505)*2,40-0,625*2*0,175+(1,0*2,15)</t>
  </si>
  <si>
    <t xml:space="preserve">"m.č. 105"    (2,455*2+2,615*2)*2,685+(1,0+0,625*2)*0,175</t>
  </si>
  <si>
    <t xml:space="preserve">                       -(1,0*0,625+1,0*2,15)</t>
  </si>
  <si>
    <t xml:space="preserve">     "odpočet dekorační stěrky"    -1,86*1,38</t>
  </si>
  <si>
    <t xml:space="preserve">"m.č. 106"    (1,60*2+2,615)*2,40+(1,0+0,625*2)*0,175</t>
  </si>
  <si>
    <t xml:space="preserve">                       -(1,0*0,625+0,8*2,15)</t>
  </si>
  <si>
    <t xml:space="preserve">     "odpočet keram. obkladů" -(1,60*2+2,615)*2,40-0,625*2*0,175+(0,8*2,15+1,0*0,625)</t>
  </si>
  <si>
    <t xml:space="preserve">"m.č. 107"    (5,71*2+2,615*2)*2,625+(1,05+2,315*2)*0,175</t>
  </si>
  <si>
    <t xml:space="preserve">                       -(1,05*2,315+0,9*2,15)</t>
  </si>
  <si>
    <t xml:space="preserve">"m.č. 108"    (3,40+6,02*2)*2,685+(1,5+2,315*2+1,5+1,25*2)*0,175</t>
  </si>
  <si>
    <t xml:space="preserve">                       -(1,5*2,315+1,5*1,25+0,9*2,15) </t>
  </si>
  <si>
    <t xml:space="preserve">"m.č. 109"   (4,025*2+1,52*2)*2,30</t>
  </si>
  <si>
    <t xml:space="preserve">                      -(0,9*2,15*3+0,8*2,15)</t>
  </si>
  <si>
    <t xml:space="preserve">"m.č. 110"     (7,025*2+3,385)*2,685+(4,25+2,315*2)*0,175</t>
  </si>
  <si>
    <t xml:space="preserve">                        -4,25*2,315</t>
  </si>
  <si>
    <t xml:space="preserve">      "odpočet SDK předstěny"    -3,6*0,86</t>
  </si>
  <si>
    <t xml:space="preserve">     "odpočet dekorační stěrky"   -3,03*0,50</t>
  </si>
  <si>
    <t>50</t>
  </si>
  <si>
    <t>619991011</t>
  </si>
  <si>
    <t>Obalení konstrukcí a prvků fólií přilepenou lepící páskou</t>
  </si>
  <si>
    <t>-2041264806</t>
  </si>
  <si>
    <t>* vnější výplně otvorů z vnitřní strany</t>
  </si>
  <si>
    <t xml:space="preserve">        "1. NP"  (1,75*1,44+1,0*0,625*3+1,0*2,315+2,5*2,315+1,5*2,315*2+4,25*2,315+1,5*1,25+1,05*2,315)</t>
  </si>
  <si>
    <t>* keram. obklady</t>
  </si>
  <si>
    <t xml:space="preserve">"m.č. 104"    (2,34*2+2,505*2)*2,40+0,625*2*0,275-(1,0*2,15+1,0*0,625)</t>
  </si>
  <si>
    <t xml:space="preserve">"m.č. 106"    (1,60*2+2,615*2)*2,40+0,625*2*0,175-(0,8*2,15+1,0*0,625)</t>
  </si>
  <si>
    <t>62</t>
  </si>
  <si>
    <t>Úprava povrchů vnějších</t>
  </si>
  <si>
    <t>51</t>
  </si>
  <si>
    <t>622131121</t>
  </si>
  <si>
    <t>Penetrační nátěr vnějších stěn nanášený ručně</t>
  </si>
  <si>
    <t>1940809314</t>
  </si>
  <si>
    <t>* skl. ST3 - sokl pod terénem</t>
  </si>
  <si>
    <t>(17,0*2+1,0*2+9,1*2)*0,85</t>
  </si>
  <si>
    <t>* skl. ST1a - sokl nad terénem</t>
  </si>
  <si>
    <t>(17,0*2+1,0*2+9,1*2)*0,49</t>
  </si>
  <si>
    <t>* ozn. ST1</t>
  </si>
  <si>
    <t xml:space="preserve">"pohled severní"    17,54*2,87-4,4</t>
  </si>
  <si>
    <t>* ozn. ST2</t>
  </si>
  <si>
    <t xml:space="preserve">"pohled jižní"   (17,74+1,0*2)*2,87-13,31</t>
  </si>
  <si>
    <t xml:space="preserve">"pohled východní"    9,435*2,87+9,435*2,41/2-7,78</t>
  </si>
  <si>
    <t xml:space="preserve">"pohled západní"   9,435*2,87+9,435*2,41/2-8,1</t>
  </si>
  <si>
    <t>* venkovní pohledová stěna VS1</t>
  </si>
  <si>
    <t>0,405*3,45*4</t>
  </si>
  <si>
    <t>* venkovní pohledová stěna VS1a</t>
  </si>
  <si>
    <t>0,190*3,45*2</t>
  </si>
  <si>
    <t>52</t>
  </si>
  <si>
    <t>622142001</t>
  </si>
  <si>
    <t>Sklovláknité pletivo vnějších stěn vtlačené do tmelu</t>
  </si>
  <si>
    <t>280028284</t>
  </si>
  <si>
    <t>53</t>
  </si>
  <si>
    <t>622151021</t>
  </si>
  <si>
    <t>Penetrační akrylátový nátěr vnějších mozaikových tenkovrstvých omítek stěn</t>
  </si>
  <si>
    <t>119763816</t>
  </si>
  <si>
    <t>* ozn. ST1a</t>
  </si>
  <si>
    <t xml:space="preserve">"pohled jižní"      15,11*0,15</t>
  </si>
  <si>
    <t xml:space="preserve">"pohled východní"      8,0*0,15</t>
  </si>
  <si>
    <t xml:space="preserve">"pohled západní"      7,06*0,15</t>
  </si>
  <si>
    <t>54</t>
  </si>
  <si>
    <t>622211061a</t>
  </si>
  <si>
    <t>Montáž kontaktního zateplení vnějších stěn lepením a mechanickým kotvením polystyrénových desek do betonu a zdiva tl přes 240 mm včetně přestěrkování izolačních desek a vložení sklovláknité výztužné tkaniny a včetně profilů k zateplovacímu systému</t>
  </si>
  <si>
    <t>1697653016</t>
  </si>
  <si>
    <t>55</t>
  </si>
  <si>
    <t>28376084</t>
  </si>
  <si>
    <t>deska EPS grafitová fasádní λ=0,030-0,031 tl 260mm</t>
  </si>
  <si>
    <t>115171702</t>
  </si>
  <si>
    <t xml:space="preserve">"dodávka fasádních desek"    45,94*1,05</t>
  </si>
  <si>
    <t>56</t>
  </si>
  <si>
    <t>622213001a</t>
  </si>
  <si>
    <t>Montáž kontaktního zateplení vnějších stěn z polystyrénových desek lepením na dřevo tl do 40 mm včetně přestěrkování izolačních desek a vložení sklovláknité výztužné tkaniny a včetně profilů k zateplovacímu systému</t>
  </si>
  <si>
    <t>-165786269</t>
  </si>
  <si>
    <t>0,405*3,45*2</t>
  </si>
  <si>
    <t>57</t>
  </si>
  <si>
    <t>28376072</t>
  </si>
  <si>
    <t>deska EPS grafitová fasádní λ=0,030-0,031 tl 40mm</t>
  </si>
  <si>
    <t>1323596528</t>
  </si>
  <si>
    <t xml:space="preserve">"dodávka desek"    2,795*1,05</t>
  </si>
  <si>
    <t>58</t>
  </si>
  <si>
    <t>622213011a</t>
  </si>
  <si>
    <t>Montáž kontaktního zateplení vnějších stěn polystyrénových desek lepením na dřevo tl přes 40 do 80 mm včetně přestěrkování izolačních desek a vložení sklovláknité výztužné tkaniny a včetně profilů k zateplovacímu systému</t>
  </si>
  <si>
    <t>217255310</t>
  </si>
  <si>
    <t>59</t>
  </si>
  <si>
    <t>28376073</t>
  </si>
  <si>
    <t>deska EPS grafitová fasádní λ=0,030-0,031 tl 50mm</t>
  </si>
  <si>
    <t>1998193738</t>
  </si>
  <si>
    <t xml:space="preserve">"dodávka desek"   1,311*1,05</t>
  </si>
  <si>
    <t>60</t>
  </si>
  <si>
    <t>622213031a</t>
  </si>
  <si>
    <t>Montáž kontaktního zateplení vnějších stěn polystyrénových desek lepením na dřevo tl přes 120 do 160 mm včetně přestěrkování izolačních desek a vložení sklovláknité výztužné tkaniny a včetně profilů k zateplovacímu systému</t>
  </si>
  <si>
    <t>-1798723296</t>
  </si>
  <si>
    <t>28376078</t>
  </si>
  <si>
    <t>deska EPS grafitová fasádní λ=0,030-0,031 tl 140mm</t>
  </si>
  <si>
    <t>1060900721</t>
  </si>
  <si>
    <t xml:space="preserve">"dodávka desek"   2,795*1,05</t>
  </si>
  <si>
    <t>622221061a</t>
  </si>
  <si>
    <t>Montáž kontaktního zateplení vnějších stěn lepením a mechanickým kotvením desek z minerální vlny s podélnou orientací do zdiva a betonu tl přes 240mm</t>
  </si>
  <si>
    <t>1820005717</t>
  </si>
  <si>
    <t>* včetně dodávky a montáže dřevěných roštů (desky vloženy mezi rošt):</t>
  </si>
  <si>
    <t>* svislý dřevěný rošt KVH smrk včetně čiré impregnace, rozměry 80x140 mm</t>
  </si>
  <si>
    <t>* vodorovný dřevěný rošt KVH smrk včetně čiré impregnace, rozměry 60x120 mm</t>
  </si>
  <si>
    <t>63</t>
  </si>
  <si>
    <t>63152264</t>
  </si>
  <si>
    <t>deska tepelně izolační minerální kontaktních fasád podélné vlákno λ=0,034 tl 120mm</t>
  </si>
  <si>
    <t>1442861258</t>
  </si>
  <si>
    <t xml:space="preserve">"dodávka desek"   104,36*1,05</t>
  </si>
  <si>
    <t>64</t>
  </si>
  <si>
    <t>63152265</t>
  </si>
  <si>
    <t>deska tepelně izolační minerální kontaktních fasád podélné vlákno λ=0,034 tl 140mm</t>
  </si>
  <si>
    <t>-656260721</t>
  </si>
  <si>
    <t>109,578*1,05 'Přepočtené koeficientem množství</t>
  </si>
  <si>
    <t>65</t>
  </si>
  <si>
    <t>622251105</t>
  </si>
  <si>
    <t>Příplatek k cenám kontaktního zateplení vnějších stěn za zápustnou montáž a použití tepelněizolačních zátek z minerální vlny</t>
  </si>
  <si>
    <t>-1738384441</t>
  </si>
  <si>
    <t>66</t>
  </si>
  <si>
    <t>622331121a</t>
  </si>
  <si>
    <t>Fasádní betonová stěrka vnějších stěn nanášená ručně (světle šedá textura) včetně systémového podkladního nátěru</t>
  </si>
  <si>
    <t>-823930385</t>
  </si>
  <si>
    <t xml:space="preserve">"pohled severní"    18,35*2,87-4,40</t>
  </si>
  <si>
    <t xml:space="preserve">        "ostění"    11,38*0,185</t>
  </si>
  <si>
    <t>* ozn. VS1 + VS1a</t>
  </si>
  <si>
    <t xml:space="preserve">"pohled východní"    0,72*2,87</t>
  </si>
  <si>
    <t xml:space="preserve">"pohled západní"    0,72*2,87</t>
  </si>
  <si>
    <t>67</t>
  </si>
  <si>
    <t>622331121b</t>
  </si>
  <si>
    <t>Fasádní betonová stěrka střešních přesahů nanášená ručně (světle šedá textura) včetně systémového podkladního nátěru</t>
  </si>
  <si>
    <t>-928356255</t>
  </si>
  <si>
    <t xml:space="preserve">"střešní přesahy -štíty"    8,0</t>
  </si>
  <si>
    <t>68</t>
  </si>
  <si>
    <t>622511112</t>
  </si>
  <si>
    <t>Tenkovrstvá akrylátová mozaiková střednězrnná omítka vnějších stěn</t>
  </si>
  <si>
    <t>-447695440</t>
  </si>
  <si>
    <t>69</t>
  </si>
  <si>
    <t>629991011</t>
  </si>
  <si>
    <t>Zakrytí výplní otvorů a svislých ploch fólií přilepenou lepící páskou</t>
  </si>
  <si>
    <t>1173772233</t>
  </si>
  <si>
    <t xml:space="preserve">* vnější výplně otvorů </t>
  </si>
  <si>
    <t>Podlahy a podlahové konstrukce</t>
  </si>
  <si>
    <t>70</t>
  </si>
  <si>
    <t>632451254</t>
  </si>
  <si>
    <t>Potěr cementový samonivelační litý C30 tl přes 45 do 50 mm</t>
  </si>
  <si>
    <t>-1764552489</t>
  </si>
  <si>
    <t>* skl. PD1</t>
  </si>
  <si>
    <t xml:space="preserve">"m.č. 102"      14,32</t>
  </si>
  <si>
    <t xml:space="preserve">"m.č. 103"      16,63</t>
  </si>
  <si>
    <t xml:space="preserve">"m.č. 108"      20,05</t>
  </si>
  <si>
    <t xml:space="preserve">"m.č. 110"      23,28</t>
  </si>
  <si>
    <t>* skl. PD2</t>
  </si>
  <si>
    <t xml:space="preserve">"m.č. 101"     15,25</t>
  </si>
  <si>
    <t xml:space="preserve">"m.č. 107"     14,96</t>
  </si>
  <si>
    <t xml:space="preserve">"m.č. 109"      6,01</t>
  </si>
  <si>
    <t>* skl. PD3</t>
  </si>
  <si>
    <t xml:space="preserve">"m.č. 104"      5,81</t>
  </si>
  <si>
    <t xml:space="preserve">"m.č. 105"      6,32</t>
  </si>
  <si>
    <t xml:space="preserve">"m.č. 106"      4,13</t>
  </si>
  <si>
    <t>71</t>
  </si>
  <si>
    <t>632451293</t>
  </si>
  <si>
    <t>Příplatek k cementovému samonivelačnímu litému potěru C30 ZKD 5 mm tl přes 50 mm</t>
  </si>
  <si>
    <t>1919680875</t>
  </si>
  <si>
    <t xml:space="preserve">"m.č. 102"      14,32*4</t>
  </si>
  <si>
    <t xml:space="preserve">"m.č. 103"      16,63*4</t>
  </si>
  <si>
    <t xml:space="preserve">"m.č. 108"      20,05*4</t>
  </si>
  <si>
    <t xml:space="preserve">"m.č. 110"      23,28*4</t>
  </si>
  <si>
    <t xml:space="preserve">"m.č. 101"     15,25*3</t>
  </si>
  <si>
    <t xml:space="preserve">"m.č. 107"     14,96*3</t>
  </si>
  <si>
    <t xml:space="preserve">"m.č. 109"      6,01*3</t>
  </si>
  <si>
    <t xml:space="preserve">"m.č. 104"      5,81*3</t>
  </si>
  <si>
    <t xml:space="preserve">"m.č. 105"      6,32*3</t>
  </si>
  <si>
    <t xml:space="preserve">"m.č. 106"      4,13*3</t>
  </si>
  <si>
    <t>94</t>
  </si>
  <si>
    <t>Lešení a stavební výtahy</t>
  </si>
  <si>
    <t>72</t>
  </si>
  <si>
    <t>941321111</t>
  </si>
  <si>
    <t>Montáž lešení řadového modulového těžkého zatížení do 300 kg/m2 š od 0,9 do 1,2 m v do 10 m</t>
  </si>
  <si>
    <t>55562822</t>
  </si>
  <si>
    <t xml:space="preserve">"pohled jižní"      (17,74+1,2*2)*3,10+(8,76+1,2*6)*2,80</t>
  </si>
  <si>
    <t xml:space="preserve">"pohled severní"      (18,35+1,2*2)*3,30</t>
  </si>
  <si>
    <t xml:space="preserve">"pohled východní"    (9,745+1,2*2)*4,40</t>
  </si>
  <si>
    <t xml:space="preserve">"pohled západní"      (9,745+1,2*2)*4,40</t>
  </si>
  <si>
    <t>73</t>
  </si>
  <si>
    <t>941321211</t>
  </si>
  <si>
    <t>Příplatek k lešení řadovému modulovému těžkému š 1,2 m v přes 10 do 25 m za první a ZKD den použití</t>
  </si>
  <si>
    <t>-907831278</t>
  </si>
  <si>
    <t xml:space="preserve">"celkem za 40 dní použití"     282,473*40</t>
  </si>
  <si>
    <t>74</t>
  </si>
  <si>
    <t>941321311</t>
  </si>
  <si>
    <t>Odborná prohlídka lešení řadového modulového těžkého s podlahami zatížení do 300 kg/m2 š od 0,9 do 1,5 m v do 25 m pl do 500 m2 nezakrytého</t>
  </si>
  <si>
    <t>514004514</t>
  </si>
  <si>
    <t>75</t>
  </si>
  <si>
    <t>941321811</t>
  </si>
  <si>
    <t>Demontáž lešení řadového modulového těžkého zatížení do 300 kg/m2 š od 0,9 do 1,2 m v do 10 m</t>
  </si>
  <si>
    <t>-342126198</t>
  </si>
  <si>
    <t>76</t>
  </si>
  <si>
    <t>949101111</t>
  </si>
  <si>
    <t>Lešení pomocné pro objekty pozemních staveb s lešeňovou podlahou v do 1,9 m zatížení do 150 kg/m2</t>
  </si>
  <si>
    <t>-480064949</t>
  </si>
  <si>
    <t>* pro montáž SDK podhledů</t>
  </si>
  <si>
    <t xml:space="preserve">"m.č. 102"     14,32</t>
  </si>
  <si>
    <t xml:space="preserve">"m.č. 103"     16,63</t>
  </si>
  <si>
    <t xml:space="preserve">"m.č. 104"       5,81</t>
  </si>
  <si>
    <t xml:space="preserve">"m.č. 105"       6,32</t>
  </si>
  <si>
    <t xml:space="preserve">"m.č. 106"       4,13</t>
  </si>
  <si>
    <t xml:space="preserve">"m.č. 108"     20,05</t>
  </si>
  <si>
    <t xml:space="preserve">"m.č. 109"       6,01</t>
  </si>
  <si>
    <t xml:space="preserve">"m.č. 110"     23,28</t>
  </si>
  <si>
    <t>77</t>
  </si>
  <si>
    <t>993111111</t>
  </si>
  <si>
    <t>Dovoz a odvoz lešení řadového do 10 km včetně naložení a složení</t>
  </si>
  <si>
    <t>-677157697</t>
  </si>
  <si>
    <t>78</t>
  </si>
  <si>
    <t>993111119</t>
  </si>
  <si>
    <t>Příplatek k ceně dovozu a odvozu lešení řadového ZKD 10 km přes 10 km</t>
  </si>
  <si>
    <t>1080184452</t>
  </si>
  <si>
    <t>* celková vzdálenost do 50 km</t>
  </si>
  <si>
    <t>282,473*4</t>
  </si>
  <si>
    <t>95</t>
  </si>
  <si>
    <t>Různé dokončovací konstrukce a práce pozemních staveb</t>
  </si>
  <si>
    <t>79</t>
  </si>
  <si>
    <t>952901111</t>
  </si>
  <si>
    <t>Vyčištění budov bytové a občanské výstavby při výšce podlaží do 4 m</t>
  </si>
  <si>
    <t>-1722414166</t>
  </si>
  <si>
    <t>* kompletní úklid</t>
  </si>
  <si>
    <t>998</t>
  </si>
  <si>
    <t>Přesun hmot</t>
  </si>
  <si>
    <t>80</t>
  </si>
  <si>
    <t>998011001</t>
  </si>
  <si>
    <t>Přesun hmot pro budovy zděné v do 6 m</t>
  </si>
  <si>
    <t>-196652604</t>
  </si>
  <si>
    <t>PSV</t>
  </si>
  <si>
    <t>Práce a dodávky PSV</t>
  </si>
  <si>
    <t>711</t>
  </si>
  <si>
    <t>Izolace proti vodě, vlhkosti a plynům</t>
  </si>
  <si>
    <t>81</t>
  </si>
  <si>
    <t>711111001</t>
  </si>
  <si>
    <t>Provedení izolace proti zemní vlhkosti vodorovné za studena nátěrem penetračním</t>
  </si>
  <si>
    <t>-76168102</t>
  </si>
  <si>
    <t>* aplikace na podkladní betonovou desku</t>
  </si>
  <si>
    <t>17,0*8,10+3,75*0,99*2</t>
  </si>
  <si>
    <t>82</t>
  </si>
  <si>
    <t>711112001</t>
  </si>
  <si>
    <t>Provedení izolace proti zemní vlhkosti svislé za studena nátěrem penetračním</t>
  </si>
  <si>
    <t>4077979</t>
  </si>
  <si>
    <t>* skl. ST1a</t>
  </si>
  <si>
    <t>83</t>
  </si>
  <si>
    <t>11163150</t>
  </si>
  <si>
    <t>lak penetrační asfaltový</t>
  </si>
  <si>
    <t>1936204758</t>
  </si>
  <si>
    <t xml:space="preserve">"na ploše vodorovné"    145,125*0,0003</t>
  </si>
  <si>
    <t xml:space="preserve">"na ploše svislé"                 26,558*0,00035</t>
  </si>
  <si>
    <t>84</t>
  </si>
  <si>
    <t>711141559</t>
  </si>
  <si>
    <t>Provedení izolace proti zemní vlhkosti pásy přitavením vodorovné NAIP</t>
  </si>
  <si>
    <t>-1096608836</t>
  </si>
  <si>
    <t>* 2x aplikace</t>
  </si>
  <si>
    <t>(17,0*8,10+3,75*0,99*2)*2</t>
  </si>
  <si>
    <t>85</t>
  </si>
  <si>
    <t>711142559</t>
  </si>
  <si>
    <t>Provedení izolace proti zemní vlhkosti pásy přitavením svislé NAIP</t>
  </si>
  <si>
    <t>494429488</t>
  </si>
  <si>
    <t>86</t>
  </si>
  <si>
    <t>62856011</t>
  </si>
  <si>
    <t>pás asfaltový natavitelný modifikovaný SBS s vložkou z hliníkové fólie s textilií a spalitelnou PE fólií nebo jemnozrnným minerálním posypem na horním povrchu tl 4,0mm</t>
  </si>
  <si>
    <t>968837792</t>
  </si>
  <si>
    <t xml:space="preserve">"na ploše vodorovné"   290,25*1,1655</t>
  </si>
  <si>
    <t xml:space="preserve">"na ploše svislé"                26,558*1,2155</t>
  </si>
  <si>
    <t>87</t>
  </si>
  <si>
    <t>711161222</t>
  </si>
  <si>
    <t>Izolace proti zemní vlhkosti nopovou fólií s textilií svislá, nopek v 8,0 mm, tl do 0,6 mm - D+M</t>
  </si>
  <si>
    <t>-1228686014</t>
  </si>
  <si>
    <t>* ochrana TI pod terénem - skl. ST3</t>
  </si>
  <si>
    <t>88</t>
  </si>
  <si>
    <t>711161383</t>
  </si>
  <si>
    <t>Izolace proti zemní vlhkosti nopovou fólií ukončení horní lištou - D+M</t>
  </si>
  <si>
    <t>1119487453</t>
  </si>
  <si>
    <t>17,0*2+1,0*2+9,1*2</t>
  </si>
  <si>
    <t>89</t>
  </si>
  <si>
    <t>998711201</t>
  </si>
  <si>
    <t>Přesun hmot procentní pro izolace proti vodě, vlhkosti a plynům v objektech v do 6 m</t>
  </si>
  <si>
    <t>%</t>
  </si>
  <si>
    <t>1605413123</t>
  </si>
  <si>
    <t>712</t>
  </si>
  <si>
    <t>Povlakové krytiny</t>
  </si>
  <si>
    <t>90</t>
  </si>
  <si>
    <t>712-001</t>
  </si>
  <si>
    <t xml:space="preserve">D+M, střešní hydroizol. fóliová krytina TPO/FPO tl. 2,0 mm na bázi flexibilních polyolefínů s nosnou vložkou z polyesterové tkaniny určenou pro fixaci mechan. kotvením včetně aplikace všech detailů a potřebn. klempířsk. oplechování - kompletní provedení </t>
  </si>
  <si>
    <t>902723075</t>
  </si>
  <si>
    <t xml:space="preserve">* včetně veškerých klempířských prvků </t>
  </si>
  <si>
    <t>* včetně opracování veškerých detailů</t>
  </si>
  <si>
    <t>* skl. SK2 - plochá střecha nad parkovacím stáním</t>
  </si>
  <si>
    <t>6,545*4,90</t>
  </si>
  <si>
    <t xml:space="preserve">"oplechování svislých stěn"    5,20</t>
  </si>
  <si>
    <t>91</t>
  </si>
  <si>
    <t>712311101</t>
  </si>
  <si>
    <t>Provedení povlakové krytiny střech do 10° za studena lakem penetračním nebo asfaltovým</t>
  </si>
  <si>
    <t>869028605</t>
  </si>
  <si>
    <t>6,262*4,592</t>
  </si>
  <si>
    <t>92</t>
  </si>
  <si>
    <t>712341559</t>
  </si>
  <si>
    <t>Provedení povlakové krytiny střech do 10° pásy NAIP přitavením v plné ploše</t>
  </si>
  <si>
    <t>-1572711299</t>
  </si>
  <si>
    <t>* parozábrana</t>
  </si>
  <si>
    <t>93</t>
  </si>
  <si>
    <t>712391172</t>
  </si>
  <si>
    <t>Provedení povlakové krytiny střech do 10° ochranné textilní vrstvy</t>
  </si>
  <si>
    <t>1795648280</t>
  </si>
  <si>
    <t>69311014</t>
  </si>
  <si>
    <t>geotextilie tkaná PES 300/50kN/m</t>
  </si>
  <si>
    <t>-1612710491</t>
  </si>
  <si>
    <t>6,262*4,592*1,155</t>
  </si>
  <si>
    <t>712771221</t>
  </si>
  <si>
    <t>Provedení drenážní vrstvy vegetační střechy z plastových nopových fólií v nopů do 25 mm do 5°</t>
  </si>
  <si>
    <t>-2031918190</t>
  </si>
  <si>
    <t>96</t>
  </si>
  <si>
    <t>69334152</t>
  </si>
  <si>
    <t>fólie profilovaná (nopová) perforovaná HDPE s hydroakumulační a drenážní funkcí do vegetačních střech s výškou nopů 20mm</t>
  </si>
  <si>
    <t>559945495</t>
  </si>
  <si>
    <t>6,262*4,592*1,1025</t>
  </si>
  <si>
    <t>97</t>
  </si>
  <si>
    <t>712771271</t>
  </si>
  <si>
    <t>Provedení filtrační vrstvy vegetační střechy z textilií sklon do 5°</t>
  </si>
  <si>
    <t>147821758</t>
  </si>
  <si>
    <t>98</t>
  </si>
  <si>
    <t>69311020</t>
  </si>
  <si>
    <t>geotextilie netkaná separační, ochranná, filtrační, drenážní PP 130g/m2</t>
  </si>
  <si>
    <t>-845513881</t>
  </si>
  <si>
    <t>6,262*4,592*1,1</t>
  </si>
  <si>
    <t>99</t>
  </si>
  <si>
    <t>712771301</t>
  </si>
  <si>
    <t>Provedení hydroakumulační vrstvy z lehčeného kameniva do 100 mm vegetační střechy sklon do 5°</t>
  </si>
  <si>
    <t>-2137544165</t>
  </si>
  <si>
    <t>100</t>
  </si>
  <si>
    <t>58761500</t>
  </si>
  <si>
    <t>kamenivo keramické lehké frakce 1/4</t>
  </si>
  <si>
    <t>219126816</t>
  </si>
  <si>
    <t>6,262*4,592*0,07*1,05</t>
  </si>
  <si>
    <t>101</t>
  </si>
  <si>
    <t>712771321</t>
  </si>
  <si>
    <t>Provedení hydroakumulační vrstvy z hydrofilních minerálních pásů vegetační střechy sklon do 5°</t>
  </si>
  <si>
    <t>1065756856</t>
  </si>
  <si>
    <t>102</t>
  </si>
  <si>
    <t>63151495a</t>
  </si>
  <si>
    <t>deska tepelně izolační minerální plochých střech hydrofilní 70kPa λ=0,037 tl 30mm, vodní kapacita 45 l/m2, drenážní schopnost 1,48 l/ms</t>
  </si>
  <si>
    <t>978201369</t>
  </si>
  <si>
    <t>6,262*4,592*1,05</t>
  </si>
  <si>
    <t>103</t>
  </si>
  <si>
    <t>712771551</t>
  </si>
  <si>
    <t>Výsadba vegetativních částí rostlin do 20 ks/m2 vegetační střechy sklon do 5°</t>
  </si>
  <si>
    <t>408767596</t>
  </si>
  <si>
    <t>104</t>
  </si>
  <si>
    <t>00572610</t>
  </si>
  <si>
    <t>sazenice trvalek pro vegetační střechy (Rozchodníky, netřesky, vybrané cibuloviny a hlíznaté rostliny)</t>
  </si>
  <si>
    <t>-324913101</t>
  </si>
  <si>
    <t>6,262*4,592*20</t>
  </si>
  <si>
    <t>105</t>
  </si>
  <si>
    <t>712811101</t>
  </si>
  <si>
    <t>Provedení povlakové krytiny vytažením na konstrukce za studena nátěrem penetračním</t>
  </si>
  <si>
    <t>-14764637</t>
  </si>
  <si>
    <t xml:space="preserve">"aplikace na svislé stěny"    5,20</t>
  </si>
  <si>
    <t>106</t>
  </si>
  <si>
    <t>1863854947</t>
  </si>
  <si>
    <t xml:space="preserve">"na ploše vodorovné"    28,755*0,0003</t>
  </si>
  <si>
    <t xml:space="preserve">"na ploše svislé"                  5,20*0,00035</t>
  </si>
  <si>
    <t>107</t>
  </si>
  <si>
    <t>712841559</t>
  </si>
  <si>
    <t>Provedení povlakové krytiny vytažením na konstrukce pásy přitavením NAIP</t>
  </si>
  <si>
    <t>558643256</t>
  </si>
  <si>
    <t>108</t>
  </si>
  <si>
    <t>-1934793171</t>
  </si>
  <si>
    <t xml:space="preserve">"na ploše vodorovné"    28,755*1,1655</t>
  </si>
  <si>
    <t xml:space="preserve">"na ploše svislé"                 5,20*1,2155</t>
  </si>
  <si>
    <t>109</t>
  </si>
  <si>
    <t>998712201</t>
  </si>
  <si>
    <t>Přesun hmot procentní pro krytiny povlakové v objektech v do 6 m</t>
  </si>
  <si>
    <t>1883249294</t>
  </si>
  <si>
    <t>713</t>
  </si>
  <si>
    <t>Izolace tepelné</t>
  </si>
  <si>
    <t>110</t>
  </si>
  <si>
    <t>713111121</t>
  </si>
  <si>
    <t>Montáž izolace tepelné spodem stropů s uchycením drátem rohoží, pásů, dílců, desek</t>
  </si>
  <si>
    <t>-727316453</t>
  </si>
  <si>
    <t>* skl. PH1 - zateplený podhled</t>
  </si>
  <si>
    <t>16,65*7,75+3,4*1,0*2</t>
  </si>
  <si>
    <t>* skl. PH1 - zateplený podhled - 2x montáž (celková tl. 240 mm)</t>
  </si>
  <si>
    <t>(17,0*8,1+3,75*1,0*2)*2</t>
  </si>
  <si>
    <t>111</t>
  </si>
  <si>
    <t>63148153</t>
  </si>
  <si>
    <t>deska tepelně izolační minerální univerzální λ=0,035 tl 80mm</t>
  </si>
  <si>
    <t>1024254524</t>
  </si>
  <si>
    <t>(16,65*7,75+3,4*1,0*2)*1,05</t>
  </si>
  <si>
    <t>112</t>
  </si>
  <si>
    <t>63148155</t>
  </si>
  <si>
    <t>deska tepelně izolační minerální univerzální λ=0,035 tl 120mm</t>
  </si>
  <si>
    <t>644421213</t>
  </si>
  <si>
    <t>(17,0*8,1+3,75*1,0*2)*2*1,05</t>
  </si>
  <si>
    <t>113</t>
  </si>
  <si>
    <t>713111124</t>
  </si>
  <si>
    <t>Montáž izolace tepelné spodem stropů nastřelením rohoží, pásů, dílců, desek</t>
  </si>
  <si>
    <t>1313894161</t>
  </si>
  <si>
    <t>114</t>
  </si>
  <si>
    <t>28376531</t>
  </si>
  <si>
    <t>deska izolační PIR s oboustrannou kompozitní fólií s hliníkovou vložkou pro šikmé střechy λ=0,022 tl 80mm</t>
  </si>
  <si>
    <t>330094881</t>
  </si>
  <si>
    <t>115</t>
  </si>
  <si>
    <t>713121111</t>
  </si>
  <si>
    <t>Montáž izolace tepelné podlah volně kladenými rohožemi, pásy, dílci, deskami 1 vrstva</t>
  </si>
  <si>
    <t>1127217143</t>
  </si>
  <si>
    <t>116</t>
  </si>
  <si>
    <t>28616309a</t>
  </si>
  <si>
    <t>deska systémová izolační s montážními výstupky, celková výška 33 mm</t>
  </si>
  <si>
    <t>1924701386</t>
  </si>
  <si>
    <t xml:space="preserve">"m.č. 102"      14,32*1,05</t>
  </si>
  <si>
    <t xml:space="preserve">"m.č. 103"      16,63*1,05</t>
  </si>
  <si>
    <t xml:space="preserve">"m.č. 108"      20,05*1,05</t>
  </si>
  <si>
    <t xml:space="preserve">"m.č. 110"      23,28*1,05</t>
  </si>
  <si>
    <t xml:space="preserve">"m.č. 101"     15,25*1,05</t>
  </si>
  <si>
    <t xml:space="preserve">"m.č. 107"     14,96*1,05</t>
  </si>
  <si>
    <t xml:space="preserve">"m.č. 109"      6,01*1,05</t>
  </si>
  <si>
    <t xml:space="preserve">"m.č. 104"      5,81*1,05</t>
  </si>
  <si>
    <t xml:space="preserve">"m.č. 105"      6,32*1,05</t>
  </si>
  <si>
    <t xml:space="preserve">"m.č. 106"      4,13*1,05</t>
  </si>
  <si>
    <t>117</t>
  </si>
  <si>
    <t>713121111a</t>
  </si>
  <si>
    <t>Montáž izolace tepelné podlah kladenými rohožemi, pásy, dílci, deskami 1 vrstva - lepeny + mechanické kotvení k podkladu</t>
  </si>
  <si>
    <t>2004448220</t>
  </si>
  <si>
    <t>118</t>
  </si>
  <si>
    <t>28372361</t>
  </si>
  <si>
    <t>deska EPS 150 pro konstrukce s vysokým zatížením λ=0,035 tl 220mm</t>
  </si>
  <si>
    <t>1909949891</t>
  </si>
  <si>
    <t>119</t>
  </si>
  <si>
    <t>713131141</t>
  </si>
  <si>
    <t xml:space="preserve">Montáž izolace tepelné stěn lepením celoplošně rohoží, pásů, dílců, desek </t>
  </si>
  <si>
    <t>391905098</t>
  </si>
  <si>
    <t>* skl. ST3 - 2x aplikace</t>
  </si>
  <si>
    <t>(17,0*2+1,0*2+9,1*2)*0,85*2</t>
  </si>
  <si>
    <t>0,20*3,45*2</t>
  </si>
  <si>
    <t>120</t>
  </si>
  <si>
    <t>28376363</t>
  </si>
  <si>
    <t>deska perimetrická pro zateplení spodních staveb 200kPa λ=0,034 tl 200mm</t>
  </si>
  <si>
    <t>1990192876</t>
  </si>
  <si>
    <t>* skl. ST3</t>
  </si>
  <si>
    <t>(17,0*2+1,0*2+9,1*2)*0,85*1,05</t>
  </si>
  <si>
    <t>121</t>
  </si>
  <si>
    <t>28376349</t>
  </si>
  <si>
    <t>deska perimetrická pro zateplení spodních staveb 200kPa λ=0,034 tl 60mm</t>
  </si>
  <si>
    <t>-1043737065</t>
  </si>
  <si>
    <t>122</t>
  </si>
  <si>
    <t>63148152</t>
  </si>
  <si>
    <t>deska tepelně izolační minerální univerzální λ=0,035 tl 60mm</t>
  </si>
  <si>
    <t>-200292897</t>
  </si>
  <si>
    <t>0,20*3,45*2*1,05</t>
  </si>
  <si>
    <t>123</t>
  </si>
  <si>
    <t>713131245</t>
  </si>
  <si>
    <t>Montáž izolace tepelné stěn lepením celoplošně v kombinaci s mechanickým kotvením rohoží, pásů, dílců, desek tl přes 240 mm</t>
  </si>
  <si>
    <t>-2109794059</t>
  </si>
  <si>
    <t>124</t>
  </si>
  <si>
    <t>-769344217</t>
  </si>
  <si>
    <t>(17,0*2+1,0*2+9,1*2)*0,49*1,05</t>
  </si>
  <si>
    <t>125</t>
  </si>
  <si>
    <t>72984006</t>
  </si>
  <si>
    <t>126</t>
  </si>
  <si>
    <t>713141321</t>
  </si>
  <si>
    <t>Montáž izolace tepelné střech plochých lepené asfaltem zplna, spádová vrstva</t>
  </si>
  <si>
    <t>1791226005</t>
  </si>
  <si>
    <t>127</t>
  </si>
  <si>
    <t>28376142</t>
  </si>
  <si>
    <t>klín izolační spád do 5% EPS 150</t>
  </si>
  <si>
    <t>-1973380127</t>
  </si>
  <si>
    <t>6,262*4,592*(0,02+0,078)/2*1,05</t>
  </si>
  <si>
    <t>128</t>
  </si>
  <si>
    <t>713291333</t>
  </si>
  <si>
    <t>Montáž izolace tepelné parotěsné zábrany podlah folií</t>
  </si>
  <si>
    <t>-1648497544</t>
  </si>
  <si>
    <t>* skl. PH1 - aplikace pod záklop z OSB desek</t>
  </si>
  <si>
    <t>17,0*8,1+3,75*1,0*2</t>
  </si>
  <si>
    <t>129</t>
  </si>
  <si>
    <t>28329034</t>
  </si>
  <si>
    <t>fólie kontaktní (pouze na TI) difuzně propustná pro doplňkovou hydroizolační vrstvu, třívrstvá mikroporézní PP 115-121g/m2 s integrovanou samolepící páskou</t>
  </si>
  <si>
    <t>1530784279</t>
  </si>
  <si>
    <t>(17,0*8,1+3,75*1,0*2)*1,265</t>
  </si>
  <si>
    <t>130</t>
  </si>
  <si>
    <t>998713201</t>
  </si>
  <si>
    <t>Přesun hmot procentní pro izolace tepelné v objektech v do 6 m</t>
  </si>
  <si>
    <t>1678668243</t>
  </si>
  <si>
    <t>721</t>
  </si>
  <si>
    <t xml:space="preserve">Zdravotechnika </t>
  </si>
  <si>
    <t>131</t>
  </si>
  <si>
    <t>721279152</t>
  </si>
  <si>
    <t xml:space="preserve">Montáž hlavice ventilační DN 75 </t>
  </si>
  <si>
    <t>2014419231</t>
  </si>
  <si>
    <t xml:space="preserve">"ozn. OS06"    1</t>
  </si>
  <si>
    <t>132</t>
  </si>
  <si>
    <t>62851026a</t>
  </si>
  <si>
    <t>odvětrání kanalizace s integrovanou PVC manžetou DN 70</t>
  </si>
  <si>
    <t>1003925230</t>
  </si>
  <si>
    <t>* podrobnější popis - viz výpis ostatních výrobků</t>
  </si>
  <si>
    <t xml:space="preserve">"ozn. OS06"     1</t>
  </si>
  <si>
    <t>133</t>
  </si>
  <si>
    <t>721279153</t>
  </si>
  <si>
    <t xml:space="preserve">Montáž hlavice ventilační DN 100 </t>
  </si>
  <si>
    <t>860543487</t>
  </si>
  <si>
    <t xml:space="preserve">"ozn. OS07"    2</t>
  </si>
  <si>
    <t>134</t>
  </si>
  <si>
    <t>62851027a</t>
  </si>
  <si>
    <t>odvětrání kanalizace s integrovanou PVC manžetou DN 100</t>
  </si>
  <si>
    <t>1741568956</t>
  </si>
  <si>
    <t xml:space="preserve">"ozn. OS07"   2</t>
  </si>
  <si>
    <t>135</t>
  </si>
  <si>
    <t>721279153a</t>
  </si>
  <si>
    <t xml:space="preserve">Montáž hlavice ventilační DN 125 - odvětrání radonu </t>
  </si>
  <si>
    <t>858076846</t>
  </si>
  <si>
    <t xml:space="preserve">"ozn. OS09"    1</t>
  </si>
  <si>
    <t>136</t>
  </si>
  <si>
    <t>62851028a</t>
  </si>
  <si>
    <t>odvětrávací komínek radonu s integrovanou PVC manžetou DN 125</t>
  </si>
  <si>
    <t>2078939370</t>
  </si>
  <si>
    <t xml:space="preserve">"ozn. OS09"   1</t>
  </si>
  <si>
    <t>731</t>
  </si>
  <si>
    <t xml:space="preserve">Ústřední vytápění </t>
  </si>
  <si>
    <t>7311</t>
  </si>
  <si>
    <t>Strojovna vytápění</t>
  </si>
  <si>
    <t>137</t>
  </si>
  <si>
    <t>7311-001</t>
  </si>
  <si>
    <t xml:space="preserve">Plynový závěsný kondenzační kotel, výkon cca 12 kW, systémová  regulace + ekvitermní čidlo, propojovací kabeláž, integrované pojistné prvky,, NOx6</t>
  </si>
  <si>
    <t>sada</t>
  </si>
  <si>
    <t>-1055774395</t>
  </si>
  <si>
    <t>138</t>
  </si>
  <si>
    <t>7311-002</t>
  </si>
  <si>
    <t>Komunikační rozhraní - příprava pro budoucí napojení na nadřazený systém investora</t>
  </si>
  <si>
    <t>-1738843759</t>
  </si>
  <si>
    <t>139</t>
  </si>
  <si>
    <t>7311-003</t>
  </si>
  <si>
    <t>Systémové odkouření nad střechu délka cca 3 m</t>
  </si>
  <si>
    <t>867800620</t>
  </si>
  <si>
    <t>140</t>
  </si>
  <si>
    <t>7311-004</t>
  </si>
  <si>
    <t>Průchodka střechou</t>
  </si>
  <si>
    <t>ks</t>
  </si>
  <si>
    <t>2116885050</t>
  </si>
  <si>
    <t>141</t>
  </si>
  <si>
    <t>7311-005</t>
  </si>
  <si>
    <t>Fixační prvky odkouření nad střechou, utěsnění a vytmelení prostupu střechou, tepelné izolace</t>
  </si>
  <si>
    <t>-1528565868</t>
  </si>
  <si>
    <t>142</t>
  </si>
  <si>
    <t>7311-006</t>
  </si>
  <si>
    <t>Zaregulování a kontrola pojistných a bezpečnostních prvků plynového kotle, uvedení do provozu</t>
  </si>
  <si>
    <t>-873536792</t>
  </si>
  <si>
    <t>143</t>
  </si>
  <si>
    <t>7311-007</t>
  </si>
  <si>
    <t>Nastavení a vyregulování systému systému MaR a hořáku plynového kotle, kabeláž pro napojení čidla, instalace a nastavení systému MaR</t>
  </si>
  <si>
    <t>-1015322490</t>
  </si>
  <si>
    <t>144</t>
  </si>
  <si>
    <t>7311-008</t>
  </si>
  <si>
    <t xml:space="preserve">Akumulační  zásobník TUV objem cca 120-160 litrů vč. ovládání MaR napojeno na PK</t>
  </si>
  <si>
    <t>-1526816544</t>
  </si>
  <si>
    <t>145</t>
  </si>
  <si>
    <t>7311-009</t>
  </si>
  <si>
    <t>Napouštěcí sestava s filtrací a reg. ventilem otopné soustavy, automatické hlídání tlaku</t>
  </si>
  <si>
    <t>-2014411948</t>
  </si>
  <si>
    <t>146</t>
  </si>
  <si>
    <t>7311-010</t>
  </si>
  <si>
    <t xml:space="preserve">Instalace pomocné expanzní nádoby 35 litrů vč. armatur </t>
  </si>
  <si>
    <t>-418685357</t>
  </si>
  <si>
    <t>147</t>
  </si>
  <si>
    <t>7311-011</t>
  </si>
  <si>
    <t>Kontrolní manometr 0-6 bar</t>
  </si>
  <si>
    <t>-1117421217</t>
  </si>
  <si>
    <t>148</t>
  </si>
  <si>
    <t>7311-012</t>
  </si>
  <si>
    <t>Zpětná klapka DN20</t>
  </si>
  <si>
    <t>4056077</t>
  </si>
  <si>
    <t>149</t>
  </si>
  <si>
    <t>7311-013</t>
  </si>
  <si>
    <t>Zpětná klapka DN25</t>
  </si>
  <si>
    <t>-1776419783</t>
  </si>
  <si>
    <t>150</t>
  </si>
  <si>
    <t>7311-014</t>
  </si>
  <si>
    <t>Filtr DN25 odstředivý</t>
  </si>
  <si>
    <t>754872437</t>
  </si>
  <si>
    <t>151</t>
  </si>
  <si>
    <t>7311-015</t>
  </si>
  <si>
    <t>Teploměr</t>
  </si>
  <si>
    <t>1407649935</t>
  </si>
  <si>
    <t>152</t>
  </si>
  <si>
    <t>7311-016</t>
  </si>
  <si>
    <t>Kulový uzávěr DN20</t>
  </si>
  <si>
    <t>647187033</t>
  </si>
  <si>
    <t>153</t>
  </si>
  <si>
    <t>7311-017</t>
  </si>
  <si>
    <t>Kulový uzávěr DN25</t>
  </si>
  <si>
    <t>-1310742646</t>
  </si>
  <si>
    <t>154</t>
  </si>
  <si>
    <t>7311-018</t>
  </si>
  <si>
    <t>Vypouštěcí ventil DN 10+zátka</t>
  </si>
  <si>
    <t>-1535316494</t>
  </si>
  <si>
    <t>155</t>
  </si>
  <si>
    <t>7311-019</t>
  </si>
  <si>
    <t>Automatický odvzduš.ventil DN10 + uzávěr DN10</t>
  </si>
  <si>
    <t>-179972721</t>
  </si>
  <si>
    <t>156</t>
  </si>
  <si>
    <t>7311-020</t>
  </si>
  <si>
    <t xml:space="preserve">Trubkové otopné těleso v provedení  ,,žebříček,, 1820/450, integrovaná eletro topná patrona výkon cca 0,5 kW, termostat, kabeláž</t>
  </si>
  <si>
    <t>118998183</t>
  </si>
  <si>
    <t>157</t>
  </si>
  <si>
    <t>7311-021</t>
  </si>
  <si>
    <t xml:space="preserve">Trubkové otopné těleso v provedení  ,,žebříček,, 1820/750, integrovaná eletro topná patrona výkon cca 0,5 kW, termostat, kabeláž</t>
  </si>
  <si>
    <t>-2027784256</t>
  </si>
  <si>
    <t>158</t>
  </si>
  <si>
    <t>7311-022</t>
  </si>
  <si>
    <t xml:space="preserve">Sada šroubení  jednobodové s regulací, uzavíráním a vypouštěním pro otopná tělesa ,,žebříček,,, termostatická hlavice</t>
  </si>
  <si>
    <t>785011935</t>
  </si>
  <si>
    <t>159</t>
  </si>
  <si>
    <t>7311-023</t>
  </si>
  <si>
    <t>Měděné potrubí 28x1 včetně tvarovek spojované lisováním</t>
  </si>
  <si>
    <t>911100665</t>
  </si>
  <si>
    <t>160</t>
  </si>
  <si>
    <t>7311-024</t>
  </si>
  <si>
    <t>Měděné potrubí 15x1 včetně tvarovek spojované lisováním</t>
  </si>
  <si>
    <t>-1379355836</t>
  </si>
  <si>
    <t>161</t>
  </si>
  <si>
    <t>7311-025</t>
  </si>
  <si>
    <t xml:space="preserve">Tepelná izolace návleková tl. 15 mm  pro měděné potrubí 15x1</t>
  </si>
  <si>
    <t>-1143773633</t>
  </si>
  <si>
    <t>162</t>
  </si>
  <si>
    <t>7311-026</t>
  </si>
  <si>
    <t xml:space="preserve">Tepelná izolace návleková tl. 20 mm  pro měděné potrubí 28x1</t>
  </si>
  <si>
    <t>-282892095</t>
  </si>
  <si>
    <t>7312</t>
  </si>
  <si>
    <t>Podlahové vytápění</t>
  </si>
  <si>
    <t>163</t>
  </si>
  <si>
    <t>7312-001</t>
  </si>
  <si>
    <t>Přepouštěcí ventil DN15</t>
  </si>
  <si>
    <t>1451012542</t>
  </si>
  <si>
    <t>164</t>
  </si>
  <si>
    <t>7312-002</t>
  </si>
  <si>
    <t>Připojovací šroubení</t>
  </si>
  <si>
    <t>1530324281</t>
  </si>
  <si>
    <t>165</t>
  </si>
  <si>
    <t>7312-003</t>
  </si>
  <si>
    <t>-469164025</t>
  </si>
  <si>
    <t>166</t>
  </si>
  <si>
    <t>7312-004</t>
  </si>
  <si>
    <t>Systémová deska s izolací, po rozteč 100,150,200 mm, (tl. izolace koordinována s skladbou podlahy při realizaci)</t>
  </si>
  <si>
    <t>-2120568476</t>
  </si>
  <si>
    <t>167</t>
  </si>
  <si>
    <t>7312-005</t>
  </si>
  <si>
    <t xml:space="preserve">Dilatační pás </t>
  </si>
  <si>
    <t>-1645389027</t>
  </si>
  <si>
    <t>168</t>
  </si>
  <si>
    <t>7312-006</t>
  </si>
  <si>
    <t>Ochranná hadice (husí krk) černá 25x20</t>
  </si>
  <si>
    <t>-1240778374</t>
  </si>
  <si>
    <t>169</t>
  </si>
  <si>
    <t>7312-007</t>
  </si>
  <si>
    <t>Spona pro přichycení hadic k izolaci</t>
  </si>
  <si>
    <t>1424774979</t>
  </si>
  <si>
    <t>170</t>
  </si>
  <si>
    <t>7312-008</t>
  </si>
  <si>
    <t>Spona pro přichycení trubek k izolaci</t>
  </si>
  <si>
    <t>-159223528</t>
  </si>
  <si>
    <t>171</t>
  </si>
  <si>
    <t>7312-009</t>
  </si>
  <si>
    <t xml:space="preserve">Potrubí  PEX 18x2 (17x2 ) dle systémového řešení dodavatele</t>
  </si>
  <si>
    <t>1267736662</t>
  </si>
  <si>
    <t>172</t>
  </si>
  <si>
    <t>7312-010</t>
  </si>
  <si>
    <t xml:space="preserve">Směšovací rozdělovač s průtokoměry pro podlahové vytápění  - kompletní sestava, čerpadlo, 8x okruh, 3-cestný směšovací ventil</t>
  </si>
  <si>
    <t>-718075128</t>
  </si>
  <si>
    <t>173</t>
  </si>
  <si>
    <t>7312-011</t>
  </si>
  <si>
    <t>Adaptér pro trubky PEX-AL-PEX, PEX a Pb</t>
  </si>
  <si>
    <t>2034272248</t>
  </si>
  <si>
    <t>7313</t>
  </si>
  <si>
    <t>ÚT - Ostatní práce</t>
  </si>
  <si>
    <t>174</t>
  </si>
  <si>
    <t>7313-001</t>
  </si>
  <si>
    <t>Průchodky a chráničky potrubí (přes stavební konstrukce a dilatace)</t>
  </si>
  <si>
    <t>-282983245</t>
  </si>
  <si>
    <t>175</t>
  </si>
  <si>
    <t>7313-002</t>
  </si>
  <si>
    <t>Pomocné konstrukce</t>
  </si>
  <si>
    <t>-2042111373</t>
  </si>
  <si>
    <t>176</t>
  </si>
  <si>
    <t>7313-003</t>
  </si>
  <si>
    <t>Drobný a pomocný materiál</t>
  </si>
  <si>
    <t>361026066</t>
  </si>
  <si>
    <t>177</t>
  </si>
  <si>
    <t>7313-004</t>
  </si>
  <si>
    <t>Topná zkouška</t>
  </si>
  <si>
    <t>67304790</t>
  </si>
  <si>
    <t>178</t>
  </si>
  <si>
    <t>7313-005</t>
  </si>
  <si>
    <t>-1325690469</t>
  </si>
  <si>
    <t>179</t>
  </si>
  <si>
    <t>7313-006</t>
  </si>
  <si>
    <t>Vyregulování a uvedení do provozu</t>
  </si>
  <si>
    <t>671035375</t>
  </si>
  <si>
    <t>180</t>
  </si>
  <si>
    <t>7313-007</t>
  </si>
  <si>
    <t>Provozní a tlakové zkoušky</t>
  </si>
  <si>
    <t>1584965533</t>
  </si>
  <si>
    <t>181</t>
  </si>
  <si>
    <t>7313-008</t>
  </si>
  <si>
    <t>Zaškolení obsluhy</t>
  </si>
  <si>
    <t>-1200608402</t>
  </si>
  <si>
    <t>182</t>
  </si>
  <si>
    <t>7313-009</t>
  </si>
  <si>
    <t>Revize</t>
  </si>
  <si>
    <t>-87219867</t>
  </si>
  <si>
    <t>183</t>
  </si>
  <si>
    <t>7313-010</t>
  </si>
  <si>
    <t>Drobné stavební přípomoce</t>
  </si>
  <si>
    <t>-1112994246</t>
  </si>
  <si>
    <t>184</t>
  </si>
  <si>
    <t>7313-011</t>
  </si>
  <si>
    <t>Úklid pracoviště</t>
  </si>
  <si>
    <t>210556267</t>
  </si>
  <si>
    <t>185</t>
  </si>
  <si>
    <t>7313-012</t>
  </si>
  <si>
    <t>Doprava</t>
  </si>
  <si>
    <t>1540414076</t>
  </si>
  <si>
    <t>186</t>
  </si>
  <si>
    <t>7313-013</t>
  </si>
  <si>
    <t>Úprava projektové dokumentace na komponenty vzešlé z výběrového řízení, dokumentace skutečné provedení, plán BOZP</t>
  </si>
  <si>
    <t>798661910</t>
  </si>
  <si>
    <t>762</t>
  </si>
  <si>
    <t>Konstrukce tesařské</t>
  </si>
  <si>
    <t>187</t>
  </si>
  <si>
    <t>762083122</t>
  </si>
  <si>
    <t>Impregnace řeziva proti dřevokaznému hmyzu, houbám a plísním máčením třída ohrožení 3 a 4</t>
  </si>
  <si>
    <t>-36784724</t>
  </si>
  <si>
    <t xml:space="preserve">* skl. SK1 </t>
  </si>
  <si>
    <t xml:space="preserve">"prkenné bednění"    18,35*(5,80+5,35)*2*0,025*1,1</t>
  </si>
  <si>
    <t>* kontralatě 60/40 mm</t>
  </si>
  <si>
    <t>(5,80*18+5,35*18)*0,06*0,04*1,1</t>
  </si>
  <si>
    <t xml:space="preserve">"dřevěný rošt rovnoběžně s vazníky - rošt KVH 60x40 mm"    255,0*0,06*0,04*1,1</t>
  </si>
  <si>
    <t xml:space="preserve">"dřevěný rošt kolmo na vazníky - rošt KVH 80x80 mm"    272,0*0,08*0,08*1,1</t>
  </si>
  <si>
    <t>* skl. ST2a - štítová stěna s dřevěným obkladem</t>
  </si>
  <si>
    <t xml:space="preserve">"vodorovný dřevěný rošt - KVH 60x120 mm"     56,0*0,06*0,12*1,1</t>
  </si>
  <si>
    <t xml:space="preserve">"svislý dřevěný rošt - KVH 80x140 mm"      52,0*0,08*0,14*1,1</t>
  </si>
  <si>
    <t xml:space="preserve">"obklad střešní římsy"    ((5,77+5,31)*2*0,64+17,74*0,64)*2*0,04*0,04*1,1</t>
  </si>
  <si>
    <t xml:space="preserve">"střešní podhled - rošt KVH 60x40 mm"   8,76*1,62*2*0,06*0,04*1,1 </t>
  </si>
  <si>
    <t>188</t>
  </si>
  <si>
    <t>762341210</t>
  </si>
  <si>
    <t>Montáž bednění střech rovných a šikmých sklonu do 60° z hrubých prken na sraz tl do 32 mm</t>
  </si>
  <si>
    <t>1462645228</t>
  </si>
  <si>
    <t>* skl. SK1 - 2x montáž</t>
  </si>
  <si>
    <t>18,35*(5,80+5,35)*2</t>
  </si>
  <si>
    <t>189</t>
  </si>
  <si>
    <t>60515111</t>
  </si>
  <si>
    <t>řezivo jehličnaté boční prkno 20-30mm</t>
  </si>
  <si>
    <t>-1134145464</t>
  </si>
  <si>
    <t>18,35*(5,80+5,35)*2*0,025*1,1</t>
  </si>
  <si>
    <t>190</t>
  </si>
  <si>
    <t>762341285a</t>
  </si>
  <si>
    <t>Montáž bednění střech rovných a šikmých sklonu do 60° z desek cementovláknitých</t>
  </si>
  <si>
    <t>989144338</t>
  </si>
  <si>
    <t>191</t>
  </si>
  <si>
    <t>59030980</t>
  </si>
  <si>
    <t>deska cementovláknitá tl 12,5mm</t>
  </si>
  <si>
    <t>945241271</t>
  </si>
  <si>
    <t xml:space="preserve">"střešní přesahy -štíty"    8,0*1,1</t>
  </si>
  <si>
    <t>192</t>
  </si>
  <si>
    <t>762342511</t>
  </si>
  <si>
    <t>Montáž kontralatí na podklad bez tepelné izolace</t>
  </si>
  <si>
    <t>-655954400</t>
  </si>
  <si>
    <t>* skl. SK1</t>
  </si>
  <si>
    <t>5,80*18+5,35*18</t>
  </si>
  <si>
    <t>193</t>
  </si>
  <si>
    <t>60514106</t>
  </si>
  <si>
    <t>řezivo jehličnaté lať pevnostní třída S10-13 průřez 40x60mm</t>
  </si>
  <si>
    <t>-1128852074</t>
  </si>
  <si>
    <t>194</t>
  </si>
  <si>
    <t>762395000</t>
  </si>
  <si>
    <t>Spojovací prostředky krovů, bednění, laťování, nadstřešních konstrukcí</t>
  </si>
  <si>
    <t>-1061384753</t>
  </si>
  <si>
    <t xml:space="preserve">"prkenné bednění"    18,35*(5,80+5,35)*2*0,025</t>
  </si>
  <si>
    <t>(5,80*18+5,35*18)*0,06*0,04</t>
  </si>
  <si>
    <t xml:space="preserve">"střešní přesahy -štíty - deska cementovláknitá"    8,0*0,02</t>
  </si>
  <si>
    <t>195</t>
  </si>
  <si>
    <t>762421235a</t>
  </si>
  <si>
    <t>Montáž obložení stropu deskami cementovláknitými včetně povrchové úpravy</t>
  </si>
  <si>
    <t>582905263</t>
  </si>
  <si>
    <t xml:space="preserve">"obklad střešní římsy"    (5,77+5,31)*2*0,64+17,74*0,64</t>
  </si>
  <si>
    <t>196</t>
  </si>
  <si>
    <t>-2067166950</t>
  </si>
  <si>
    <t xml:space="preserve">"obklad střešní římsy"    ((5,77+5,31)*2*0,64+17,74*0,64)*1,1</t>
  </si>
  <si>
    <t>197</t>
  </si>
  <si>
    <t>762429001</t>
  </si>
  <si>
    <t>Montáž obložení stropu podkladový rošt</t>
  </si>
  <si>
    <t>438456061</t>
  </si>
  <si>
    <t xml:space="preserve">"dřevěný rošt kolmo na vazníky - rošt KVH 80x80 mm"    272,0</t>
  </si>
  <si>
    <t xml:space="preserve">"dřevěný rošt rovnoběžně s vazníky - rošt KVH 60x40 mm"    255,0</t>
  </si>
  <si>
    <t xml:space="preserve">"obklad střešní římsy"    ((5,77+5,31)*2*0,64+17,74*0,64)*2</t>
  </si>
  <si>
    <t xml:space="preserve">"střešní podhled"   8,76*1,62*2</t>
  </si>
  <si>
    <t>198</t>
  </si>
  <si>
    <t>61223260</t>
  </si>
  <si>
    <t>hranol konstrukční KVH lepený průřezu 40x60-280mm nepohledový</t>
  </si>
  <si>
    <t>-1074821476</t>
  </si>
  <si>
    <t>199</t>
  </si>
  <si>
    <t>61223263</t>
  </si>
  <si>
    <t>hranol konstrukční KVH lepený průřezu 80x80-280mm nepohledový</t>
  </si>
  <si>
    <t>1490310373</t>
  </si>
  <si>
    <t>200</t>
  </si>
  <si>
    <t>60514106a</t>
  </si>
  <si>
    <t>řezivo jehličnaté lať pevnostní třída S10-13 průřez 40x40mm</t>
  </si>
  <si>
    <t>-947601238</t>
  </si>
  <si>
    <t>201</t>
  </si>
  <si>
    <t>762431235</t>
  </si>
  <si>
    <t>Montáž obložení stěn deskami cementotřískovými</t>
  </si>
  <si>
    <t>989581128</t>
  </si>
  <si>
    <t>0,35*3,45*4</t>
  </si>
  <si>
    <t>0,10*3,45*2</t>
  </si>
  <si>
    <t>12,5*2</t>
  </si>
  <si>
    <t>202</t>
  </si>
  <si>
    <t>59590741</t>
  </si>
  <si>
    <t>deska cementotřísková bez povrchové úpravy tl 20mm</t>
  </si>
  <si>
    <t>861291208</t>
  </si>
  <si>
    <t>0,35*3,45*4*1,1</t>
  </si>
  <si>
    <t>0,10*3,45*2*1,1</t>
  </si>
  <si>
    <t>12,5*2*1,1</t>
  </si>
  <si>
    <t>203</t>
  </si>
  <si>
    <t>762439001</t>
  </si>
  <si>
    <t>Montáž obložení stěn podkladový rošt</t>
  </si>
  <si>
    <t>-981390674</t>
  </si>
  <si>
    <t xml:space="preserve">"svislý dřevěný rošt - KVH 80x140 mm"      52,0</t>
  </si>
  <si>
    <t xml:space="preserve">"vodorovný dřevěný rošt - KVH 60x120 mm"     56,0</t>
  </si>
  <si>
    <t>204</t>
  </si>
  <si>
    <t>61223262</t>
  </si>
  <si>
    <t>hranol konstrukční KVH lepený průřezu 60x60-280mm nepohledový</t>
  </si>
  <si>
    <t>-1662595064</t>
  </si>
  <si>
    <t>205</t>
  </si>
  <si>
    <t>803521372</t>
  </si>
  <si>
    <t>206</t>
  </si>
  <si>
    <t>762495000</t>
  </si>
  <si>
    <t>Spojovací prostředky pro montáž olištování, obložení stropů, střešních podhledů a stěn</t>
  </si>
  <si>
    <t>910264607</t>
  </si>
  <si>
    <t xml:space="preserve">"dřevěný rošt kolmo na vazníky - rošt KVH 80x80 mm"     136,0</t>
  </si>
  <si>
    <t xml:space="preserve">"dřevěný rošt rovnoběžně s vazníky - rošt KVH 60x40 mm"    136,0</t>
  </si>
  <si>
    <t xml:space="preserve">"svislý dřevěný rošt - KVH 80x140 mm"     25,0</t>
  </si>
  <si>
    <t xml:space="preserve">"vodorovný dřevěný rošt - KVH 60x120 mm"     25,0</t>
  </si>
  <si>
    <t xml:space="preserve">"střešní podhled - rošt KVH 60x40 mm"   8,76*1,62</t>
  </si>
  <si>
    <t>207</t>
  </si>
  <si>
    <t>762810047</t>
  </si>
  <si>
    <t>Záklop stropů z desek OSB tl 25 mm na pero a drážku šroubovaných na rošt</t>
  </si>
  <si>
    <t>2031033945</t>
  </si>
  <si>
    <t>* skl. PH1</t>
  </si>
  <si>
    <t xml:space="preserve">"pochůzná plocha v podstřešním prostoru"    16,65*3,20</t>
  </si>
  <si>
    <t>208</t>
  </si>
  <si>
    <t>762810147a</t>
  </si>
  <si>
    <t>Záklop stropů z cementotřískových desek tl 24 mm na pero a drážku šroubovaných na rošt včetně pohledového povrchového nátěru ze spodní strany</t>
  </si>
  <si>
    <t>1291710860</t>
  </si>
  <si>
    <t>6,80*5,40</t>
  </si>
  <si>
    <t>209</t>
  </si>
  <si>
    <t>762895000</t>
  </si>
  <si>
    <t>Spojovací prostředky pro montáž záklopu, stropnice a podbíjení</t>
  </si>
  <si>
    <t>-605021624</t>
  </si>
  <si>
    <t xml:space="preserve">"pochůzná plocha v podstřešním prostoru - OSB desky"    16,65*3,20*0,025</t>
  </si>
  <si>
    <t xml:space="preserve">"cementotříškové desky"     6,80*5,40*0,024</t>
  </si>
  <si>
    <t>210</t>
  </si>
  <si>
    <t>762-90001</t>
  </si>
  <si>
    <t>D+M, dřevěná atika přístřešku nad parkovacím stáním - 2x vodorovný hranol 100x60 mm nad sebou, mezi nimi podpěrné sloupky, ze 3 stran atiky včetně horní plochy opláštění cementotřískovou deskou tl. 24 mm - spád zajišťují dř. latě 60x40 mm rovněž opláštěné</t>
  </si>
  <si>
    <t>-2092203597</t>
  </si>
  <si>
    <t xml:space="preserve">"atika - přístřešek nad parkovacím stáním"    22,80</t>
  </si>
  <si>
    <t>211</t>
  </si>
  <si>
    <t>998762201</t>
  </si>
  <si>
    <t>Přesun hmot procentní pro kce tesařské v objektech v do 6 m</t>
  </si>
  <si>
    <t>1249612774</t>
  </si>
  <si>
    <t>763</t>
  </si>
  <si>
    <t>Konstrukce suché výstavby</t>
  </si>
  <si>
    <t>212</t>
  </si>
  <si>
    <t>763111314a</t>
  </si>
  <si>
    <t>SDK příčka tl 100 mm, oboustranné opláštění dřevěnými biodeskami tl. 20 mm, nosné systémové profily s izolací EI 30 Rw do 45 dB</t>
  </si>
  <si>
    <t>1779935458</t>
  </si>
  <si>
    <t>* ozn. SD 05</t>
  </si>
  <si>
    <t xml:space="preserve">"mezi m.č. 101 a 110"      3,385*2,685-0,9*1,985 </t>
  </si>
  <si>
    <t>213</t>
  </si>
  <si>
    <t>763113351</t>
  </si>
  <si>
    <t>SDK příčka instalační tl 155 - 650 mm zdvojený profil CW+UW 50 desky 2xDFRIH2 12,5 s izolací EI 90 Rw do 62 dB</t>
  </si>
  <si>
    <t>1541459657</t>
  </si>
  <si>
    <t>* ozn. SD 01</t>
  </si>
  <si>
    <t xml:space="preserve">"m.č. 104"    2,615*2,40</t>
  </si>
  <si>
    <t>* ozn. SD 02</t>
  </si>
  <si>
    <t xml:space="preserve">"m.č. 106"     2,615*2,40</t>
  </si>
  <si>
    <t>* ozn. SD 03</t>
  </si>
  <si>
    <t xml:space="preserve">"m.č. 108"    3,40*2,685</t>
  </si>
  <si>
    <t>* ozn. SD 04</t>
  </si>
  <si>
    <t xml:space="preserve">"m.č. 104"     2,34*2,40-1,0*0,625</t>
  </si>
  <si>
    <t xml:space="preserve">"m.č. 110"     3,60*0,86</t>
  </si>
  <si>
    <t>214</t>
  </si>
  <si>
    <t>763131421</t>
  </si>
  <si>
    <t>SDK podhled desky 2xA 12,5 bez izolace dvouvrstvá spodní kce profil CD+UD</t>
  </si>
  <si>
    <t>-554710622</t>
  </si>
  <si>
    <t>* skl. PH2</t>
  </si>
  <si>
    <t>215</t>
  </si>
  <si>
    <t>763131432</t>
  </si>
  <si>
    <t>SDK podhled deska 1xDF 15 bez izolace dvouvrstvá spodní kce profil CD+UD REI 90</t>
  </si>
  <si>
    <t>237157059</t>
  </si>
  <si>
    <t>216</t>
  </si>
  <si>
    <t>763131461</t>
  </si>
  <si>
    <t>SDK podhled desky 2xH2 12,5 bez izolace dvouvrstvá spodní kce profil CD+UD</t>
  </si>
  <si>
    <t>-443410440</t>
  </si>
  <si>
    <t>217</t>
  </si>
  <si>
    <t>763131751</t>
  </si>
  <si>
    <t>Montáž parotěsné zábrany do SDK podhledu</t>
  </si>
  <si>
    <t>-1544238503</t>
  </si>
  <si>
    <t>218</t>
  </si>
  <si>
    <t>28329276</t>
  </si>
  <si>
    <t>fólie PE vyztužená pro parotěsnou vrstvu (reakce na oheň - třída E) 140g/m2</t>
  </si>
  <si>
    <t>1284145796</t>
  </si>
  <si>
    <t xml:space="preserve">"m.č. 101"     15,25*1,1235</t>
  </si>
  <si>
    <t xml:space="preserve">"m.č. 102"     14,32*1,1235</t>
  </si>
  <si>
    <t xml:space="preserve">"m.č. 103"     16,63*1,1235</t>
  </si>
  <si>
    <t xml:space="preserve">"m.č. 104"       5,81*1,1235</t>
  </si>
  <si>
    <t xml:space="preserve">"m.č. 105"       6,32*1,1235</t>
  </si>
  <si>
    <t xml:space="preserve">"m.č. 106"       4,13*1,1235</t>
  </si>
  <si>
    <t xml:space="preserve">"m.č. 107"     14,96*1,1235</t>
  </si>
  <si>
    <t xml:space="preserve">"m.č. 108"     20,05*1,1235</t>
  </si>
  <si>
    <t xml:space="preserve">"m.č. 109"       6,01*1,1235</t>
  </si>
  <si>
    <t xml:space="preserve">"m.č. 110"     23,28*1,1235</t>
  </si>
  <si>
    <t>219</t>
  </si>
  <si>
    <t>763732114</t>
  </si>
  <si>
    <t>Montáž střešní konstrukce z příhradových vazníků konstrukční dl přes 9 do 12,5 m</t>
  </si>
  <si>
    <t>-426644426</t>
  </si>
  <si>
    <t>10,05*18</t>
  </si>
  <si>
    <t>220</t>
  </si>
  <si>
    <t>60512201a</t>
  </si>
  <si>
    <t>příhradový vazník sedlový sušený impregnovaný dl do 12,5m</t>
  </si>
  <si>
    <t>895900196</t>
  </si>
  <si>
    <t>10,05*18*1,02</t>
  </si>
  <si>
    <t>221</t>
  </si>
  <si>
    <t>998763200</t>
  </si>
  <si>
    <t>Přesun hmot procentní pro dřevostavby v objektech v do 6 m</t>
  </si>
  <si>
    <t>45009737</t>
  </si>
  <si>
    <t>764</t>
  </si>
  <si>
    <t>Konstrukce klempířské</t>
  </si>
  <si>
    <t>222</t>
  </si>
  <si>
    <t>764121431</t>
  </si>
  <si>
    <t>Krytina střechy rovné drážkováním z tabulí z Al plechu sklonu do 30°</t>
  </si>
  <si>
    <t>928291358</t>
  </si>
  <si>
    <t>18,35*(5,80+5,35)</t>
  </si>
  <si>
    <t>223</t>
  </si>
  <si>
    <t>764212663</t>
  </si>
  <si>
    <t>Oplechování rovné okapové hrany z Pz s povrchovou úpravou rš 250 mm</t>
  </si>
  <si>
    <t>826572033</t>
  </si>
  <si>
    <t>* viz výpis klempířských výrobků - prvky střechy</t>
  </si>
  <si>
    <t xml:space="preserve">"ozn. KL10"      36,7</t>
  </si>
  <si>
    <t>224</t>
  </si>
  <si>
    <t>764214607a</t>
  </si>
  <si>
    <t>Oplechování horních ploch a atik bez rohů z Pz s povrch úpravou mechanicky kotvené rš 650 mm</t>
  </si>
  <si>
    <t>-138582135</t>
  </si>
  <si>
    <t xml:space="preserve">"ozn. KL04"      24,80</t>
  </si>
  <si>
    <t>225</t>
  </si>
  <si>
    <t>764215646</t>
  </si>
  <si>
    <t>Příplatek za zvýšenou pracnost při oplechování rohů nadezdívek(atik)z Pz s povrch úprav rš přes 400 mm</t>
  </si>
  <si>
    <t>2044699068</t>
  </si>
  <si>
    <t xml:space="preserve">"ozn. KL04"     4</t>
  </si>
  <si>
    <t>226</t>
  </si>
  <si>
    <t>764222403</t>
  </si>
  <si>
    <t>Oplechování štítu závětrnou lištou z Al plechu rš 250 mm</t>
  </si>
  <si>
    <t>682886790</t>
  </si>
  <si>
    <t xml:space="preserve">"ozn. KL13"      22,2</t>
  </si>
  <si>
    <t>227</t>
  </si>
  <si>
    <t>764223455</t>
  </si>
  <si>
    <t>Sněhový zachytávač krytiny z Al plechu průběžný jednotrubkový</t>
  </si>
  <si>
    <t>1205644208</t>
  </si>
  <si>
    <t xml:space="preserve">"ozn. KL11"      18,3*6</t>
  </si>
  <si>
    <t>228</t>
  </si>
  <si>
    <t>764226444a</t>
  </si>
  <si>
    <t>Oplechování parapetů rovných celoplošně lepené z Al plechu eloxovaného do rš 300 mm</t>
  </si>
  <si>
    <t>1607922151</t>
  </si>
  <si>
    <t>* podrobnější popis viz výpis klempířských prvků - tabulka venkovních parapetů</t>
  </si>
  <si>
    <t xml:space="preserve">"ozn. KL01"    1,00*3</t>
  </si>
  <si>
    <t xml:space="preserve">"ozn. KL02"    1,50</t>
  </si>
  <si>
    <t xml:space="preserve">"ozn. KL03"    1,75</t>
  </si>
  <si>
    <t>229</t>
  </si>
  <si>
    <t>764226465</t>
  </si>
  <si>
    <t>Příplatek za zvýšenou pracnost oplechování rohů parapetů rovných z Al plechu rš do 400 mm</t>
  </si>
  <si>
    <t>1570319016</t>
  </si>
  <si>
    <t xml:space="preserve">"ozn. KL01"    3*2</t>
  </si>
  <si>
    <t xml:space="preserve">"ozn. KL02"    2</t>
  </si>
  <si>
    <t xml:space="preserve">"ozn. KL03"    2</t>
  </si>
  <si>
    <t>230</t>
  </si>
  <si>
    <t>764511602</t>
  </si>
  <si>
    <t>Žlab podokapní půlkruhový z Pz s povrchovou úpravou rš 330 mm</t>
  </si>
  <si>
    <t>-963786449</t>
  </si>
  <si>
    <t xml:space="preserve">"ozn. KL09"      36,7</t>
  </si>
  <si>
    <t>231</t>
  </si>
  <si>
    <t>764511622</t>
  </si>
  <si>
    <t>Roh nebo kout půlkruhového podokapního žlabu z Pz s povrchovou úpravou rš 330 mm</t>
  </si>
  <si>
    <t>1069722331</t>
  </si>
  <si>
    <t xml:space="preserve">"ozn. KL09"      4</t>
  </si>
  <si>
    <t>232</t>
  </si>
  <si>
    <t>764521444</t>
  </si>
  <si>
    <t>Kotlík oválný (trychtýřový) pro podokapní žlaby z Al plechu 330/100 mm</t>
  </si>
  <si>
    <t>335342472</t>
  </si>
  <si>
    <t>233</t>
  </si>
  <si>
    <t>764522467a</t>
  </si>
  <si>
    <t>Pohledové (krycí) oplechování žlabu navazující na tvar a spád střechy z Al plechu rš 760 mm</t>
  </si>
  <si>
    <t>-1863273862</t>
  </si>
  <si>
    <t xml:space="preserve">"ozn. KL08"      36,7</t>
  </si>
  <si>
    <t>234</t>
  </si>
  <si>
    <t>764528422</t>
  </si>
  <si>
    <t>Svody kruhové včetně objímek, kolen, odskoků z Al plechu průměru 100 mm</t>
  </si>
  <si>
    <t>940727769</t>
  </si>
  <si>
    <t xml:space="preserve">"ozn. KL05"      3,00</t>
  </si>
  <si>
    <t xml:space="preserve">"ozn. KL06"      3,00</t>
  </si>
  <si>
    <t xml:space="preserve">"ozn. KL07"      3,00</t>
  </si>
  <si>
    <t>235</t>
  </si>
  <si>
    <t>998764201</t>
  </si>
  <si>
    <t>Přesun hmot procentní pro konstrukce klempířské v objektech v do 6 m</t>
  </si>
  <si>
    <t>-975044352</t>
  </si>
  <si>
    <t>765</t>
  </si>
  <si>
    <t>Krytina skládaná</t>
  </si>
  <si>
    <t>236</t>
  </si>
  <si>
    <t>765111203a</t>
  </si>
  <si>
    <t>Montáž krytiny okapní jednoduchá větrací mřížka</t>
  </si>
  <si>
    <t>962850487</t>
  </si>
  <si>
    <t xml:space="preserve">"provětrávací štěrbina"     9*2</t>
  </si>
  <si>
    <t>237</t>
  </si>
  <si>
    <t>59244119</t>
  </si>
  <si>
    <t>mřížka ochranná větrací v 67 mm</t>
  </si>
  <si>
    <t>-1207527371</t>
  </si>
  <si>
    <t xml:space="preserve">"provětrávací štěrbina"     9*2*1,05</t>
  </si>
  <si>
    <t>238</t>
  </si>
  <si>
    <t>765191023</t>
  </si>
  <si>
    <t>Montáž pojistné hydroizolační nebo parotěsné kladené ve sklonu přes 20° s lepenými spoji na bednění</t>
  </si>
  <si>
    <t>-264715875</t>
  </si>
  <si>
    <t>239</t>
  </si>
  <si>
    <t>28329043</t>
  </si>
  <si>
    <t>fólie PUR/PP difuzně propustná s nakašírovanou PP strukturovanou rohoží v 8 mm pod hladkou plechovou krytinu, integrovaná samolepící páska, 380 g/m2</t>
  </si>
  <si>
    <t>617017127</t>
  </si>
  <si>
    <t xml:space="preserve">"difúzní fólie"     18,35*(5,80+5,35)*1,1</t>
  </si>
  <si>
    <t>240</t>
  </si>
  <si>
    <t>28329089a</t>
  </si>
  <si>
    <t>fólie hydroizolační pro DHV (reakce na oheň - třída B) 210g/m2</t>
  </si>
  <si>
    <t>-1222776478</t>
  </si>
  <si>
    <t xml:space="preserve">"pojistná hydroizolace"     18,35*(5,80+5,35)*1,1</t>
  </si>
  <si>
    <t>241</t>
  </si>
  <si>
    <t>765191031</t>
  </si>
  <si>
    <t>Lepení těsnících pásků pod kontralatě</t>
  </si>
  <si>
    <t>-1501855359</t>
  </si>
  <si>
    <t>242</t>
  </si>
  <si>
    <t>28355058</t>
  </si>
  <si>
    <t xml:space="preserve">páska těsnící jednostranně lepící pěnová pod kontralatě </t>
  </si>
  <si>
    <t>-1809490014</t>
  </si>
  <si>
    <t>(5,80*18+5,35*18)*1,1</t>
  </si>
  <si>
    <t>243</t>
  </si>
  <si>
    <t>998765201</t>
  </si>
  <si>
    <t>Přesun hmot procentní pro krytiny skládané v objektech v do 6 m</t>
  </si>
  <si>
    <t>-605187481</t>
  </si>
  <si>
    <t>766</t>
  </si>
  <si>
    <t>Konstrukce truhlářské</t>
  </si>
  <si>
    <t>244</t>
  </si>
  <si>
    <t>766-10001</t>
  </si>
  <si>
    <t xml:space="preserve">D+M - dveře vnitřní dřevěné 900x2100 mm, plné, jednokřídlové, L/P,  padací práh, zárubeň dřevěná obložková bezfalcová, laminát HPL, tl. stěny 195 mm, rozetové kování, klika/klika </t>
  </si>
  <si>
    <t>182267650</t>
  </si>
  <si>
    <t>* podrobný popis viz tabulka dveří</t>
  </si>
  <si>
    <t xml:space="preserve">"ozn. D1 - levé"       1</t>
  </si>
  <si>
    <t xml:space="preserve">"ozn. D2 - pravé"     1</t>
  </si>
  <si>
    <t>245</t>
  </si>
  <si>
    <t>766-10002</t>
  </si>
  <si>
    <t xml:space="preserve">D+M - dveře vnitřní dřevěné 900x2100 mm, plné, jednokřídlové, P,  bez prahu, zárubeň dřevěná obložková bezfalcová, laminát HPL, tl. stěny 135 mm, rozetové kování, klika/klika , zámek pro WC</t>
  </si>
  <si>
    <t>1025075225</t>
  </si>
  <si>
    <t xml:space="preserve">"ozn. D3 - pravé"     1</t>
  </si>
  <si>
    <t>246</t>
  </si>
  <si>
    <t>766-10003</t>
  </si>
  <si>
    <t xml:space="preserve">D+M - dveře vnitřní dřevěné 900x2100 mm, plné, jednokřídlové, P,  bez prahu, zárubeň dřevěná obložková bezfalcová, laminát HPL, tl. stěny 135 mm, rozetové kování, klika/klika </t>
  </si>
  <si>
    <t>605690925</t>
  </si>
  <si>
    <t xml:space="preserve">"ozn. D4 - pravé"     1</t>
  </si>
  <si>
    <t>247</t>
  </si>
  <si>
    <t>766-10004</t>
  </si>
  <si>
    <t xml:space="preserve">D+M - dveře vnitřní dřevěné 800x2100 mm, plné, jednokřídlové, P,  padací práh, zárubeň dřevěná obložková bezfalcová, laminát HPL, tl. stěny 135 mm, rozetové kování, koule/klika </t>
  </si>
  <si>
    <t>-1560752507</t>
  </si>
  <si>
    <t xml:space="preserve">"ozn. D5 - pravé"     1</t>
  </si>
  <si>
    <t>248</t>
  </si>
  <si>
    <t>766-10005</t>
  </si>
  <si>
    <t xml:space="preserve">D+M - dveře vnitřní dřevěné 700x2100 mm, plné, jednokřídlové, L,  bez prahu, zárubeň dřevěná obložková bezfalcová, laminát HPL, tl. stěny 135 mm, rozetové kování, klika/klika , zámek pro WC</t>
  </si>
  <si>
    <t>845412126</t>
  </si>
  <si>
    <t xml:space="preserve">"ozn. D6 - levé"     1</t>
  </si>
  <si>
    <t>249</t>
  </si>
  <si>
    <t>766-10006</t>
  </si>
  <si>
    <t xml:space="preserve">D+M - dveře vnitřní dřevěné 800x2100 mm, plné, jednokřídlové, P,  bez prahu, zárubeň dřevěná obložková bezfalcová, laminát HPL, tl. stěny 135 mm, rozetové kování, klika/klika </t>
  </si>
  <si>
    <t>-1671798597</t>
  </si>
  <si>
    <t xml:space="preserve">"ozn. D7 - pravé"     1</t>
  </si>
  <si>
    <t>250</t>
  </si>
  <si>
    <t>766-10007</t>
  </si>
  <si>
    <t xml:space="preserve">D+M - dveře vnitřní dřevěné 800x2100 mm, plné, jednokřídlové, P,  bez prahu, zárubeň dřevěná obložková bezfalcová, laminát HPL, tl. stěny 195 mm, rozetové kování, klika/klika </t>
  </si>
  <si>
    <t>-1270534598</t>
  </si>
  <si>
    <t xml:space="preserve">"ozn. D8 - pravé"     1</t>
  </si>
  <si>
    <t>251</t>
  </si>
  <si>
    <t>766-10008</t>
  </si>
  <si>
    <t xml:space="preserve">D+M - dveře vnitřní dřevěné 900x2100 mm, prosklené, dvoukřídlové, L, s fixním bočním světlíkem a s fixním nadsvětlíkem, bez prahu, zárubeň dřevěná rámová, dýhované, tl. stěny 100 mm, rozetové kování, klika/klika </t>
  </si>
  <si>
    <t>163952167</t>
  </si>
  <si>
    <t xml:space="preserve">"ozn. D9 - levé"     1</t>
  </si>
  <si>
    <t>252</t>
  </si>
  <si>
    <t>766-10009</t>
  </si>
  <si>
    <t>D+M - dveře vnější dřevohliníkové 900x2240 mm, plné, jednokřídlové, L, tepelně izolační, Ud=max. 1,2 W/m2K, osazení na kompozitivní úhelníky, bezpečnostní štítové kování, madlo/klika, systémový bezbariérový práh s přerušeným tepelným mostem</t>
  </si>
  <si>
    <t>-1425672416</t>
  </si>
  <si>
    <t>"otvor 1050x2315 mm</t>
  </si>
  <si>
    <t xml:space="preserve">"ozn. VD1 - levé"     1</t>
  </si>
  <si>
    <t>253</t>
  </si>
  <si>
    <t>766-10010</t>
  </si>
  <si>
    <t>D+M - dveře vnější dřevohliníkové 900x2240 mm, plné, L, s fixním bočním proskleným světlíkem, tepelně izolační, Ud=max. 1,2 W/m2K, osazení na kompoz. úhelníky, bezpečn. štítové kování, madlo/klika, systém. bezbariérový práh s přerušeným tepelným mostem</t>
  </si>
  <si>
    <t>306958049</t>
  </si>
  <si>
    <t>"otvor 1500x2315 mm</t>
  </si>
  <si>
    <t xml:space="preserve">"ozn. VD2 - levé"     1</t>
  </si>
  <si>
    <t>254</t>
  </si>
  <si>
    <t>766-10011</t>
  </si>
  <si>
    <t>1054466218</t>
  </si>
  <si>
    <t xml:space="preserve">"ozn. VD3 - levé"     1</t>
  </si>
  <si>
    <t>255</t>
  </si>
  <si>
    <t>766231113</t>
  </si>
  <si>
    <t>Montáž sklápěcích půdních schodů</t>
  </si>
  <si>
    <t>1792194530</t>
  </si>
  <si>
    <t xml:space="preserve">"ozn. OS01"     1</t>
  </si>
  <si>
    <t>256</t>
  </si>
  <si>
    <t>61233173a</t>
  </si>
  <si>
    <t>schody půdní stahovací kovové protipožární 900x700 mm, dřevěné víko s tepelnou izolací a pozinkovaným plechem</t>
  </si>
  <si>
    <t>428235158</t>
  </si>
  <si>
    <t>257</t>
  </si>
  <si>
    <t>766417421</t>
  </si>
  <si>
    <t>Montáž provětrávané fasády pl přes 5 m2 z dřevěných profilů š přes 60 do 80 mm tl do 20 mm</t>
  </si>
  <si>
    <t>1770636671</t>
  </si>
  <si>
    <t>* ozn. ST2 + ST2a</t>
  </si>
  <si>
    <t xml:space="preserve">     "ostění"    15,01*0,28</t>
  </si>
  <si>
    <t xml:space="preserve">     "ostění"    15,81*0,28</t>
  </si>
  <si>
    <t xml:space="preserve">"pohled západní"      9,435*2,87+9,435*2,41/2-8,1</t>
  </si>
  <si>
    <t xml:space="preserve">    "ostění"    12,76*0,28</t>
  </si>
  <si>
    <t>258</t>
  </si>
  <si>
    <t>60514114aa</t>
  </si>
  <si>
    <t>řezivo jehličnaté lať impregnovaná, rozměr latě 70x19 mm (sibiřský - evropský modřín), zaoblené hrany max. 2 mm, mezery max. 10 mm</t>
  </si>
  <si>
    <t>-1168678704</t>
  </si>
  <si>
    <t xml:space="preserve">"pohled jižní"   ((17,74+1,0*2)*2,87-13,31)*14,29*0,07*0,019*1,13</t>
  </si>
  <si>
    <t xml:space="preserve">     "ostění"    15,01*0,28*14,29*0,07*0,019*1,13</t>
  </si>
  <si>
    <t xml:space="preserve">"pohled východní"    (9,435*2,87+9,435*2,41/2-7,78)*14,29*0,07*0,019*1,13</t>
  </si>
  <si>
    <t xml:space="preserve">     "ostění"    15,81*0,28*14,29*0,07*0,019*1,13</t>
  </si>
  <si>
    <t xml:space="preserve">"pohled západní"   (9,435*2,87+9,435*2,41/2-8,1)*14,29*0,07*0,019*1,13</t>
  </si>
  <si>
    <t xml:space="preserve">    "ostění"    12,76*0,28*14,29*0,07*0,019*1,13</t>
  </si>
  <si>
    <t>259</t>
  </si>
  <si>
    <t>766417513</t>
  </si>
  <si>
    <t>Montáž podkladového roštu dvojitého pro montáž dřevěných svislých profilů provětrávané fasády</t>
  </si>
  <si>
    <t>-1298463960</t>
  </si>
  <si>
    <t>*dvojitý podkladový rošt</t>
  </si>
  <si>
    <t xml:space="preserve">"pohled jižní"   ((17,74+1,0*2)*2,87-13,31)*2,1</t>
  </si>
  <si>
    <t xml:space="preserve">     "ostění"    15,01*0,28*2,1</t>
  </si>
  <si>
    <t xml:space="preserve">"pohled východní"    (9,435*2,87+9,435*2,41/2-7,78)*2,1</t>
  </si>
  <si>
    <t xml:space="preserve">     "ostění"    15,81*0,28*2,1</t>
  </si>
  <si>
    <t xml:space="preserve">"pohled západní"   (9,435*2,87+9,435*2,41/2-8,1)*2,1</t>
  </si>
  <si>
    <t xml:space="preserve">    "ostění"    12,76*0,28*2,1</t>
  </si>
  <si>
    <t>260</t>
  </si>
  <si>
    <t>60514114a</t>
  </si>
  <si>
    <t>řezivo jehličnaté lať impregnovaná dl 4 m (sibiřský - evropský modřín)</t>
  </si>
  <si>
    <t>2143984184</t>
  </si>
  <si>
    <t>* dvojitý podkladový rošt</t>
  </si>
  <si>
    <t xml:space="preserve">"pohled jižní"   ((17,74+1,0*2)*2,87-13,31)*2,1*2*0,06*0,04*1,1</t>
  </si>
  <si>
    <t xml:space="preserve">     "ostění"    15,01*0,28*2,1*2*0,06*0,04*1,1</t>
  </si>
  <si>
    <t xml:space="preserve">"pohled východní"    (9,435*2,87+9,435*2,41/2-7,78)*2,1*2*0,06*0,04*1,1</t>
  </si>
  <si>
    <t xml:space="preserve">     "ostění"    15,81*0,28*2,1*2*0,06*0,04*1,1</t>
  </si>
  <si>
    <t xml:space="preserve">"pohled západní"   (9,435*2,87+9,435*2,41/2-8,1)*2,1*2*0,06*0,04*1,1</t>
  </si>
  <si>
    <t xml:space="preserve">    "ostění"    12,76*0,28*2,1*2*0,06*0,04*1,1</t>
  </si>
  <si>
    <t>261</t>
  </si>
  <si>
    <t>766417513a</t>
  </si>
  <si>
    <t>Montáž podkladového roštu dvojitého pro montáž dřevěných profilů střešního podhledu</t>
  </si>
  <si>
    <t>-884964907</t>
  </si>
  <si>
    <t xml:space="preserve">"střešní podhled"   8,76*1,62*2,1</t>
  </si>
  <si>
    <t>262</t>
  </si>
  <si>
    <t>-1537710478</t>
  </si>
  <si>
    <t xml:space="preserve">"střešní podhled"   8,76*1,62*2,1*2*0,06*0,04*1,1</t>
  </si>
  <si>
    <t>263</t>
  </si>
  <si>
    <t>766417523</t>
  </si>
  <si>
    <t>Montáž difúzní paropropustné fólie pro dřevěnou provětrávanou fasádu s lepenými přesahy</t>
  </si>
  <si>
    <t>1655585835</t>
  </si>
  <si>
    <t>264</t>
  </si>
  <si>
    <t>28329030</t>
  </si>
  <si>
    <t>fólie kontaktní difuzně propustná pro doplňkovou hydroizolační vrstvu, monolitická třívrstvá PES/PP 150-160g/m2, integrovaná samolepící páska</t>
  </si>
  <si>
    <t>806241348</t>
  </si>
  <si>
    <t xml:space="preserve">"dodávka fólie"     116,563*1,111</t>
  </si>
  <si>
    <t>265</t>
  </si>
  <si>
    <t>766421222a</t>
  </si>
  <si>
    <t>Montáž obložení střešních podhledů z dřevěných profilů š přes 60 do 80 mm</t>
  </si>
  <si>
    <t>-228083135</t>
  </si>
  <si>
    <t xml:space="preserve">"střešní podhled"   8,76*1,62</t>
  </si>
  <si>
    <t>266</t>
  </si>
  <si>
    <t>1387736978</t>
  </si>
  <si>
    <t xml:space="preserve">"střešní podhled"   8,76*1,62*14,29*0,07*0,019*1,13</t>
  </si>
  <si>
    <t>267</t>
  </si>
  <si>
    <t>766621011a</t>
  </si>
  <si>
    <t>Montáž dřevěných oken plochy přes 1 m2 pevných výšky do 1,5 m_předsazená montáž na kompozitivní úhelníky</t>
  </si>
  <si>
    <t>1598667636</t>
  </si>
  <si>
    <t>* ozn. 05</t>
  </si>
  <si>
    <t xml:space="preserve">"rozměr 1,75x1,44 m, 1 ks"     1,75*1,44    </t>
  </si>
  <si>
    <t>268</t>
  </si>
  <si>
    <t>61110003</t>
  </si>
  <si>
    <t>ozn. 05_okno dřevěné s fixním zasklením trojsklo přes plochu 1m2 do v 1,5m</t>
  </si>
  <si>
    <t>-601195910</t>
  </si>
  <si>
    <t>* podrobná specifikace - viz tabulka oken</t>
  </si>
  <si>
    <t>* jednokřídlé (fixní)</t>
  </si>
  <si>
    <t>* Ug=max. 0,70 W/m2K</t>
  </si>
  <si>
    <t>* Uw=max. 0,90 W/m2K</t>
  </si>
  <si>
    <t>* vnější barva smrk / vnitřní barva smrk</t>
  </si>
  <si>
    <t>269</t>
  </si>
  <si>
    <t>766621211a</t>
  </si>
  <si>
    <t>Montáž dřevohliníkových oken plochy přes 1 m2 otevíravých výšky do 1,5 m_předsazená montáž na kompozitivní úhelníky</t>
  </si>
  <si>
    <t>-652838287</t>
  </si>
  <si>
    <t>* ozn. 02</t>
  </si>
  <si>
    <t xml:space="preserve">"rozměr 1,50x1,25 m, 1 ks"     1,50*1,25    </t>
  </si>
  <si>
    <t>270</t>
  </si>
  <si>
    <t>61124017</t>
  </si>
  <si>
    <t>ozn. 02_okno dřevohliníkové otevíravé/sklopné trojsklo přes plochu 1m2 do v 1,5m</t>
  </si>
  <si>
    <t>-1190256656</t>
  </si>
  <si>
    <t>* jednokřídlé (otevíravé, sklopné)</t>
  </si>
  <si>
    <t>* vnější barva antracitově šedá RAL 7016 / vnitřní barva smrk</t>
  </si>
  <si>
    <t>271</t>
  </si>
  <si>
    <t>766621212a</t>
  </si>
  <si>
    <t>Montáž dřevohliníkových oken plochy přes 1 m2 otevíravých/pevných výšky do 2,5 m_předsazená montáž na kompozitivní úhelníky</t>
  </si>
  <si>
    <t>-906137577</t>
  </si>
  <si>
    <t>* ozn. 01</t>
  </si>
  <si>
    <t xml:space="preserve">"rozměr 4,25x2,315 m, 1 ks"     4,25*2,315    </t>
  </si>
  <si>
    <t>* ozn. 03</t>
  </si>
  <si>
    <t xml:space="preserve">"rozměr 2,50x2,315 m, 1 ks"     2,50*2,315</t>
  </si>
  <si>
    <t>* ozn. 04</t>
  </si>
  <si>
    <t xml:space="preserve">"rozměr 1,00x2,315 m, 1 ks"     1,00*2,315</t>
  </si>
  <si>
    <t>272</t>
  </si>
  <si>
    <t>61124018a</t>
  </si>
  <si>
    <t>ozn. 01_okno dřevohliníkové otevíravé/sklopné/pevné trojsklo přes plochu 1m2 v 1,5-2,5m</t>
  </si>
  <si>
    <t>147428710</t>
  </si>
  <si>
    <t>* sestava = jednokřídlé/fixní/jednokřídlé (otevíravé, sklopné/fixní/otevíravé, sklopné)</t>
  </si>
  <si>
    <t>273</t>
  </si>
  <si>
    <t>61124018b</t>
  </si>
  <si>
    <t>ozn. 03_okno dřevohliníkové otevíravé/sklopné/pevné trojsklo přes plochu 1m2 v 1,5-2,5m</t>
  </si>
  <si>
    <t>-723288258</t>
  </si>
  <si>
    <t>* sestava = fixní/jednokřídlé (fixní/otevíravé, sklopné)</t>
  </si>
  <si>
    <t>274</t>
  </si>
  <si>
    <t>61124018c</t>
  </si>
  <si>
    <t>ozn. 04_okno dřevohliníkové otevíravé/sklopné trojsklo přes plochu 1m2 v 1,5-2,5m</t>
  </si>
  <si>
    <t>-1204244432</t>
  </si>
  <si>
    <t>275</t>
  </si>
  <si>
    <t>766621622a</t>
  </si>
  <si>
    <t>Montáž dřevěných oken plochy do 1 m2_předsazená montáž na kompozitivní úhelníky</t>
  </si>
  <si>
    <t>2130398121</t>
  </si>
  <si>
    <t>* ozn. 06</t>
  </si>
  <si>
    <t xml:space="preserve">"rozměr 1,00x0,625 m, 3 ks"     3</t>
  </si>
  <si>
    <t>276</t>
  </si>
  <si>
    <t>61110009</t>
  </si>
  <si>
    <t>ozn. 06_okno dřevěné sklopné trojsklo do plochy 1m2</t>
  </si>
  <si>
    <t>-1091455705</t>
  </si>
  <si>
    <t xml:space="preserve">"rozměr 1,00x0,625 m, 3 ks"    1,00*0,625*3</t>
  </si>
  <si>
    <t>* jednokřídlé (sklopné)</t>
  </si>
  <si>
    <t>277</t>
  </si>
  <si>
    <t>766629631</t>
  </si>
  <si>
    <t>Montáž těsnění připojovací spáry ostění nebo nadpraží komprimační páskou</t>
  </si>
  <si>
    <t>1457467508</t>
  </si>
  <si>
    <t>* vnější spára</t>
  </si>
  <si>
    <t>4,25*2+2,315*2+1,5*2+1,25*2+2,5*2+2,315*2+1,0*2+2,315*2+1,75*2+1,44*2+1,0*6+0,625*6</t>
  </si>
  <si>
    <t>1,05*2+2,315*2+1,50*2+2,315*4</t>
  </si>
  <si>
    <t>278</t>
  </si>
  <si>
    <t>59071026</t>
  </si>
  <si>
    <t>páska okenní těsnící měkčený pěnový PUR impregnovaná s integrovanou páskou 8-33x58mm</t>
  </si>
  <si>
    <t>-1637421705</t>
  </si>
  <si>
    <t xml:space="preserve">"dodávka"    70,01*1,1</t>
  </si>
  <si>
    <t>279</t>
  </si>
  <si>
    <t>766629651</t>
  </si>
  <si>
    <t>Montáž těsnění připojovací spáry ostění nebo nadpraží těsnící fólií</t>
  </si>
  <si>
    <t>-741742340</t>
  </si>
  <si>
    <t>* vnitřní spára</t>
  </si>
  <si>
    <t>280</t>
  </si>
  <si>
    <t>28355025</t>
  </si>
  <si>
    <t>fólie těsnící š 90mm pro vnitřní parotěsnou připojovací spáru otvorových výplní při předsazené montáži</t>
  </si>
  <si>
    <t>-1287654823</t>
  </si>
  <si>
    <t>281</t>
  </si>
  <si>
    <t>766694116</t>
  </si>
  <si>
    <t>Montáž parapetních desek dřevěných nebo plastových š do 30 cm</t>
  </si>
  <si>
    <t>-1434001448</t>
  </si>
  <si>
    <t xml:space="preserve">"ozn. TR01"    1,00*2</t>
  </si>
  <si>
    <t xml:space="preserve">"ozn. TR03"    1,50</t>
  </si>
  <si>
    <t xml:space="preserve">"ozn. TR04"    1,75</t>
  </si>
  <si>
    <t>282</t>
  </si>
  <si>
    <t>60794101a</t>
  </si>
  <si>
    <t>parapet dřevotřískový vnitřní povrch laminátový š 210mm</t>
  </si>
  <si>
    <t>-1556117338</t>
  </si>
  <si>
    <t>* podrobný popis viz výpis truhlářských výrobků - tabulka vnitřních parapetů</t>
  </si>
  <si>
    <t>283</t>
  </si>
  <si>
    <t>766694126</t>
  </si>
  <si>
    <t>Montáž parapetních desek dřevěných nebo plastových š přes 30 cm</t>
  </si>
  <si>
    <t>-1895503271</t>
  </si>
  <si>
    <t xml:space="preserve">"ozn. TR02"   1,0</t>
  </si>
  <si>
    <t>284</t>
  </si>
  <si>
    <t>60794103a</t>
  </si>
  <si>
    <t>parapet dřevotřískový vnitřní povrch laminátový š 310mm</t>
  </si>
  <si>
    <t>-1320347324</t>
  </si>
  <si>
    <t>285</t>
  </si>
  <si>
    <t>766-90111</t>
  </si>
  <si>
    <t>D+M, kuchyňská linka vč. spotřebičů atd. - ozn. TV5</t>
  </si>
  <si>
    <t>1060847352</t>
  </si>
  <si>
    <t xml:space="preserve">"ozn. TV5"    1</t>
  </si>
  <si>
    <t>286</t>
  </si>
  <si>
    <t>766-90112</t>
  </si>
  <si>
    <t>D+M, kuchyňská linka posuvná vč. spotřebičů atd. - ozn. TV8</t>
  </si>
  <si>
    <t>-1000320770</t>
  </si>
  <si>
    <t xml:space="preserve">"ozn. TV8"    1</t>
  </si>
  <si>
    <t>287</t>
  </si>
  <si>
    <t>998766201</t>
  </si>
  <si>
    <t>Přesun hmot procentní pro kce truhlářské v objektech v do 6 m</t>
  </si>
  <si>
    <t>334790397</t>
  </si>
  <si>
    <t>767</t>
  </si>
  <si>
    <t>Konstrukce zámečnické</t>
  </si>
  <si>
    <t>288</t>
  </si>
  <si>
    <t>767-001</t>
  </si>
  <si>
    <t xml:space="preserve">D+M, kotvení dřevěných příhradových vazníků do žb věnce pomocí ocelových kotvících prvků </t>
  </si>
  <si>
    <t>1410968336</t>
  </si>
  <si>
    <t>18+18</t>
  </si>
  <si>
    <t>289</t>
  </si>
  <si>
    <t>767-002</t>
  </si>
  <si>
    <t>D+M, ocelový nosný sloupek jekl 60x60x5 mm - kotvený do základové patky, venkovní pohledová stěna VS1</t>
  </si>
  <si>
    <t>kg</t>
  </si>
  <si>
    <t>572281377</t>
  </si>
  <si>
    <t xml:space="preserve">"jekl 60x60x5 mm, celkem 4 ks"     28,3*4</t>
  </si>
  <si>
    <t xml:space="preserve">"další nespecifov. materiál + kotevní materiál = 5 %"   113,2*0,05 </t>
  </si>
  <si>
    <t>290</t>
  </si>
  <si>
    <t>767-003</t>
  </si>
  <si>
    <t>D+M, ocelový přístřešek pro auta včetně povrchové úpravy lakováním</t>
  </si>
  <si>
    <t>2025730073</t>
  </si>
  <si>
    <t>* SESTAVA OCELOVÉ KONSTRUKCE:</t>
  </si>
  <si>
    <t xml:space="preserve">"4x ocel. trubka 102/4 mm, dl. 3,15 m"     3,15*4*9,8</t>
  </si>
  <si>
    <t xml:space="preserve">"2x UAP 200, dl. 5,45 m"    5,45*2*25,1</t>
  </si>
  <si>
    <t xml:space="preserve">"2x UAP 200, dl. 6,70 m"    6,70*2*25,1</t>
  </si>
  <si>
    <t xml:space="preserve">"11x IPE 140, dl. 5,37 m"    5,37*11*12,9</t>
  </si>
  <si>
    <t xml:space="preserve">"L 50x50x5 mm, celk. dl. 24 m"   24,0*3,8</t>
  </si>
  <si>
    <t>Mezisoučet</t>
  </si>
  <si>
    <t xml:space="preserve">"ostatní potřebný materiál včetně kotevních prvků a příslušenství - 5 %"   1586,613*0,05</t>
  </si>
  <si>
    <t>291</t>
  </si>
  <si>
    <t>767646411</t>
  </si>
  <si>
    <t>Montáž revizních dveří a dvířek jednokřídlových s rámem plochy do 0,5 m2</t>
  </si>
  <si>
    <t>-1852572730</t>
  </si>
  <si>
    <t xml:space="preserve">"ozn. OS03, 1 ks"    0,30*0,60</t>
  </si>
  <si>
    <t xml:space="preserve">"ozn. OS04, 1 ks"    0,30*0,30</t>
  </si>
  <si>
    <t xml:space="preserve">"ozn. OS05, 2 ks"    0,25*0,25*2</t>
  </si>
  <si>
    <t>292</t>
  </si>
  <si>
    <t>56245711a</t>
  </si>
  <si>
    <t>Magnetická revizní dvířka pod obklad do SDK předstěny 300x600 mm</t>
  </si>
  <si>
    <t>1790105000</t>
  </si>
  <si>
    <t xml:space="preserve">"ozn. OS03"     1</t>
  </si>
  <si>
    <t>293</t>
  </si>
  <si>
    <t>56245711b</t>
  </si>
  <si>
    <t>Magnetická revizní dvířka do zděné stěny 300x300 mm</t>
  </si>
  <si>
    <t>-1943621534</t>
  </si>
  <si>
    <t xml:space="preserve">"ozn. OS04"     1</t>
  </si>
  <si>
    <t>294</t>
  </si>
  <si>
    <t>56245711c</t>
  </si>
  <si>
    <t>Magnetická revizní dvířka do SDK předstěny 250x250 mm</t>
  </si>
  <si>
    <t>961324491</t>
  </si>
  <si>
    <t xml:space="preserve">"ozn. OS05"     2</t>
  </si>
  <si>
    <t>295</t>
  </si>
  <si>
    <t>767812114</t>
  </si>
  <si>
    <t>Montáž markýz výsuvných š přes 5000 do 7500 mm na zeď</t>
  </si>
  <si>
    <t>-1317699095</t>
  </si>
  <si>
    <t xml:space="preserve">"ozn. OS02"     1</t>
  </si>
  <si>
    <t>296</t>
  </si>
  <si>
    <t>55346564a</t>
  </si>
  <si>
    <t>markýza výsuvná kazetová vyložení 3 m š. 6m - celohliníková uzavíratelná kazeta s látkovou výplní, automatické stažení při nepřízni počasí, el. pohon, ovládání venk. tlačítkem</t>
  </si>
  <si>
    <t>351063413</t>
  </si>
  <si>
    <t xml:space="preserve">"ozn. OS02"     5,4*3</t>
  </si>
  <si>
    <t>297</t>
  </si>
  <si>
    <t>767851104</t>
  </si>
  <si>
    <t>Montáž lávek komínových - kompletní celé lávky</t>
  </si>
  <si>
    <t>590731041</t>
  </si>
  <si>
    <t xml:space="preserve">"ozn. KL12"      0,6</t>
  </si>
  <si>
    <t>298</t>
  </si>
  <si>
    <t>55344680a</t>
  </si>
  <si>
    <t>lávka střešní 250x600mm, pozinkovaná ocel včetně držáků, kotevních prvků apod.</t>
  </si>
  <si>
    <t>-367231324</t>
  </si>
  <si>
    <t xml:space="preserve">"ozn. KL12"      1</t>
  </si>
  <si>
    <t>299</t>
  </si>
  <si>
    <t>998767201</t>
  </si>
  <si>
    <t>Přesun hmot procentní pro zámečnické konstrukce v objektech v do 6 m</t>
  </si>
  <si>
    <t>244175308</t>
  </si>
  <si>
    <t>771</t>
  </si>
  <si>
    <t>Podlahy z dlaždic</t>
  </si>
  <si>
    <t>300</t>
  </si>
  <si>
    <t>771121011</t>
  </si>
  <si>
    <t>Nátěr penetrační na podlahu</t>
  </si>
  <si>
    <t>-1771008136</t>
  </si>
  <si>
    <t>* pod keram. sokl</t>
  </si>
  <si>
    <t xml:space="preserve"> 47,22*0,06</t>
  </si>
  <si>
    <t>301</t>
  </si>
  <si>
    <t>771474111</t>
  </si>
  <si>
    <t>Montáž soklů z dlaždic keramických rovných lepených cementovým flexibilním lepidlem v do 65 mm</t>
  </si>
  <si>
    <t>1108457247</t>
  </si>
  <si>
    <t xml:space="preserve">"m.č. 101"     5,11*2+5,02*2+0,44*2+0,175*2-1,5-0,9*5-0,8</t>
  </si>
  <si>
    <t xml:space="preserve">"m.č. 105"    2,455*2+2,615*2-0,9</t>
  </si>
  <si>
    <t xml:space="preserve">"m.č. 107"    5,71*2+2,615*2+0,175*2-0,9-0,8 </t>
  </si>
  <si>
    <t xml:space="preserve">"m.č. 109"    4,025*2+1,52*2-0,8*3-0,7 </t>
  </si>
  <si>
    <t>302</t>
  </si>
  <si>
    <t>771574433</t>
  </si>
  <si>
    <t>Montáž podlah keramických reliéfních nebo z dekorů lepených cementovým flexibilním lepidlem přes 2 do 4 ks/m2</t>
  </si>
  <si>
    <t>634214766</t>
  </si>
  <si>
    <t>303</t>
  </si>
  <si>
    <t>771577211</t>
  </si>
  <si>
    <t>Příplatek k montáži podlah keramických lepených cementovým flexibilním lepidlem za plochu do 5 m2</t>
  </si>
  <si>
    <t>946600931</t>
  </si>
  <si>
    <t>304</t>
  </si>
  <si>
    <t>59761100</t>
  </si>
  <si>
    <t>dlažba keramická slinutá mrazuvzdorná R9 povrch reliéfní/lapovaný tl do 10mm přes 2 do 4ks/m2</t>
  </si>
  <si>
    <t>1835970444</t>
  </si>
  <si>
    <t xml:space="preserve">"dodávka dlažby"     52,48*1,15</t>
  </si>
  <si>
    <t xml:space="preserve">"dodávka soklíků"    47,22*0,06*1,15</t>
  </si>
  <si>
    <t>305</t>
  </si>
  <si>
    <t>771591112</t>
  </si>
  <si>
    <t>Izolace pod dlažbu nátěrem nebo stěrkou ve dvou vrstvách</t>
  </si>
  <si>
    <t>-1703171378</t>
  </si>
  <si>
    <t>306</t>
  </si>
  <si>
    <t>998771201</t>
  </si>
  <si>
    <t>Přesun hmot procentní pro podlahy z dlaždic v objektech v do 6 m</t>
  </si>
  <si>
    <t>611298503</t>
  </si>
  <si>
    <t>776</t>
  </si>
  <si>
    <t>Podlahy povlakové</t>
  </si>
  <si>
    <t>307</t>
  </si>
  <si>
    <t>776121112</t>
  </si>
  <si>
    <t>Vodou ředitelná penetrace savého podkladu povlakových podlah</t>
  </si>
  <si>
    <t>2032159542</t>
  </si>
  <si>
    <t xml:space="preserve">"pod soklové lišty"    59,88*0,05</t>
  </si>
  <si>
    <t>308</t>
  </si>
  <si>
    <t>776141111</t>
  </si>
  <si>
    <t>Stěrka podlahová nivelační pro vyrovnání podkladu povlakových podlah pevnosti 20 MPa tl do 3 mm</t>
  </si>
  <si>
    <t>-728657030</t>
  </si>
  <si>
    <t>309</t>
  </si>
  <si>
    <t>776251111</t>
  </si>
  <si>
    <t>Lepení pásů z přírodního linolea standardním lepidlem</t>
  </si>
  <si>
    <t>-222390505</t>
  </si>
  <si>
    <t>310</t>
  </si>
  <si>
    <t>28411069</t>
  </si>
  <si>
    <t>linoleum přírodní ze 100% dřevité moučky tl 2,5mm, zátěž 34/43, R9, hořlavost Cfl S1</t>
  </si>
  <si>
    <t>-1580197838</t>
  </si>
  <si>
    <t xml:space="preserve">"m.č. 102"      14,32*1,1</t>
  </si>
  <si>
    <t xml:space="preserve">"m.č. 103"      16,63*1,1</t>
  </si>
  <si>
    <t xml:space="preserve">"m.č. 108"      20,05*1,1</t>
  </si>
  <si>
    <t xml:space="preserve">"m.č. 110"      23,28*1,1</t>
  </si>
  <si>
    <t>311</t>
  </si>
  <si>
    <t>776251411</t>
  </si>
  <si>
    <t>Spoj podlah z přírodního linolea svařováním za tepla</t>
  </si>
  <si>
    <t>1813839666</t>
  </si>
  <si>
    <t xml:space="preserve">"m.č. 102"      10,95</t>
  </si>
  <si>
    <t xml:space="preserve">"m.č. 103"      10,95</t>
  </si>
  <si>
    <t xml:space="preserve">"m.č. 108"      17,00</t>
  </si>
  <si>
    <t xml:space="preserve">"m.č. 110"     20,30</t>
  </si>
  <si>
    <t>312</t>
  </si>
  <si>
    <t>776421111</t>
  </si>
  <si>
    <t>Montáž obvodových lišt lepením</t>
  </si>
  <si>
    <t>-606213597</t>
  </si>
  <si>
    <t xml:space="preserve">"m.č. 102"      3,65*2+4,035*2+0,175*2-1,0-2,5</t>
  </si>
  <si>
    <t xml:space="preserve">"m.č. 103"      3,65*2+4,6*2+0,175*2-1,0*2</t>
  </si>
  <si>
    <t xml:space="preserve">"m.č. 108"      3,40*2+6,02*2+0,175*2-0,9-1,5</t>
  </si>
  <si>
    <t xml:space="preserve">"m.č. 110"     7,025*2+3,385*2+0,175*2-4,25-0,9</t>
  </si>
  <si>
    <t>313</t>
  </si>
  <si>
    <t>61418113</t>
  </si>
  <si>
    <t>lišta podlahová dřevěná dub 7x43mm</t>
  </si>
  <si>
    <t>-447401407</t>
  </si>
  <si>
    <t xml:space="preserve">"dodávka lišt"    59,88*1,02</t>
  </si>
  <si>
    <t>314</t>
  </si>
  <si>
    <t>776421312</t>
  </si>
  <si>
    <t>Montáž přechodových šroubovaných lišt</t>
  </si>
  <si>
    <t>-1904544488</t>
  </si>
  <si>
    <t>* mezi keram. dlažbou a linoleum</t>
  </si>
  <si>
    <t xml:space="preserve">"1. NP"      0,9*3+0,8</t>
  </si>
  <si>
    <t>315</t>
  </si>
  <si>
    <t>55343125</t>
  </si>
  <si>
    <t>profil přechodový Al vrtaný 30mm leštěná mosaz</t>
  </si>
  <si>
    <t>-540539596</t>
  </si>
  <si>
    <t xml:space="preserve">"dodávka profilu přechodového"    3,5*1,1</t>
  </si>
  <si>
    <t>316</t>
  </si>
  <si>
    <t>998776201</t>
  </si>
  <si>
    <t>Přesun hmot procentní pro podlahy povlakové v objektech v do 6 m</t>
  </si>
  <si>
    <t>-122973008</t>
  </si>
  <si>
    <t>781</t>
  </si>
  <si>
    <t>Dokončovací práce - obklady</t>
  </si>
  <si>
    <t>317</t>
  </si>
  <si>
    <t>781121011</t>
  </si>
  <si>
    <t>Nátěr penetrační na stěnu</t>
  </si>
  <si>
    <t>548967162</t>
  </si>
  <si>
    <t xml:space="preserve">"m.č. 104"    (2,34*2+2,505*2)*2,40+0,625*2*0,275-(1,0*2,15+1,0*0,625)+1,0*0,275</t>
  </si>
  <si>
    <t xml:space="preserve">"m.č. 106"    (1,60*2+2,615*2)*2,40+0,625*2*0,175-(0,8*2,15+1,0*0,625)+1,0*0,175</t>
  </si>
  <si>
    <t>318</t>
  </si>
  <si>
    <t>781131112</t>
  </si>
  <si>
    <t>Izolace pod obklad nátěrem nebo stěrkou ve dvou vrstvách</t>
  </si>
  <si>
    <t>-2123288976</t>
  </si>
  <si>
    <t>319</t>
  </si>
  <si>
    <t>781131264</t>
  </si>
  <si>
    <t>Izolace pod obklad těsnícími pásy mezi podlahou a stěnou</t>
  </si>
  <si>
    <t>339548260</t>
  </si>
  <si>
    <t xml:space="preserve">"m.č. 104"     2,34*2+2,505*2-1,0</t>
  </si>
  <si>
    <t xml:space="preserve">"m.č. 106"     1,60*2+2,615*2-0,8</t>
  </si>
  <si>
    <t>320</t>
  </si>
  <si>
    <t>781472234</t>
  </si>
  <si>
    <t>Montáž obkladů keramických reliéfních nebo z dekorů lepených cementovým flexibilním lepidlem přes 4 do 6 ks/m2</t>
  </si>
  <si>
    <t>-1703655451</t>
  </si>
  <si>
    <t>321</t>
  </si>
  <si>
    <t>781674113</t>
  </si>
  <si>
    <t>Montáž keramických obkladů parapetů š přes 150 do 200 mm lepených flexibilním lepidlem</t>
  </si>
  <si>
    <t>1308644037</t>
  </si>
  <si>
    <t xml:space="preserve">"m.č. 106"    1,0</t>
  </si>
  <si>
    <t>322</t>
  </si>
  <si>
    <t>781674113a</t>
  </si>
  <si>
    <t>Montáž keramických obkladů parapetů š přes 200 do 300 mm lepených flexibilním lepidlem</t>
  </si>
  <si>
    <t>71708211</t>
  </si>
  <si>
    <t xml:space="preserve">"m.č. 104"    1,0</t>
  </si>
  <si>
    <t>323</t>
  </si>
  <si>
    <t>59761724</t>
  </si>
  <si>
    <t>obklad keramický nemrazuvzdorný povrch reliéfní/mat/lesk tl do 10mm přes 4 do 6ks/m2</t>
  </si>
  <si>
    <t>541865055</t>
  </si>
  <si>
    <t xml:space="preserve">"dodávka obkladů a paratetů"    38,931*1,15+(1,0*0,175+1,0*0,275)*1,15</t>
  </si>
  <si>
    <t>324</t>
  </si>
  <si>
    <t>998781201</t>
  </si>
  <si>
    <t>Přesun hmot procentní pro obklady keramické v objektech v do 6 m</t>
  </si>
  <si>
    <t>-1443319453</t>
  </si>
  <si>
    <t>784</t>
  </si>
  <si>
    <t>Dokončovací práce - malby a tapety</t>
  </si>
  <si>
    <t>325</t>
  </si>
  <si>
    <t>784181121</t>
  </si>
  <si>
    <t>Hloubková jednonásobná bezbarvá penetrace podkladu v místnostech v do 3,80 m</t>
  </si>
  <si>
    <t>1252540636</t>
  </si>
  <si>
    <t xml:space="preserve">"penetrace pod vrchní výmalbu"    460,983</t>
  </si>
  <si>
    <t xml:space="preserve">"penetrace pod dekorační stěrku"    5,354</t>
  </si>
  <si>
    <t>326</t>
  </si>
  <si>
    <t>784211101</t>
  </si>
  <si>
    <t>Dvojnásobné bílé malby ze směsí za mokra výborně oděruvzdorných v místnostech v do 3,80 m</t>
  </si>
  <si>
    <t>-668773264</t>
  </si>
  <si>
    <t>* NA SÁDROKARTONÉ PODHLEDY</t>
  </si>
  <si>
    <t xml:space="preserve">* NA SDK PŘÍČKY </t>
  </si>
  <si>
    <t xml:space="preserve">"mezi m.č. 101 a 110"      (3,385*2,685-0,9*1,985)*2 </t>
  </si>
  <si>
    <t>* NA SDK PŘEDSTĚNY</t>
  </si>
  <si>
    <t xml:space="preserve">"m.č. 108"     3,40*2,685</t>
  </si>
  <si>
    <t xml:space="preserve">       "odpočet dekorační stěrky"   -2,40*0,53</t>
  </si>
  <si>
    <t>* NA ZDIVO - OMÍTKY</t>
  </si>
  <si>
    <t xml:space="preserve">                        -(2,5*2,315-4,0)</t>
  </si>
  <si>
    <t xml:space="preserve">"m.č. 104"     (2,34*2+2,505*2)*2,40+(1,0+0,625*2)*0,175</t>
  </si>
  <si>
    <t xml:space="preserve">      "odpočet keram. obkladů"   -(2,34*2+2,505*2)*2,40-0,625*2*0,175+(1,0*2,15)</t>
  </si>
  <si>
    <t xml:space="preserve">"m.č. 106"    (1,60*2+2,615*2)*2,40+(1,0+0,625*2)*0,175</t>
  </si>
  <si>
    <t xml:space="preserve">     "odpočet keram. obkladů" -(1,60*2+2,615*2)*2,40-0,625*2*0,175+(0,8*2,15+1,0*0,625)</t>
  </si>
  <si>
    <t xml:space="preserve">                        -4,25*2,315+4,0</t>
  </si>
  <si>
    <t>327</t>
  </si>
  <si>
    <t>784661601</t>
  </si>
  <si>
    <t>Dekorační technika imitace betonu v místnostech v do 3,80 m</t>
  </si>
  <si>
    <t>-792925642</t>
  </si>
  <si>
    <t>* voděodolná a mechanicky odolná dekorační stěrka na bázi cementu imitující světle šedý pohledový beton</t>
  </si>
  <si>
    <t>* SO 01</t>
  </si>
  <si>
    <t xml:space="preserve">"m.č. 105"     1,86*1,38</t>
  </si>
  <si>
    <t xml:space="preserve">"m.č. 108"     2,40*0,53</t>
  </si>
  <si>
    <t xml:space="preserve">"m.č. 110"     3,03*0,50</t>
  </si>
  <si>
    <t>786</t>
  </si>
  <si>
    <t>Dokončovací práce - čalounické úpravy</t>
  </si>
  <si>
    <t>328</t>
  </si>
  <si>
    <t>786623021</t>
  </si>
  <si>
    <t>Montáž fasádní žaluzie před okenní nebo dveřní otvor ovládané motorem pl do 4 m2 včetně krycího plechu a vodících profilů</t>
  </si>
  <si>
    <t>-478228741</t>
  </si>
  <si>
    <t xml:space="preserve">"ozn. Ž1"    1</t>
  </si>
  <si>
    <t xml:space="preserve">"ozn. Ž3"    2</t>
  </si>
  <si>
    <t>329</t>
  </si>
  <si>
    <t>55342547a</t>
  </si>
  <si>
    <t>žaluzie Z-93 fasádní ovládaná základním motorem příslušenství plochy do 3,0m2</t>
  </si>
  <si>
    <t>-1743716986</t>
  </si>
  <si>
    <t xml:space="preserve">"ozn. Ž1"    1,0*2,57</t>
  </si>
  <si>
    <t xml:space="preserve">"ozn. Ž3"    1,025*2,57*2</t>
  </si>
  <si>
    <t>330</t>
  </si>
  <si>
    <t>28376718</t>
  </si>
  <si>
    <t>kryt podomítkový PUR s izolací XPS 30 mm včetně kotvení pro žaluzii plochy do 3,0m2 š do 1,0m</t>
  </si>
  <si>
    <t>1595868587</t>
  </si>
  <si>
    <t>331</t>
  </si>
  <si>
    <t>28376719</t>
  </si>
  <si>
    <t>kryt podomítkový PUR s izolací XPS 30 mm včetně kotvení pro žaluzii plochy do 3,0m2 š do 2,0m</t>
  </si>
  <si>
    <t>1712440641</t>
  </si>
  <si>
    <t>332</t>
  </si>
  <si>
    <t>786623025</t>
  </si>
  <si>
    <t>Montáž fasádní žaluzie před okenní nebo dveřní otvor ovládané motorem pl přes 6 do 8 m2 včetně krycího plechu a vodících profilů</t>
  </si>
  <si>
    <t>345632042</t>
  </si>
  <si>
    <t xml:space="preserve">"ozn. Ž2"    1</t>
  </si>
  <si>
    <t>333</t>
  </si>
  <si>
    <t>55342551a</t>
  </si>
  <si>
    <t>žaluzie Z-93 fasádní ovládaná základním motorem příslušenství plochy do 7,0m2</t>
  </si>
  <si>
    <t>-1048211932</t>
  </si>
  <si>
    <t xml:space="preserve">"ozn. Ž2"    2,50*2,57</t>
  </si>
  <si>
    <t>334</t>
  </si>
  <si>
    <t>28376736</t>
  </si>
  <si>
    <t>kryt podomítkový PUR s izolací XPS 30 mm včetně kotvení pro žaluzii plochy do 8,0m2 š do 3,0m</t>
  </si>
  <si>
    <t>1681994789</t>
  </si>
  <si>
    <t>335</t>
  </si>
  <si>
    <t>786623027</t>
  </si>
  <si>
    <t>Montáž fasádní žaluzie před okenní nebo dveřní otvor ovládané motorem pl přes 8 m2 včetně krycího plechu a vodících profilů</t>
  </si>
  <si>
    <t>1493467252</t>
  </si>
  <si>
    <t xml:space="preserve">"ozn. Ž3"   2</t>
  </si>
  <si>
    <t>336</t>
  </si>
  <si>
    <t>55342553a</t>
  </si>
  <si>
    <t>žaluzie Z-93 fasádní ovládaná základním motorem příslušenství plochy do 12,0m2</t>
  </si>
  <si>
    <t>-2126055427</t>
  </si>
  <si>
    <t xml:space="preserve">"ozn. Ž3"   3,225*2,57*2</t>
  </si>
  <si>
    <t>337</t>
  </si>
  <si>
    <t>28376740</t>
  </si>
  <si>
    <t>kryt podomítkový PUR s izolací XPS 30 mm včetně kotvení pro žaluzii plochy do 12,0m2 š do 4,0m</t>
  </si>
  <si>
    <t>-800957856</t>
  </si>
  <si>
    <t>338</t>
  </si>
  <si>
    <t>998786201</t>
  </si>
  <si>
    <t>Přesun hmot procentní pro stínění a čalounické úpravy v objektech v do 6 m</t>
  </si>
  <si>
    <t>-1623533765</t>
  </si>
  <si>
    <t>790</t>
  </si>
  <si>
    <t>Ostatní konstrukce a práce</t>
  </si>
  <si>
    <t>339</t>
  </si>
  <si>
    <t>790-0001</t>
  </si>
  <si>
    <t>D+M - Přenosný hasicí přístroj - PHP 34A/183B/C, přichycen na stěnu, vč. veškerého příslušenství, kotevních prvků apod.</t>
  </si>
  <si>
    <t>873486212</t>
  </si>
  <si>
    <t>* viz výpis ostatních výrobků</t>
  </si>
  <si>
    <t xml:space="preserve">"ozn. OS11"    1</t>
  </si>
  <si>
    <t>340</t>
  </si>
  <si>
    <t>790-0002</t>
  </si>
  <si>
    <t>D+M - Střešní výlez 540x830 mm, rám z vakuově impregnovaného borovicového dřeva, křídlo z práškově lakovaného hliníkového plechu s komorovou kcí ve spojení s 16 mm, zasklením tvrzeným sklem s odolností proti krupobití</t>
  </si>
  <si>
    <t>-1146672713</t>
  </si>
  <si>
    <t xml:space="preserve">"ozn. OS12"    1</t>
  </si>
  <si>
    <t>Práce a dodávky M</t>
  </si>
  <si>
    <t>21-M</t>
  </si>
  <si>
    <t>Elektromontáže</t>
  </si>
  <si>
    <t>21-M-01</t>
  </si>
  <si>
    <t>Materiál</t>
  </si>
  <si>
    <t>341</t>
  </si>
  <si>
    <t>1.1.01</t>
  </si>
  <si>
    <t>instalační krabice hluboká do zdi / SDK KU68</t>
  </si>
  <si>
    <t>-444883691</t>
  </si>
  <si>
    <t>342</t>
  </si>
  <si>
    <t>1.1.02</t>
  </si>
  <si>
    <t xml:space="preserve">kabelová vývodka na krabici KU68  </t>
  </si>
  <si>
    <t>570424034</t>
  </si>
  <si>
    <t>343</t>
  </si>
  <si>
    <t>1.1.03</t>
  </si>
  <si>
    <t xml:space="preserve">svorkovnice HOP zapuštěné v krabici do zdi - komplet </t>
  </si>
  <si>
    <t>-286944679</t>
  </si>
  <si>
    <t>344</t>
  </si>
  <si>
    <t>1.1.04</t>
  </si>
  <si>
    <t>Svorky Wago 221-413</t>
  </si>
  <si>
    <t>1183692613</t>
  </si>
  <si>
    <t>345</t>
  </si>
  <si>
    <t>1.1.05</t>
  </si>
  <si>
    <t>stahovaví pásky plast 150 mm</t>
  </si>
  <si>
    <t>1464011306</t>
  </si>
  <si>
    <t>346</t>
  </si>
  <si>
    <t>1.1.06</t>
  </si>
  <si>
    <t xml:space="preserve">stahovací pásky plast 250 mm </t>
  </si>
  <si>
    <t>1080752737</t>
  </si>
  <si>
    <t>347</t>
  </si>
  <si>
    <t>1.1.07</t>
  </si>
  <si>
    <t xml:space="preserve">krabice rozbočná - instalační - IP54 včetně svorek 5 vodičů </t>
  </si>
  <si>
    <t>-2079595184</t>
  </si>
  <si>
    <t>348</t>
  </si>
  <si>
    <t>1.1.08</t>
  </si>
  <si>
    <t xml:space="preserve">chránička venkovní kopoflex 90 - červená - korundovaná včetně prot. Lanka </t>
  </si>
  <si>
    <t>1907102027</t>
  </si>
  <si>
    <t>349</t>
  </si>
  <si>
    <t>1.1.09</t>
  </si>
  <si>
    <t xml:space="preserve">chránička plastová ohebna 36 mm - bílá, pod  omítku </t>
  </si>
  <si>
    <t>-1093619432</t>
  </si>
  <si>
    <t>350</t>
  </si>
  <si>
    <t>1.1.10</t>
  </si>
  <si>
    <t xml:space="preserve">trubky instalační pevné, včetně U přichytek a tvarových dílců do 30 mm </t>
  </si>
  <si>
    <t>605905366</t>
  </si>
  <si>
    <t>351</t>
  </si>
  <si>
    <t>1.1.11</t>
  </si>
  <si>
    <t xml:space="preserve">Pohybové čidlo vestavné do SDK,  jedno relé - dálkové nastavení  (např. BEG) </t>
  </si>
  <si>
    <t>-1280777045</t>
  </si>
  <si>
    <t>352</t>
  </si>
  <si>
    <t>1.1.12</t>
  </si>
  <si>
    <t xml:space="preserve">kabelový drátěnný žlab 50x50 včetně kotevního materiálu </t>
  </si>
  <si>
    <t>541779478</t>
  </si>
  <si>
    <t>353</t>
  </si>
  <si>
    <t>1.1.13</t>
  </si>
  <si>
    <t xml:space="preserve">kabelový drátěnný žlab 100x50 včetně kotevního materiálu </t>
  </si>
  <si>
    <t>1987793806</t>
  </si>
  <si>
    <t>354</t>
  </si>
  <si>
    <t>1.1.14</t>
  </si>
  <si>
    <t xml:space="preserve">svorky pro připojení ochranného pospojení - typ dle možnosti zeměného zařízení </t>
  </si>
  <si>
    <t>1048014640</t>
  </si>
  <si>
    <t>355</t>
  </si>
  <si>
    <t>1.1.15</t>
  </si>
  <si>
    <t xml:space="preserve">zásuvka 230V s clonkami - komplet dle designu </t>
  </si>
  <si>
    <t>-1545837509</t>
  </si>
  <si>
    <t>356</t>
  </si>
  <si>
    <t>1.1.16</t>
  </si>
  <si>
    <t xml:space="preserve">zdroj LED max 60W- 12 V do nábytku - osv. Kuchyň </t>
  </si>
  <si>
    <t>1223902127</t>
  </si>
  <si>
    <t>357</t>
  </si>
  <si>
    <t>1.1.17</t>
  </si>
  <si>
    <t xml:space="preserve">LED pásek včetně Alu profilu a difusoru - povrchový. 4000K 15W/m 12V </t>
  </si>
  <si>
    <t>-1488129840</t>
  </si>
  <si>
    <t>358</t>
  </si>
  <si>
    <t>1.1.18</t>
  </si>
  <si>
    <t>zásuvka IP44</t>
  </si>
  <si>
    <t>-2069029752</t>
  </si>
  <si>
    <t>359</t>
  </si>
  <si>
    <t>1.1.19</t>
  </si>
  <si>
    <t>spínač dle designu , řazení č. 1+0 tlačítko</t>
  </si>
  <si>
    <t>-1304037300</t>
  </si>
  <si>
    <t>360</t>
  </si>
  <si>
    <t>1.1.20</t>
  </si>
  <si>
    <t xml:space="preserve">spínač dle designu , řazení č. 1 </t>
  </si>
  <si>
    <t>-1250648675</t>
  </si>
  <si>
    <t>361</t>
  </si>
  <si>
    <t>1.1.21</t>
  </si>
  <si>
    <t>spínač dle designu , řazení č. 1 + signálka</t>
  </si>
  <si>
    <t>-440774759</t>
  </si>
  <si>
    <t>362</t>
  </si>
  <si>
    <t>1.1.22</t>
  </si>
  <si>
    <t xml:space="preserve">spínač dle designu , řazení č. 6 </t>
  </si>
  <si>
    <t>-1212610744</t>
  </si>
  <si>
    <t>363</t>
  </si>
  <si>
    <t>1.1.23</t>
  </si>
  <si>
    <t>spínač dle designu, řazení č. 6+6</t>
  </si>
  <si>
    <t>1266258375</t>
  </si>
  <si>
    <t>364</t>
  </si>
  <si>
    <t>1.1.24</t>
  </si>
  <si>
    <t xml:space="preserve">spínač dle designu žaluziový - elektronický </t>
  </si>
  <si>
    <t>1032153853</t>
  </si>
  <si>
    <t>365</t>
  </si>
  <si>
    <t>1.1.25</t>
  </si>
  <si>
    <t xml:space="preserve">záslepka designová perforovaná pro teplotní čidlo </t>
  </si>
  <si>
    <t>-1411973537</t>
  </si>
  <si>
    <t>366</t>
  </si>
  <si>
    <t>1.1.26</t>
  </si>
  <si>
    <t xml:space="preserve">Spínač dle designu, řazení č 1+1 </t>
  </si>
  <si>
    <t>769554726</t>
  </si>
  <si>
    <t>367</t>
  </si>
  <si>
    <t>1.1.27</t>
  </si>
  <si>
    <t>rámeček jednonásobný dle designu</t>
  </si>
  <si>
    <t>1926624292</t>
  </si>
  <si>
    <t>368</t>
  </si>
  <si>
    <t>1.1.28</t>
  </si>
  <si>
    <t>rámeček dvojnásobný dle designu</t>
  </si>
  <si>
    <t>-1120568629</t>
  </si>
  <si>
    <t>369</t>
  </si>
  <si>
    <t>1.1.29</t>
  </si>
  <si>
    <t xml:space="preserve">rámeček trojnásobný dle designu </t>
  </si>
  <si>
    <t>-1483323207</t>
  </si>
  <si>
    <t>370</t>
  </si>
  <si>
    <t>1.1.30</t>
  </si>
  <si>
    <t xml:space="preserve">rámeček čtyřnásobný dle designu </t>
  </si>
  <si>
    <t>542130989</t>
  </si>
  <si>
    <t>371</t>
  </si>
  <si>
    <t>1.1.31</t>
  </si>
  <si>
    <t xml:space="preserve">rámeček pětinásobný dle designu </t>
  </si>
  <si>
    <t>-1440144020</t>
  </si>
  <si>
    <t>372</t>
  </si>
  <si>
    <t>1.1.32</t>
  </si>
  <si>
    <t xml:space="preserve">záslepka designová na krabici </t>
  </si>
  <si>
    <t>-1464059051</t>
  </si>
  <si>
    <t>373</t>
  </si>
  <si>
    <t>1.1.33</t>
  </si>
  <si>
    <t xml:space="preserve">zásuvka 400V/16A </t>
  </si>
  <si>
    <t>192862125</t>
  </si>
  <si>
    <t>374</t>
  </si>
  <si>
    <t>1.1.34</t>
  </si>
  <si>
    <t xml:space="preserve">zvonek melodický - 12V </t>
  </si>
  <si>
    <t>-82103646</t>
  </si>
  <si>
    <t>375</t>
  </si>
  <si>
    <t>1.1.35</t>
  </si>
  <si>
    <t xml:space="preserve">kabel pro výhřev okapu a žlabu včetně monotážního matriálu pro instlaci, studené konce 5 m 15W/m - celková délka jeden žlab - 50 m </t>
  </si>
  <si>
    <t>1359220730</t>
  </si>
  <si>
    <t>376</t>
  </si>
  <si>
    <t>1.1.36</t>
  </si>
  <si>
    <t xml:space="preserve">pohybové čidlo pro venkovní aplikace, montážní výška do 3 m, -25 - +50°C, 280°chyrakteristika, výstup relé </t>
  </si>
  <si>
    <t>589226651</t>
  </si>
  <si>
    <t>377</t>
  </si>
  <si>
    <t>1.1.37</t>
  </si>
  <si>
    <t>sada senzorů pro řídící jednotku vytápění žlabů - komplet (voda, teplota, sníh)</t>
  </si>
  <si>
    <t>42211050</t>
  </si>
  <si>
    <t>378</t>
  </si>
  <si>
    <t>1.1.38</t>
  </si>
  <si>
    <t>ocelové konstrukce - pozink</t>
  </si>
  <si>
    <t>-1497057122</t>
  </si>
  <si>
    <t>21-M-02</t>
  </si>
  <si>
    <t>Kabely</t>
  </si>
  <si>
    <t>379</t>
  </si>
  <si>
    <t>2.1.01</t>
  </si>
  <si>
    <t>CYKY 4x10</t>
  </si>
  <si>
    <t>-342000380</t>
  </si>
  <si>
    <t>380</t>
  </si>
  <si>
    <t>2.1.02</t>
  </si>
  <si>
    <t>CYKY 5x6</t>
  </si>
  <si>
    <t>-627771335</t>
  </si>
  <si>
    <t>381</t>
  </si>
  <si>
    <t>2.1.03</t>
  </si>
  <si>
    <t>CYKY 5x2,5</t>
  </si>
  <si>
    <t>-371047466</t>
  </si>
  <si>
    <t>382</t>
  </si>
  <si>
    <t>2.1.04</t>
  </si>
  <si>
    <t>CYKY 3x2,5</t>
  </si>
  <si>
    <t>350940153</t>
  </si>
  <si>
    <t>383</t>
  </si>
  <si>
    <t>2.1.05</t>
  </si>
  <si>
    <t>CYKY 5x1,5</t>
  </si>
  <si>
    <t>-340483309</t>
  </si>
  <si>
    <t>384</t>
  </si>
  <si>
    <t>2.1.06</t>
  </si>
  <si>
    <t>CYKY 3x1,5</t>
  </si>
  <si>
    <t>-1272882252</t>
  </si>
  <si>
    <t>385</t>
  </si>
  <si>
    <t>2.1.07</t>
  </si>
  <si>
    <t>CYKY 7x1,5</t>
  </si>
  <si>
    <t>-1863422759</t>
  </si>
  <si>
    <t>386</t>
  </si>
  <si>
    <t>2.1.08</t>
  </si>
  <si>
    <t>CYKY-O 2x1,5</t>
  </si>
  <si>
    <t>339152512</t>
  </si>
  <si>
    <t>387</t>
  </si>
  <si>
    <t>2.1.09</t>
  </si>
  <si>
    <t>CYA 6 ZŽ</t>
  </si>
  <si>
    <t>11639480</t>
  </si>
  <si>
    <t>388</t>
  </si>
  <si>
    <t>2.1.10</t>
  </si>
  <si>
    <t>CYA 10 ZŽ</t>
  </si>
  <si>
    <t>867316509</t>
  </si>
  <si>
    <t>389</t>
  </si>
  <si>
    <t>2.1.11</t>
  </si>
  <si>
    <t>CYSY 2x1,5</t>
  </si>
  <si>
    <t>-151895771</t>
  </si>
  <si>
    <t>21-M-03</t>
  </si>
  <si>
    <t>Rozvaděče</t>
  </si>
  <si>
    <t>390</t>
  </si>
  <si>
    <t>3.1.01</t>
  </si>
  <si>
    <t>Rozvaděč RB1.1</t>
  </si>
  <si>
    <t>2086173444</t>
  </si>
  <si>
    <t>** součástí rozvaděče je:</t>
  </si>
  <si>
    <t>* Oceloplechový nástěnný rozvadač 600x260x1560 včetně lišt a příslušentsví, ks 1</t>
  </si>
  <si>
    <t>* svorka připojovací DIN 4 póly pro vodiče do průřezu 16 mm2, ks 1</t>
  </si>
  <si>
    <t>* SPD SALTEK FLP 25 T1+T2 V/4, ks 1</t>
  </si>
  <si>
    <t>* jistič 3x25A/B, ks 1</t>
  </si>
  <si>
    <t>* jistič 3x20A/C, ks 1</t>
  </si>
  <si>
    <t>* stykač 230V/20A 1 f, ks 1</t>
  </si>
  <si>
    <t>* řídící jednotka regulátoru vpustí - programovatelná, ks 1</t>
  </si>
  <si>
    <t>* chránič s nad. Proudovou ochranou 30mA/10A 230V, ks 6</t>
  </si>
  <si>
    <t>* chránič 3F /30 mA / 40A, ks 4</t>
  </si>
  <si>
    <t>* zdroj 230V/12V 10W pro zvonek, ks 2</t>
  </si>
  <si>
    <t xml:space="preserve">* jistič 3x16A / B,  ks 4</t>
  </si>
  <si>
    <t>* jistič 1x 10A / B, ks 2</t>
  </si>
  <si>
    <t>* jistič 1x16A/B, ks 34</t>
  </si>
  <si>
    <t>* svorky řadové do průřezu 6 mm2, ks 87</t>
  </si>
  <si>
    <t>* svorky řadové PE do průřezu 6 mm2, ks 25</t>
  </si>
  <si>
    <t>* pomocný inslalační materiál</t>
  </si>
  <si>
    <t xml:space="preserve">* označení , štítkování </t>
  </si>
  <si>
    <t>21-M-04</t>
  </si>
  <si>
    <t>Osvětlení</t>
  </si>
  <si>
    <t>391</t>
  </si>
  <si>
    <t>4.1.01</t>
  </si>
  <si>
    <t>E01 exteriérové hranaté nástěnné svítidlo, délka cca 24 cm, dolů, černé, 2700K-3000K, odpovídající krytí min. IP4X, čidlo</t>
  </si>
  <si>
    <t>-1045946397</t>
  </si>
  <si>
    <t>392</t>
  </si>
  <si>
    <t>4.1.02</t>
  </si>
  <si>
    <t>E02 exteriérové nástěnné LED svítidlo, délka cca 24 cm, dolů, černé, odpovídající krytí IP4X, 2700-3000K</t>
  </si>
  <si>
    <t>-2037483403</t>
  </si>
  <si>
    <t>393</t>
  </si>
  <si>
    <t>4.1.03</t>
  </si>
  <si>
    <t>E03 vestavné nebo přisazené kulaté světlo, průměr cca 12 cm, černá barva okraje, odpovídající krytí min. IP4X</t>
  </si>
  <si>
    <t>-766126104</t>
  </si>
  <si>
    <t>394</t>
  </si>
  <si>
    <t>4.1.04</t>
  </si>
  <si>
    <t>E04 vestavné kulaté světlo, průměr cca 12 cm, bílá barva okraje 3000 K</t>
  </si>
  <si>
    <t>1720319043</t>
  </si>
  <si>
    <t>395</t>
  </si>
  <si>
    <t>4.1.05</t>
  </si>
  <si>
    <t>E05 přisazené kruhové světlo, bílá barva konstrukce, průměr min 40 cm</t>
  </si>
  <si>
    <t>-221736322</t>
  </si>
  <si>
    <t>396</t>
  </si>
  <si>
    <t>4.1.06</t>
  </si>
  <si>
    <t>E06 nástěnná lampička k nočnímu stolku, bílá barva</t>
  </si>
  <si>
    <t>241117113</t>
  </si>
  <si>
    <t>397</t>
  </si>
  <si>
    <t>4.1.07</t>
  </si>
  <si>
    <t xml:space="preserve">E07 exteriérové nástěnné svítidlo, délka cca 27 cm, dolů, černé 2 700 K - 3 000 K  krytí IP4x, vlastní čidlo</t>
  </si>
  <si>
    <t>-1563643921</t>
  </si>
  <si>
    <t>398</t>
  </si>
  <si>
    <t>4.1.08</t>
  </si>
  <si>
    <t>E08 přisazené kruhové světlo, bílá barva konstrukce, průměr cca 30 cm</t>
  </si>
  <si>
    <t>-1910738737</t>
  </si>
  <si>
    <t>399</t>
  </si>
  <si>
    <t>4.1.09</t>
  </si>
  <si>
    <t>E09 přisazené lineární světlo, rozměr cca 1000 x 200 mm</t>
  </si>
  <si>
    <t>1725138940</t>
  </si>
  <si>
    <t>400</t>
  </si>
  <si>
    <t>4.1.10</t>
  </si>
  <si>
    <t>E10 přisazené kruhové světlo, bílá barva konstrukce, průměr cca 50 cm</t>
  </si>
  <si>
    <t>1852161547</t>
  </si>
  <si>
    <t>401</t>
  </si>
  <si>
    <t>4.1.11</t>
  </si>
  <si>
    <t>E11 přisazené světlo, krytí musí vyhovět podmínkám nezatepleného prostoru min.IP4X</t>
  </si>
  <si>
    <t>-1707208580</t>
  </si>
  <si>
    <t>402</t>
  </si>
  <si>
    <t>4.1.12</t>
  </si>
  <si>
    <t>E12 přisazené kruhové světlo, bílá barva konstrukce DIR/INDIR, průměr cca 50 cm 3000 K</t>
  </si>
  <si>
    <t>247952954</t>
  </si>
  <si>
    <t>403</t>
  </si>
  <si>
    <t>4.1.13</t>
  </si>
  <si>
    <t>E13 závěsný LED lustr, černá barva, průměr cca 40 cm</t>
  </si>
  <si>
    <t>251002341</t>
  </si>
  <si>
    <t>404</t>
  </si>
  <si>
    <t>4.1.14</t>
  </si>
  <si>
    <t>E14 závěsný LED lustr,světle šedá barva, průměr cca 30 cm</t>
  </si>
  <si>
    <t>210063352</t>
  </si>
  <si>
    <t>405</t>
  </si>
  <si>
    <t>4.1.15</t>
  </si>
  <si>
    <t>LED pásek 24V /15-20W/m 3000 K včetně Alprofilu přisazené provedení - délka 4 m. IP4x</t>
  </si>
  <si>
    <t>1116375764</t>
  </si>
  <si>
    <t>406</t>
  </si>
  <si>
    <t>4.1.16</t>
  </si>
  <si>
    <t>zdroj 24V 160W - zapouzdřené provedení</t>
  </si>
  <si>
    <t>36240646</t>
  </si>
  <si>
    <t>407</t>
  </si>
  <si>
    <t>4.1.17</t>
  </si>
  <si>
    <t>Y01 Nouzové osvětlení únikové cesty s označením směru úniku. Doba svitu 3h.</t>
  </si>
  <si>
    <t>-2144843845</t>
  </si>
  <si>
    <t>21-M-05</t>
  </si>
  <si>
    <t>Uzemnění - hromosvody</t>
  </si>
  <si>
    <t>408</t>
  </si>
  <si>
    <t>5.1.01</t>
  </si>
  <si>
    <t xml:space="preserve">FeZn 30x4 - základový zemnič </t>
  </si>
  <si>
    <t>-762066982</t>
  </si>
  <si>
    <t>409</t>
  </si>
  <si>
    <t>5.1.02</t>
  </si>
  <si>
    <t xml:space="preserve">FeZn 10 - vývody z uzmnění </t>
  </si>
  <si>
    <t>-1790018274</t>
  </si>
  <si>
    <t>410</t>
  </si>
  <si>
    <t>5.1.03</t>
  </si>
  <si>
    <t xml:space="preserve">svody po fasádě - nové - podpěry pro strojené svody plast </t>
  </si>
  <si>
    <t>1660359037</t>
  </si>
  <si>
    <t>411</t>
  </si>
  <si>
    <t>5.1.04</t>
  </si>
  <si>
    <t xml:space="preserve">Svorky Drát / Drát kulatý - křížové - rovné </t>
  </si>
  <si>
    <t>435237259</t>
  </si>
  <si>
    <t>412</t>
  </si>
  <si>
    <t>5.1.05</t>
  </si>
  <si>
    <t>izolace přechodu beton/vzduch</t>
  </si>
  <si>
    <t>-367298636</t>
  </si>
  <si>
    <t>413</t>
  </si>
  <si>
    <t>5.1.06</t>
  </si>
  <si>
    <t>izolační páska na ochranu zemních spojů</t>
  </si>
  <si>
    <t>-343933821</t>
  </si>
  <si>
    <t>414</t>
  </si>
  <si>
    <t>5.1.07</t>
  </si>
  <si>
    <t xml:space="preserve">podpěry pro jímací vedení - střecha - del typu krytiny (např. OBO)  </t>
  </si>
  <si>
    <t>1355455846</t>
  </si>
  <si>
    <t>415</t>
  </si>
  <si>
    <t>5.1.08</t>
  </si>
  <si>
    <t>vodič AlMgSi8 měkký</t>
  </si>
  <si>
    <t>-108874460</t>
  </si>
  <si>
    <t>416</t>
  </si>
  <si>
    <t>5.1.09</t>
  </si>
  <si>
    <t>ochraná tyč svodu 1200 mm</t>
  </si>
  <si>
    <t>469131883</t>
  </si>
  <si>
    <t>417</t>
  </si>
  <si>
    <t>5.1.10</t>
  </si>
  <si>
    <t xml:space="preserve">ZS včetně číslová svodu - označení </t>
  </si>
  <si>
    <t>166104137</t>
  </si>
  <si>
    <t>418</t>
  </si>
  <si>
    <t>5.1.11</t>
  </si>
  <si>
    <t>oddálený jímač antény - jímač + distanční sloupek</t>
  </si>
  <si>
    <t>-1005486352</t>
  </si>
  <si>
    <t>419</t>
  </si>
  <si>
    <t>5.1.12</t>
  </si>
  <si>
    <t xml:space="preserve">pomocná jímač střešní 750 mm </t>
  </si>
  <si>
    <t>1117995721</t>
  </si>
  <si>
    <t>420</t>
  </si>
  <si>
    <t>5.1.13</t>
  </si>
  <si>
    <t xml:space="preserve">pospojení náhodných svodů </t>
  </si>
  <si>
    <t>-1815200090</t>
  </si>
  <si>
    <t>422</t>
  </si>
  <si>
    <t>5.1.15</t>
  </si>
  <si>
    <t>výchozí revize - měření</t>
  </si>
  <si>
    <t>-590728528</t>
  </si>
  <si>
    <t>21-M-06</t>
  </si>
  <si>
    <t>Slaboproud data + TV</t>
  </si>
  <si>
    <t>423</t>
  </si>
  <si>
    <t>6.1.01</t>
  </si>
  <si>
    <t xml:space="preserve">zásuvka datová 2 porty RJ45 cat. 6 - dle zvoleného designu - komplet - včetně keystone </t>
  </si>
  <si>
    <t>-882356967</t>
  </si>
  <si>
    <t>424</t>
  </si>
  <si>
    <t>6.1.02</t>
  </si>
  <si>
    <t xml:space="preserve">zásuvka datová - nástěnná </t>
  </si>
  <si>
    <t>1718746790</t>
  </si>
  <si>
    <t>425</t>
  </si>
  <si>
    <t>6.1.03</t>
  </si>
  <si>
    <t xml:space="preserve">zásuvka TV/STA dle zvoleného designu - komplet </t>
  </si>
  <si>
    <t>-369116645</t>
  </si>
  <si>
    <t>426</t>
  </si>
  <si>
    <t>6.1.04</t>
  </si>
  <si>
    <t>rack nástěnný 600x400 min. 10 U uzamykatelný</t>
  </si>
  <si>
    <t>-1875294073</t>
  </si>
  <si>
    <t>427</t>
  </si>
  <si>
    <t>6.1.05</t>
  </si>
  <si>
    <t>patch panel 24 portů</t>
  </si>
  <si>
    <t>1604446292</t>
  </si>
  <si>
    <t>428</t>
  </si>
  <si>
    <t>6.1.06</t>
  </si>
  <si>
    <t xml:space="preserve">napaječ s SPD 3 stupně s VF filtrem rack protector 1 U </t>
  </si>
  <si>
    <t>-42526104</t>
  </si>
  <si>
    <t>429</t>
  </si>
  <si>
    <t>6.1.07</t>
  </si>
  <si>
    <t xml:space="preserve">ukončení UTP v patch panelu </t>
  </si>
  <si>
    <t>509464541</t>
  </si>
  <si>
    <t>430</t>
  </si>
  <si>
    <t>6.1.08</t>
  </si>
  <si>
    <t>krimpování zásuvek RJ45</t>
  </si>
  <si>
    <t>1316304435</t>
  </si>
  <si>
    <t>431</t>
  </si>
  <si>
    <t>6.1.09</t>
  </si>
  <si>
    <t>měření UTP</t>
  </si>
  <si>
    <t>1890762729</t>
  </si>
  <si>
    <t>432</t>
  </si>
  <si>
    <t>6.1.10</t>
  </si>
  <si>
    <t xml:space="preserve">WiFi AP </t>
  </si>
  <si>
    <t>-1904896484</t>
  </si>
  <si>
    <t>433</t>
  </si>
  <si>
    <t>6.1.11</t>
  </si>
  <si>
    <t xml:space="preserve">schwitch 24 portů 1 U, 230V rackmod  8 výstupů PoE+</t>
  </si>
  <si>
    <t>-2117298157</t>
  </si>
  <si>
    <t>434</t>
  </si>
  <si>
    <t>6.1.12</t>
  </si>
  <si>
    <t>patch cord 200 mm</t>
  </si>
  <si>
    <t>1077924210</t>
  </si>
  <si>
    <t>435</t>
  </si>
  <si>
    <t>6.1.13</t>
  </si>
  <si>
    <t xml:space="preserve">vyvazovací oka </t>
  </si>
  <si>
    <t>-551581214</t>
  </si>
  <si>
    <t>436</t>
  </si>
  <si>
    <t>6.1.14</t>
  </si>
  <si>
    <t xml:space="preserve">police rack </t>
  </si>
  <si>
    <t>1934102444</t>
  </si>
  <si>
    <t>437</t>
  </si>
  <si>
    <t>6.1.15</t>
  </si>
  <si>
    <t>ukončení koaxiálních kabelů v racku (patch panel s F - konektroy) 1 U</t>
  </si>
  <si>
    <t>2133224510</t>
  </si>
  <si>
    <t>438</t>
  </si>
  <si>
    <t>6.1.16</t>
  </si>
  <si>
    <t xml:space="preserve">multischwitch 9/8 pro 8 účastnických zásuvek  </t>
  </si>
  <si>
    <t>-385498245</t>
  </si>
  <si>
    <t>439</t>
  </si>
  <si>
    <t>6.1.17</t>
  </si>
  <si>
    <t xml:space="preserve">připojení koaxiálního kabelu do účastnických zásuvek </t>
  </si>
  <si>
    <t>-1718454123</t>
  </si>
  <si>
    <t>440</t>
  </si>
  <si>
    <t>6.1.18</t>
  </si>
  <si>
    <t xml:space="preserve">anténa pro příjem DVBT komplet včetně, směrování, montáže </t>
  </si>
  <si>
    <t>2096873533</t>
  </si>
  <si>
    <t>441</t>
  </si>
  <si>
    <t>6.1.19</t>
  </si>
  <si>
    <t xml:space="preserve">UTP kabe cat. 6 </t>
  </si>
  <si>
    <t>312865376</t>
  </si>
  <si>
    <t>442</t>
  </si>
  <si>
    <t>6.1.20</t>
  </si>
  <si>
    <t xml:space="preserve">koaxiální kabel 75ohm </t>
  </si>
  <si>
    <t>-1911091235</t>
  </si>
  <si>
    <t>443</t>
  </si>
  <si>
    <t>6.1.21</t>
  </si>
  <si>
    <t xml:space="preserve">záznamové zařízení pro kamery - 1 TB  (4 kamery viz exteriér) - koordinace!</t>
  </si>
  <si>
    <t>-738226877</t>
  </si>
  <si>
    <t>444</t>
  </si>
  <si>
    <t>6.1.22</t>
  </si>
  <si>
    <t xml:space="preserve">konfigurace datové sítě </t>
  </si>
  <si>
    <t>hod</t>
  </si>
  <si>
    <t>1623142888</t>
  </si>
  <si>
    <t>445</t>
  </si>
  <si>
    <t>6.1.23</t>
  </si>
  <si>
    <t>pacht kabely Koax 75ohm 400 mm</t>
  </si>
  <si>
    <t>420581463</t>
  </si>
  <si>
    <t>21-M-07</t>
  </si>
  <si>
    <t>Systém EZS (přivolání pomoci + detekce kouře)</t>
  </si>
  <si>
    <t>446</t>
  </si>
  <si>
    <t>7.1.01</t>
  </si>
  <si>
    <t>ústředna EZS - sběrnicový systém - komlet včetně akumulátor, zdroje, TCP/IP komunikace pro vzdálený přístup, GSM komunkace -SMS + volání), RF přijímací modul pro bezdrátové periferie</t>
  </si>
  <si>
    <t>-863674811</t>
  </si>
  <si>
    <t>447</t>
  </si>
  <si>
    <t>7.1.02</t>
  </si>
  <si>
    <t xml:space="preserve">optický detektor kouře - sběrnicový - adresný </t>
  </si>
  <si>
    <t>-900309212</t>
  </si>
  <si>
    <t>448</t>
  </si>
  <si>
    <t>7.1.03</t>
  </si>
  <si>
    <t xml:space="preserve">nouzové RF tlačítko - bateriové </t>
  </si>
  <si>
    <t>-1995660325</t>
  </si>
  <si>
    <t>449</t>
  </si>
  <si>
    <t>7.1.04</t>
  </si>
  <si>
    <t>nastavení + konfugurace</t>
  </si>
  <si>
    <t>1265804724</t>
  </si>
  <si>
    <t>450</t>
  </si>
  <si>
    <t>7.1.05</t>
  </si>
  <si>
    <t xml:space="preserve">zaškolení obsluhy </t>
  </si>
  <si>
    <t>1495630875</t>
  </si>
  <si>
    <t>451</t>
  </si>
  <si>
    <t>7.1.06</t>
  </si>
  <si>
    <t xml:space="preserve">CYKY 3x1,5 </t>
  </si>
  <si>
    <t>235352930</t>
  </si>
  <si>
    <t>452</t>
  </si>
  <si>
    <t>7.1.07</t>
  </si>
  <si>
    <t xml:space="preserve">UTP. Cat. 5  (alt. Sykfy 4x2x0,8) </t>
  </si>
  <si>
    <t>978634130</t>
  </si>
  <si>
    <t>21-M-08</t>
  </si>
  <si>
    <t>MaR - regulace topných okruhů</t>
  </si>
  <si>
    <t>453</t>
  </si>
  <si>
    <t>8.1.01</t>
  </si>
  <si>
    <t>senzor teploty prostorový - systémový na sběrnici ve zvoleném designu (dle vypínačů)</t>
  </si>
  <si>
    <t>1380442985</t>
  </si>
  <si>
    <t>454</t>
  </si>
  <si>
    <t>8.1.02</t>
  </si>
  <si>
    <t>Rozvaděč R-REG 36 modulů - nástěnný</t>
  </si>
  <si>
    <t>-870828605</t>
  </si>
  <si>
    <t>455</t>
  </si>
  <si>
    <t>8.1.03</t>
  </si>
  <si>
    <t xml:space="preserve">svorky do průžezu 4 mm2 provedení DIN </t>
  </si>
  <si>
    <t>-1644958017</t>
  </si>
  <si>
    <t>456</t>
  </si>
  <si>
    <t>8.1.04</t>
  </si>
  <si>
    <t>zdroj 24V/2A</t>
  </si>
  <si>
    <t>-1896237940</t>
  </si>
  <si>
    <t>457</t>
  </si>
  <si>
    <t>8.1.05</t>
  </si>
  <si>
    <t>jistič 6A/B</t>
  </si>
  <si>
    <t>46782349</t>
  </si>
  <si>
    <t>458</t>
  </si>
  <si>
    <t>8.1.06</t>
  </si>
  <si>
    <t>chránič s nadproudovou ochrannou 10A/B/30mA</t>
  </si>
  <si>
    <t>237889279</t>
  </si>
  <si>
    <t>459</t>
  </si>
  <si>
    <t>8.1.07</t>
  </si>
  <si>
    <t>řídící jednotka systému vytápění - konektor RJ45, websever</t>
  </si>
  <si>
    <t>1582302692</t>
  </si>
  <si>
    <t>460</t>
  </si>
  <si>
    <t>8.1.08</t>
  </si>
  <si>
    <t>reléová jednotky pro řízení termohavic - systémová 8 výstupů</t>
  </si>
  <si>
    <t>1622148706</t>
  </si>
  <si>
    <t>461</t>
  </si>
  <si>
    <t>8.1.09</t>
  </si>
  <si>
    <t>pomocný instalační materiál</t>
  </si>
  <si>
    <t>-1538419112</t>
  </si>
  <si>
    <t>462</t>
  </si>
  <si>
    <t>8.1.10</t>
  </si>
  <si>
    <t xml:space="preserve">zapojení termohlavic topení </t>
  </si>
  <si>
    <t>-773768222</t>
  </si>
  <si>
    <t>463</t>
  </si>
  <si>
    <t>8.1.11</t>
  </si>
  <si>
    <t xml:space="preserve">nastavení a konfigurace systému řízení vytápění </t>
  </si>
  <si>
    <t>-569012263</t>
  </si>
  <si>
    <t>464</t>
  </si>
  <si>
    <t>8.1.12</t>
  </si>
  <si>
    <t xml:space="preserve">nastavení a konfugurace web serveru - vzdálené nastavení ze sesterny </t>
  </si>
  <si>
    <t>440467029</t>
  </si>
  <si>
    <t>465</t>
  </si>
  <si>
    <t>8.1.13</t>
  </si>
  <si>
    <t xml:space="preserve">koordinace s dodavatelem vytápění </t>
  </si>
  <si>
    <t>1023025418</t>
  </si>
  <si>
    <t>466</t>
  </si>
  <si>
    <t>8.1.14</t>
  </si>
  <si>
    <t xml:space="preserve">UTP cat.5 </t>
  </si>
  <si>
    <t>-1136306786</t>
  </si>
  <si>
    <t>467</t>
  </si>
  <si>
    <t>8.1.15</t>
  </si>
  <si>
    <t>-840465640</t>
  </si>
  <si>
    <t>468</t>
  </si>
  <si>
    <t>8.1.16</t>
  </si>
  <si>
    <t>JYTY 2x1,5</t>
  </si>
  <si>
    <t>1797546557</t>
  </si>
  <si>
    <t>469</t>
  </si>
  <si>
    <t>8.1.17</t>
  </si>
  <si>
    <t>2108327274</t>
  </si>
  <si>
    <t>21-M-09</t>
  </si>
  <si>
    <t>Související práce</t>
  </si>
  <si>
    <t>471</t>
  </si>
  <si>
    <t>9.1.02</t>
  </si>
  <si>
    <t xml:space="preserve">Stavební přípomoce </t>
  </si>
  <si>
    <t>230250448</t>
  </si>
  <si>
    <t>472</t>
  </si>
  <si>
    <t>9.1.03</t>
  </si>
  <si>
    <t>Výchozí revize, 5 - paré včetně dokladů</t>
  </si>
  <si>
    <t>-611004094</t>
  </si>
  <si>
    <t>24-M</t>
  </si>
  <si>
    <t>Montáže vzduchotechnických zařízení</t>
  </si>
  <si>
    <t>24-M-01</t>
  </si>
  <si>
    <t>Větrání obytné části</t>
  </si>
  <si>
    <t>474</t>
  </si>
  <si>
    <t>24-M-01-001</t>
  </si>
  <si>
    <t xml:space="preserve">VZT jednotka s rekuperací výkon 210 m3/hod přívod/přívod vzduchu, filtrací, záložní elektro ohřev, manžety, klapky se servem, externí rozvaděč el., systém MaR, čidla,  nástěnný ovladač + rozhraní pro napojení na nadřazený systém MaR</t>
  </si>
  <si>
    <t>848248455</t>
  </si>
  <si>
    <t>* technické parametry viz popis PD</t>
  </si>
  <si>
    <t>475</t>
  </si>
  <si>
    <t>24-M-01-002</t>
  </si>
  <si>
    <t>Klapka se servopohonem pt.160</t>
  </si>
  <si>
    <t>-285480008</t>
  </si>
  <si>
    <t>476</t>
  </si>
  <si>
    <t>24-M-01-003</t>
  </si>
  <si>
    <t>Čidlo CO2 + kabeláž</t>
  </si>
  <si>
    <t>461443592</t>
  </si>
  <si>
    <t>477</t>
  </si>
  <si>
    <t>24-M-01-004</t>
  </si>
  <si>
    <t>Žaluzie výfuková/nasávací se sítem, 200x200, barva RAL , nátrubek na napojení potrubí</t>
  </si>
  <si>
    <t>-1329978510</t>
  </si>
  <si>
    <t>478</t>
  </si>
  <si>
    <t>24-M-01-005</t>
  </si>
  <si>
    <t>Spiro potrubí včetně tvarovek pr. 160 (a průchodek stěnou)</t>
  </si>
  <si>
    <t>1980176999</t>
  </si>
  <si>
    <t>479</t>
  </si>
  <si>
    <t>24-M-01-006</t>
  </si>
  <si>
    <t>Spiro potrubí včetně tvarovek pr. 100 (a průchodek stěnou)</t>
  </si>
  <si>
    <t>770508885</t>
  </si>
  <si>
    <t>480</t>
  </si>
  <si>
    <t>24-M-01-007</t>
  </si>
  <si>
    <t>Tlumič hluku pr.160, L=0,5 m</t>
  </si>
  <si>
    <t>315086828</t>
  </si>
  <si>
    <t>481</t>
  </si>
  <si>
    <t>24-M-01-008</t>
  </si>
  <si>
    <t>Oplechování stavebního prostupu fasádou</t>
  </si>
  <si>
    <t>491267988</t>
  </si>
  <si>
    <t>482</t>
  </si>
  <si>
    <t>24-M-01-009</t>
  </si>
  <si>
    <t xml:space="preserve">Flexo potrubí pr.160 s akustickým útlumem, parozábranou, s pružinou pro tvarovou stabilitu </t>
  </si>
  <si>
    <t>1176234085</t>
  </si>
  <si>
    <t>483</t>
  </si>
  <si>
    <t>24-M-01-010</t>
  </si>
  <si>
    <t xml:space="preserve">Flexo potrubí pr.100 s akustickým útlumem, parozábranou, s pružinou pro tvarovou stabilitu </t>
  </si>
  <si>
    <t>1113496290</t>
  </si>
  <si>
    <t>484</t>
  </si>
  <si>
    <t>24-M-01-011</t>
  </si>
  <si>
    <t>Tepelná (hluková) izolace vnitřní s parozábranou tl.20 mm (kaučuková izolace VZT v prostoru technického zázemí)</t>
  </si>
  <si>
    <t>-498864532</t>
  </si>
  <si>
    <t>485</t>
  </si>
  <si>
    <t>24-M-01-012</t>
  </si>
  <si>
    <t>Tepelná (hluková) izolace vnitřní s parozábranou tl.30 mm (kaučuková izolace VZT v prostoru technického zázemí)</t>
  </si>
  <si>
    <t>-1953407620</t>
  </si>
  <si>
    <t>486</t>
  </si>
  <si>
    <t>24-M-01-013</t>
  </si>
  <si>
    <t>Rozdělovač VZT rozvodu vč. 5 ks regulačních klapek</t>
  </si>
  <si>
    <t>-581592829</t>
  </si>
  <si>
    <t>487</t>
  </si>
  <si>
    <t>24-M-01-014</t>
  </si>
  <si>
    <t>Sběrač VZT rozvodu vč. 6 ks regulačních klapek</t>
  </si>
  <si>
    <t>-3354980</t>
  </si>
  <si>
    <t>488</t>
  </si>
  <si>
    <t>24-M-01-015</t>
  </si>
  <si>
    <t>Flexo potrubí pr.90/75 vnitřní povrch hladký, hygienické provedené, tvarově stálé</t>
  </si>
  <si>
    <t>-1808670701</t>
  </si>
  <si>
    <t>489</t>
  </si>
  <si>
    <t>24-M-01-016</t>
  </si>
  <si>
    <t>Vyústky přívodní pr.125, desing provedení, vč. nátrubku s napojením flexo rozvody</t>
  </si>
  <si>
    <t>-1104364481</t>
  </si>
  <si>
    <t>490</t>
  </si>
  <si>
    <t>24-M-01-017</t>
  </si>
  <si>
    <t>Vyústky odvodní pr.125, desing provedení, vč. nátrubku s napojením flexo rozvody</t>
  </si>
  <si>
    <t>799586986</t>
  </si>
  <si>
    <t>491</t>
  </si>
  <si>
    <t>24-M-01-018</t>
  </si>
  <si>
    <t>Napojovací potrubní tvarovky pro připojení digestoře (součást interéru)</t>
  </si>
  <si>
    <t>758811520</t>
  </si>
  <si>
    <t>492</t>
  </si>
  <si>
    <t>24-M-01-019</t>
  </si>
  <si>
    <t>Zpětná klapka pr.160 (do VZT rozvodu pro digestoř)</t>
  </si>
  <si>
    <t>-1719250047</t>
  </si>
  <si>
    <t>493</t>
  </si>
  <si>
    <t>24-M-01-020</t>
  </si>
  <si>
    <t>Pomocné závěsy/konzole pro montáž VZT jednotky pod strop</t>
  </si>
  <si>
    <t>-441577328</t>
  </si>
  <si>
    <t>494</t>
  </si>
  <si>
    <t>751398021</t>
  </si>
  <si>
    <t>Montáž větrací mřížky stěnové do 0,040 m2</t>
  </si>
  <si>
    <t>-973363387</t>
  </si>
  <si>
    <t xml:space="preserve">"ozn. OS10"    3</t>
  </si>
  <si>
    <t>495</t>
  </si>
  <si>
    <t>42972334a</t>
  </si>
  <si>
    <t>Větrací mřížka - fasádní, hliníková, rozměry: 200x200 mm, pevné neprůhledné lamely, vč. síťky proti hmyzu, izolovaného prostupu stěnou</t>
  </si>
  <si>
    <t>-1953141244</t>
  </si>
  <si>
    <t xml:space="preserve">"ozn. OS10"     3</t>
  </si>
  <si>
    <t>24-M-02</t>
  </si>
  <si>
    <t>VZT - Ostatní práce</t>
  </si>
  <si>
    <t>496</t>
  </si>
  <si>
    <t>24-M-02-001</t>
  </si>
  <si>
    <t>Pomocné objímky</t>
  </si>
  <si>
    <t>1269540892</t>
  </si>
  <si>
    <t>497</t>
  </si>
  <si>
    <t>24-M-02-002</t>
  </si>
  <si>
    <t>511873912</t>
  </si>
  <si>
    <t>498</t>
  </si>
  <si>
    <t>24-M-02-003</t>
  </si>
  <si>
    <t>-453308871</t>
  </si>
  <si>
    <t>499</t>
  </si>
  <si>
    <t>24-M-02-004</t>
  </si>
  <si>
    <t>1551971096</t>
  </si>
  <si>
    <t>500</t>
  </si>
  <si>
    <t>24-M-02-005</t>
  </si>
  <si>
    <t>Provozní zkoušky</t>
  </si>
  <si>
    <t>542522351</t>
  </si>
  <si>
    <t>501</t>
  </si>
  <si>
    <t>24-M-02-006</t>
  </si>
  <si>
    <t>-643739634</t>
  </si>
  <si>
    <t>502</t>
  </si>
  <si>
    <t>24-M-02-007</t>
  </si>
  <si>
    <t>477503770</t>
  </si>
  <si>
    <t>503</t>
  </si>
  <si>
    <t>24-M-02-008</t>
  </si>
  <si>
    <t>-1790885142</t>
  </si>
  <si>
    <t>0011 - ZTI A PLYNOVOD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</si>
  <si>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</si>
  <si>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</si>
  <si>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</si>
  <si>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</si>
  <si>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</si>
  <si>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</si>
  <si>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</si>
  <si>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23-M - Montáže potrubí</t>
  </si>
  <si>
    <t>132254102</t>
  </si>
  <si>
    <t>Hloubení rýh zapažených š do 800 mm v hornině třídy těžitelnosti I skupiny 3 objem do 50 m3 strojně</t>
  </si>
  <si>
    <t>644099131</t>
  </si>
  <si>
    <t>151101101</t>
  </si>
  <si>
    <t>Zřízení příložného pažení a rozepření stěn rýh hl do 2 m</t>
  </si>
  <si>
    <t>-51844733</t>
  </si>
  <si>
    <t>151101111</t>
  </si>
  <si>
    <t>Odstranění příložného pažení a rozepření stěn rýh hl do 2 m</t>
  </si>
  <si>
    <t>-1501019153</t>
  </si>
  <si>
    <t>162751117</t>
  </si>
  <si>
    <t>Vodorovné přemístění přes 9 000 do 10000 m výkopku/sypaniny z horniny třídy těžitelnosti I skupiny 1 až 3</t>
  </si>
  <si>
    <t>-1258904711</t>
  </si>
  <si>
    <t>2,88+12,07+0,55 "Vytlačená zemina: lože + obsyp + potrubí"</t>
  </si>
  <si>
    <t>1200358084</t>
  </si>
  <si>
    <t>171201231</t>
  </si>
  <si>
    <t>Poplatek za uložení zeminy a kamení na recyklační skládce (skládkovné) kód odpadu 17 05 04</t>
  </si>
  <si>
    <t>1529280280</t>
  </si>
  <si>
    <t>15,50*2,0 "přepočet na tuny"</t>
  </si>
  <si>
    <t>174151101</t>
  </si>
  <si>
    <t>Zásyp jam, šachet rýh nebo kolem objektů sypaninou se zhutněním</t>
  </si>
  <si>
    <t>165003195</t>
  </si>
  <si>
    <t>175111101</t>
  </si>
  <si>
    <t>Obsypání potrubí ručně sypaninou bez prohození, uloženou do 3 m</t>
  </si>
  <si>
    <t>1123244998</t>
  </si>
  <si>
    <t>58331351</t>
  </si>
  <si>
    <t>kamenivo těžené drobné frakce 0/4</t>
  </si>
  <si>
    <t>-1375781185</t>
  </si>
  <si>
    <t>12,07*2 "Přepočtené koeficientem množství</t>
  </si>
  <si>
    <t>Vodorovné konstrukce</t>
  </si>
  <si>
    <t>451541111</t>
  </si>
  <si>
    <t>Lože pod potrubí otevřený výkop ze štěrkodrtě</t>
  </si>
  <si>
    <t>-348757032</t>
  </si>
  <si>
    <t>998276101</t>
  </si>
  <si>
    <t>Přesun hmot pro trubní vedení z trub z plastických hmot otevřený výkop</t>
  </si>
  <si>
    <t>1132572709</t>
  </si>
  <si>
    <t>Zdravotechnika - vnitřní kanalizace</t>
  </si>
  <si>
    <t>721173401</t>
  </si>
  <si>
    <t>Potrubí kanalizační z PVC SN 4 svodné DN 110</t>
  </si>
  <si>
    <t>1784760246</t>
  </si>
  <si>
    <t>721173402</t>
  </si>
  <si>
    <t>Potrubí kanalizační z PVC SN 4 svodné DN 125</t>
  </si>
  <si>
    <t>908642034</t>
  </si>
  <si>
    <t>721173403</t>
  </si>
  <si>
    <t>Potrubí kanalizační z PVC SN 4 svodné DN 160</t>
  </si>
  <si>
    <t>-2021215269</t>
  </si>
  <si>
    <t>721174024</t>
  </si>
  <si>
    <t>Potrubí kanalizační z PP odpadní DN 75</t>
  </si>
  <si>
    <t>-31872433</t>
  </si>
  <si>
    <t>721174025</t>
  </si>
  <si>
    <t>Potrubí kanalizační z PP odpadní DN 110</t>
  </si>
  <si>
    <t>-749903052</t>
  </si>
  <si>
    <t>721174041</t>
  </si>
  <si>
    <t>Potrubí kanalizační z PP připojovací DN 32</t>
  </si>
  <si>
    <t>-275358297</t>
  </si>
  <si>
    <t>721174042</t>
  </si>
  <si>
    <t>Potrubí kanalizační z PP připojovací DN 40</t>
  </si>
  <si>
    <t>545482570</t>
  </si>
  <si>
    <t>721174043</t>
  </si>
  <si>
    <t>Potrubí kanalizační z PP připojovací DN 50</t>
  </si>
  <si>
    <t>-1673069797</t>
  </si>
  <si>
    <t>721174044</t>
  </si>
  <si>
    <t>Potrubí kanalizační z PP připojovací DN 75</t>
  </si>
  <si>
    <t>-1433948225</t>
  </si>
  <si>
    <t>721174045</t>
  </si>
  <si>
    <t>Potrubí kanalizační z PP připojovací DN 110</t>
  </si>
  <si>
    <t>1623431888</t>
  </si>
  <si>
    <t>28615602</t>
  </si>
  <si>
    <t>čistící tvarovka odpadní pro vysoké teploty HTRE DN 75</t>
  </si>
  <si>
    <t>282155372</t>
  </si>
  <si>
    <t>28615603</t>
  </si>
  <si>
    <t>čistící tvarovka odpadní pro vysoké teploty HTRE DN 110</t>
  </si>
  <si>
    <t>1472042289</t>
  </si>
  <si>
    <t>28615690</t>
  </si>
  <si>
    <t>zátka hrdlová odpadní HTM DN 75</t>
  </si>
  <si>
    <t>878826864</t>
  </si>
  <si>
    <t>721194105</t>
  </si>
  <si>
    <t>Vyvedení a upevnění odpadních výpustek DN 50</t>
  </si>
  <si>
    <t>991761381</t>
  </si>
  <si>
    <t>721194109</t>
  </si>
  <si>
    <t>Vyvedení a upevnění odpadních výpustek DN 110</t>
  </si>
  <si>
    <t>-114904404</t>
  </si>
  <si>
    <t>721211422</t>
  </si>
  <si>
    <t>Vpusť podlahová se svislým odtokem DN 50/75/110 mřížka nerez 138x138</t>
  </si>
  <si>
    <t>72499281</t>
  </si>
  <si>
    <t>721212125</t>
  </si>
  <si>
    <t>Odtokový sprchový žlab délky 900 mm s krycím roštem a zápachovou uzávěrkou</t>
  </si>
  <si>
    <t>2074657573</t>
  </si>
  <si>
    <t>721227 01</t>
  </si>
  <si>
    <t>Podomítková zápachová uzávěrka DN 40/50 pro pračky s přivzdušňovacím ventilem, 110x225 mm - dodávka + montáž</t>
  </si>
  <si>
    <t>-961478548</t>
  </si>
  <si>
    <t>721227 02</t>
  </si>
  <si>
    <t xml:space="preserve">Podomítková zápachová uzávěrka DN 40/50 pro pračky a myčky v kombinaci s výtokovým ventilem 1/2''  - dodávka + montáž</t>
  </si>
  <si>
    <t>1672098565</t>
  </si>
  <si>
    <t>721242115</t>
  </si>
  <si>
    <t>Lapač střešních splavenin z PP s kulovým kloubem na odtoku DN 110</t>
  </si>
  <si>
    <t>1682417062</t>
  </si>
  <si>
    <t>721273152</t>
  </si>
  <si>
    <t>Hlavice ventilační polypropylen PP DN 75</t>
  </si>
  <si>
    <t>-1736464949</t>
  </si>
  <si>
    <t>721273153</t>
  </si>
  <si>
    <t>Hlavice ventilační polypropylen PP DN 110</t>
  </si>
  <si>
    <t>-2145735108</t>
  </si>
  <si>
    <t>721276 01</t>
  </si>
  <si>
    <t>Kondenzační sifon - vodní zápachová uzávěrka DN 40 s přídavnou mechanickou uzávěrkou (kulička) a čistící vložkou - dodávka + montáž</t>
  </si>
  <si>
    <t>-1020577822</t>
  </si>
  <si>
    <t>721289 91</t>
  </si>
  <si>
    <t>Zavěšení a upevnění kanalizačního potrubí - dodávka + montáž; vč. objímky, navrtání, uchycení, ...</t>
  </si>
  <si>
    <t>bm</t>
  </si>
  <si>
    <t>493153462</t>
  </si>
  <si>
    <t>721289 92</t>
  </si>
  <si>
    <t>Izolace připojovacího potrubí - PE izolace tl. 9 mm</t>
  </si>
  <si>
    <t>-1794600485</t>
  </si>
  <si>
    <t>721289 93</t>
  </si>
  <si>
    <t>Izolace svislého (odpadního) potrubí - PE izolace tl. 20 mm</t>
  </si>
  <si>
    <t>-2023485335</t>
  </si>
  <si>
    <t>721290111</t>
  </si>
  <si>
    <t>Zkouška těsnosti potrubí kanalizace vodou DN do 125</t>
  </si>
  <si>
    <t>2047858385</t>
  </si>
  <si>
    <t>998721101</t>
  </si>
  <si>
    <t>Přesun hmot tonážní pro vnitřní kanalizaci v objektech v do 6 m</t>
  </si>
  <si>
    <t>-691484984</t>
  </si>
  <si>
    <t>722</t>
  </si>
  <si>
    <t>Zdravotechnika - vnitřní vodovod</t>
  </si>
  <si>
    <t>722175002</t>
  </si>
  <si>
    <t>Potrubí vodovodní plastové PP-RCT svar polyfúze D 20x2,8 mm</t>
  </si>
  <si>
    <t>-891281562</t>
  </si>
  <si>
    <t>722175003</t>
  </si>
  <si>
    <t>Potrubí vodovodní plastové PP-RCT svar polyfúze D 25x3,5 mm</t>
  </si>
  <si>
    <t>-638287812</t>
  </si>
  <si>
    <t>722175004</t>
  </si>
  <si>
    <t>Potrubí vodovodní plastové PP-RCT svar polyfúze D 32x4,4 mm</t>
  </si>
  <si>
    <t>-1114306379</t>
  </si>
  <si>
    <t>722181241</t>
  </si>
  <si>
    <t>Ochrana vodovodního potrubí přilepenými termoizolačními trubicemi z PE tl přes 13 do 20 mm DN do 22 mm</t>
  </si>
  <si>
    <t>1142520233</t>
  </si>
  <si>
    <t>45,5 "d20 - vše"</t>
  </si>
  <si>
    <t>722181242</t>
  </si>
  <si>
    <t>Ochrana vodovodního potrubí přilepenými termoizolačními trubicemi z PE tl přes 13 do 20 mm DN přes 22 do 45 mm</t>
  </si>
  <si>
    <t>-1802663609</t>
  </si>
  <si>
    <t>65,5+15,5 "d25 - vše, d32 - S"</t>
  </si>
  <si>
    <t>722182 323</t>
  </si>
  <si>
    <t>Potrubí pouzdro z kamenné vlny pro izolaci rozvodů tepla a teplé vody; d 35 mm, tl. izolace 30 mm</t>
  </si>
  <si>
    <t>894853888</t>
  </si>
  <si>
    <t>5,5 "d32 - T+C"</t>
  </si>
  <si>
    <t>722220111</t>
  </si>
  <si>
    <t>Nástěnka pro výtokový ventil G 1/2" s jedním závitem</t>
  </si>
  <si>
    <t>-1567004193</t>
  </si>
  <si>
    <t>722220122</t>
  </si>
  <si>
    <t>Nástěnka pro baterii G 3/4" s jedním závitem</t>
  </si>
  <si>
    <t>pár</t>
  </si>
  <si>
    <t>-529465862</t>
  </si>
  <si>
    <t>722232043</t>
  </si>
  <si>
    <t>Kohout kulový přímý G 1/2" PN 42 do 185°C vnitřní závit</t>
  </si>
  <si>
    <t>754616799</t>
  </si>
  <si>
    <t>722232044</t>
  </si>
  <si>
    <t>Kohout kulový přímý G 3/4" PN 42 do 185°C vnitřní závit</t>
  </si>
  <si>
    <t>-1500547575</t>
  </si>
  <si>
    <t>72223204r1</t>
  </si>
  <si>
    <t>Kohout kulový přímý G 3/4" PN 42 do 185°C vnitřní závit, s vývodem na hadici</t>
  </si>
  <si>
    <t>-1588999106</t>
  </si>
  <si>
    <t>722232063</t>
  </si>
  <si>
    <t>Kohout kulový přímý G 1" PN 42 do 185°C vnitřní závit s vypouštěním</t>
  </si>
  <si>
    <t>300717877</t>
  </si>
  <si>
    <t>72223207r1</t>
  </si>
  <si>
    <t>Automatický termostatický vyvažovací ventil pro TUV 1/2'' - dodávka + montáž</t>
  </si>
  <si>
    <t>-1900234583</t>
  </si>
  <si>
    <t>722288 21</t>
  </si>
  <si>
    <t>Mrazuvzdorný ventil pro venkovní použití, DN 15 - dodávka + montáž</t>
  </si>
  <si>
    <t>-539696463</t>
  </si>
  <si>
    <t>722289 04</t>
  </si>
  <si>
    <t>Tvarovka ISO 32 - 1'' - přechod PE / vn. závit, tv. litina - dodávka + montáž</t>
  </si>
  <si>
    <t>soubor</t>
  </si>
  <si>
    <t>-345270290</t>
  </si>
  <si>
    <t>722289 19</t>
  </si>
  <si>
    <t>Napojení zásobníkového ohřívače dle předpisu výrobce - zpětná klapka, manometr, pojist. ventil, tlaková nádoba 8l, ... - dodávka + montáž</t>
  </si>
  <si>
    <t>-1560811816</t>
  </si>
  <si>
    <t>722289 27</t>
  </si>
  <si>
    <t>Cirkulační čerpadlo 230 V, Q=0,5 m3/hod, H = 1,0 m v. sl. - dodávka + montáž</t>
  </si>
  <si>
    <t>-1481039961</t>
  </si>
  <si>
    <t>722290234</t>
  </si>
  <si>
    <t>Proplach a dezinfekce vodovodního potrubí DN do 80</t>
  </si>
  <si>
    <t>-2016215040</t>
  </si>
  <si>
    <t>722290246</t>
  </si>
  <si>
    <t>Zkouška těsnosti vodovodního potrubí plastového DN do 40</t>
  </si>
  <si>
    <t>1523454170</t>
  </si>
  <si>
    <t>998722101</t>
  </si>
  <si>
    <t>Přesun hmot tonážní pro vnitřní vodovod v objektech v do 6 m</t>
  </si>
  <si>
    <t>-1768902127</t>
  </si>
  <si>
    <t>723</t>
  </si>
  <si>
    <t>Zdravotechnika - vnitřní plynovod</t>
  </si>
  <si>
    <t>723 990r</t>
  </si>
  <si>
    <t>Pomocné stavební práce</t>
  </si>
  <si>
    <t>kpl</t>
  </si>
  <si>
    <t>-269450791</t>
  </si>
  <si>
    <t>723111204</t>
  </si>
  <si>
    <t>Potrubí ocelové závitové černé bezešvé svařované běžné DN 25</t>
  </si>
  <si>
    <t>272941285</t>
  </si>
  <si>
    <t>723150368</t>
  </si>
  <si>
    <t>Chránička D 76x3,2 mm</t>
  </si>
  <si>
    <t>-234494291</t>
  </si>
  <si>
    <t>723190204</t>
  </si>
  <si>
    <t>Přípojka plynovodní ocelová závitová černá bezešvá spojovaná na závit běžná DN 25</t>
  </si>
  <si>
    <t>1735583557</t>
  </si>
  <si>
    <t>723229104</t>
  </si>
  <si>
    <t>Montáž armatur plynovodních s jedním závitem G 1" ostatní typ</t>
  </si>
  <si>
    <t>222411416</t>
  </si>
  <si>
    <t>72322911 r1</t>
  </si>
  <si>
    <t>Zemní přechodka PE/Ocel - standard 32 x 1' SDR 11</t>
  </si>
  <si>
    <t>1237684858</t>
  </si>
  <si>
    <t>723231164</t>
  </si>
  <si>
    <t>Kohout kulový přímý G 1" PN 42 do 185°C plnoprůtokový vnitřní závit těžká řada</t>
  </si>
  <si>
    <t>951377130</t>
  </si>
  <si>
    <t>998723101</t>
  </si>
  <si>
    <t>Přesun hmot tonážní pro vnitřní plynovod v objektech v do 6 m</t>
  </si>
  <si>
    <t>1722081390</t>
  </si>
  <si>
    <t>725</t>
  </si>
  <si>
    <t>Zdravotechnika - zařizovací předměty</t>
  </si>
  <si>
    <t>725112 08</t>
  </si>
  <si>
    <t>Klozet keramický závěsný na nosné stěny s hlubokým splachováním odpad vodorovný pro imobilní</t>
  </si>
  <si>
    <t>738338213</t>
  </si>
  <si>
    <t>725112 09R1</t>
  </si>
  <si>
    <t>Oddálené splachování - příslušenství k WC pro imobilní, instalační sada vč. tlačítka, pro 2 množství splachování, bílá / lesklý chrom - dodávka + montáž</t>
  </si>
  <si>
    <t>-738109630</t>
  </si>
  <si>
    <t>725112 09R2</t>
  </si>
  <si>
    <t>Příslušenství k WC pro imobilní dle vyhlášky 398/2009 Sb. v platném znění - dodávka + montáž</t>
  </si>
  <si>
    <t>-2134017981</t>
  </si>
  <si>
    <t>725112022</t>
  </si>
  <si>
    <t>Klozet keramický závěsný na nosné stěny odpad vodorovný</t>
  </si>
  <si>
    <t>-1747914771</t>
  </si>
  <si>
    <t>725119131</t>
  </si>
  <si>
    <t>Montáž klozetových sedátek standardních</t>
  </si>
  <si>
    <t>-144117503</t>
  </si>
  <si>
    <t>55167381</t>
  </si>
  <si>
    <t>sedátko klozetové duroplastové bílé s poklopem</t>
  </si>
  <si>
    <t>-1353634826</t>
  </si>
  <si>
    <t>725211 08</t>
  </si>
  <si>
    <t>Umyvadlo keramické připevněné na stěnu šrouby bílé bez krytu na sifon zdratovní pro imobilní</t>
  </si>
  <si>
    <t>-1899257264</t>
  </si>
  <si>
    <t>725211 09</t>
  </si>
  <si>
    <t>Příslušenství k umyvadlu pro imobilní dle vyhlášky 398/2009 Sb. v platném znění - dodávka + montáž</t>
  </si>
  <si>
    <t>-1735135944</t>
  </si>
  <si>
    <t>725211603</t>
  </si>
  <si>
    <t>Umyvadlo keramické bílé šířky 600 mm bez krytu na sifon připevněné na stěnu šrouby</t>
  </si>
  <si>
    <t>-1359552025</t>
  </si>
  <si>
    <t>725244324r1</t>
  </si>
  <si>
    <t>Zástěna sprchová bezrámová skleněná</t>
  </si>
  <si>
    <t>2144765053</t>
  </si>
  <si>
    <t>725244324r8</t>
  </si>
  <si>
    <t>Chromová tyč s uchycením do stropu + závěs - dodávka vč. montáže (uchycení)</t>
  </si>
  <si>
    <t>1094142366</t>
  </si>
  <si>
    <t>72529220r</t>
  </si>
  <si>
    <t>Nerezové sedátko závěsné sklopné, 450 x 450 mm, nosnost 150 kg</t>
  </si>
  <si>
    <t>1315691768</t>
  </si>
  <si>
    <t>725311121</t>
  </si>
  <si>
    <t>Dřez jednoduchý nerezový se zápachovou uzávěrkou s odkapávací plochou</t>
  </si>
  <si>
    <t>4985942</t>
  </si>
  <si>
    <t>725319111</t>
  </si>
  <si>
    <t>Montáž dřezu ostatních typů</t>
  </si>
  <si>
    <t>1720335555</t>
  </si>
  <si>
    <t>55231080</t>
  </si>
  <si>
    <t>dřez nerez</t>
  </si>
  <si>
    <t>2047708818</t>
  </si>
  <si>
    <t>725339111</t>
  </si>
  <si>
    <t>Montáž výlevky</t>
  </si>
  <si>
    <t>-264379478</t>
  </si>
  <si>
    <t>64271103r1</t>
  </si>
  <si>
    <t>Plastová výlevka závěsná bílá</t>
  </si>
  <si>
    <t>1833470556</t>
  </si>
  <si>
    <t>725813111</t>
  </si>
  <si>
    <t>Ventil rohový bez připojovací trubičky nebo flexi hadičky G 1/2"</t>
  </si>
  <si>
    <t>-1694269071</t>
  </si>
  <si>
    <t>725814 01</t>
  </si>
  <si>
    <t>Připojovací trubička nebo flexi hadička 3/8''</t>
  </si>
  <si>
    <t>1049848121</t>
  </si>
  <si>
    <t>725821312</t>
  </si>
  <si>
    <t>Baterie dřezová nástěnná páková s otáčivým kulatým ústím a délkou ramínka 300 mm</t>
  </si>
  <si>
    <t>-731409289</t>
  </si>
  <si>
    <t>725822613</t>
  </si>
  <si>
    <t>Baterie umyvadlová stojánková páková s výpustí</t>
  </si>
  <si>
    <t>1617404168</t>
  </si>
  <si>
    <t>7258227</t>
  </si>
  <si>
    <t>Baterie umyvadlové stojánkové pákové s výpustí s prodlouženým ramínkem pro imobilní</t>
  </si>
  <si>
    <t>644225327</t>
  </si>
  <si>
    <t>725831324r1</t>
  </si>
  <si>
    <t>Baterie vanové nástěnné s flexi hadicí</t>
  </si>
  <si>
    <t>985938607</t>
  </si>
  <si>
    <t>725841333</t>
  </si>
  <si>
    <t>Baterie sprchová podomítková s přepínačem a pevnou sprchou</t>
  </si>
  <si>
    <t>1585521829</t>
  </si>
  <si>
    <t>725841334r1</t>
  </si>
  <si>
    <t>Sprchová sestava - hlavová sprcha + ruční sprcha</t>
  </si>
  <si>
    <t>-419776068</t>
  </si>
  <si>
    <t>725861102</t>
  </si>
  <si>
    <t>Zápachová uzávěrka pro umyvadla DN 40</t>
  </si>
  <si>
    <t>1007095937</t>
  </si>
  <si>
    <t>725861312</t>
  </si>
  <si>
    <t>Zápachová uzávěrka pro umyvadlo DN 40 podomítková</t>
  </si>
  <si>
    <t>467211729</t>
  </si>
  <si>
    <t>725862103</t>
  </si>
  <si>
    <t>Zápachová uzávěrka pro dřezy DN 40/50</t>
  </si>
  <si>
    <t>-414146440</t>
  </si>
  <si>
    <t>998725101</t>
  </si>
  <si>
    <t>Přesun hmot tonážní pro zařizovací předměty v objektech v do 6 m</t>
  </si>
  <si>
    <t>1507233892</t>
  </si>
  <si>
    <t>726</t>
  </si>
  <si>
    <t>Zdravotechnika - předstěnové instalace</t>
  </si>
  <si>
    <t>726131001</t>
  </si>
  <si>
    <t>Instalační předstěna pro umyvadlo do v 1120 mm se stojánkovou baterií do lehkých stěn s kovovou kcí</t>
  </si>
  <si>
    <t>1784584585</t>
  </si>
  <si>
    <t>726131002</t>
  </si>
  <si>
    <t>Instalační předstěna pro umyvadlo do v 1120 mm pro tělesně postižené do lehkých stěn s kovovou kcí</t>
  </si>
  <si>
    <t>1147895840</t>
  </si>
  <si>
    <t>726131031</t>
  </si>
  <si>
    <t>Instalační předstěna pro podpěry a madla v 1120 mm do lehkých stěn s kovovou kcí</t>
  </si>
  <si>
    <t>2097059344</t>
  </si>
  <si>
    <t>726131041</t>
  </si>
  <si>
    <t>Instalační předstěna pro klozet závěsný v 1120 mm s ovládáním zepředu do lehkých stěn s kovovou kcí</t>
  </si>
  <si>
    <t>538906806</t>
  </si>
  <si>
    <t>726131043</t>
  </si>
  <si>
    <t>Instalační předstěna pro klozet závěsný v 1120 mm s ovládáním zepředu pro postižené do stěn s kov kcí</t>
  </si>
  <si>
    <t>919041949</t>
  </si>
  <si>
    <t>726191001</t>
  </si>
  <si>
    <t>Zvukoizolační souprava pro klozet a bidet</t>
  </si>
  <si>
    <t>-663185929</t>
  </si>
  <si>
    <t>726191002</t>
  </si>
  <si>
    <t>Souprava pro předstěnovou montáž</t>
  </si>
  <si>
    <t>-1020576312</t>
  </si>
  <si>
    <t>998726111</t>
  </si>
  <si>
    <t>Přesun hmot tonážní pro instalační prefabrikáty v objektech v do 6 m</t>
  </si>
  <si>
    <t>-690422781</t>
  </si>
  <si>
    <t>727</t>
  </si>
  <si>
    <t>Zdravotechnika - požární ochrana</t>
  </si>
  <si>
    <t>727289 40</t>
  </si>
  <si>
    <t>Požární prostup střešmí konstrukcí - potrubí do DN 125 - manžeta, pož. tmel, dodávka + montáž - vč. osazení, vypěnění, zatmelení, apod ...</t>
  </si>
  <si>
    <t>-1003352965</t>
  </si>
  <si>
    <t>23-M</t>
  </si>
  <si>
    <t>Montáže potrubí</t>
  </si>
  <si>
    <t>230205225</t>
  </si>
  <si>
    <t>Montáž trubního dílu PE elektrotvarovky nebo svařovaného na tupo dn 32 mm en 2,0 mm</t>
  </si>
  <si>
    <t>135928317</t>
  </si>
  <si>
    <t>28615969</t>
  </si>
  <si>
    <t>elektrospojka SDR11 PE 100 PN16 D 32mm</t>
  </si>
  <si>
    <t>1066720832</t>
  </si>
  <si>
    <t>002 - SO 02</t>
  </si>
  <si>
    <t>0020 - SO 02</t>
  </si>
  <si>
    <t>-1882617989</t>
  </si>
  <si>
    <t>24,0*12,5</t>
  </si>
  <si>
    <t>605230253</t>
  </si>
  <si>
    <t>24,0*12,5*0,45</t>
  </si>
  <si>
    <t>1964999258</t>
  </si>
  <si>
    <t xml:space="preserve">"prům. š. 1,40 m"    (19,55*2+0,625*2+5,625*3+5,0)*1,40*0,75</t>
  </si>
  <si>
    <t xml:space="preserve">"prům. š. 0,70 m"      (1,65+0,2)*0,70*0,75</t>
  </si>
  <si>
    <t xml:space="preserve">"prům. š. 1,40 m"     1,40*1,40*0,75*7</t>
  </si>
  <si>
    <t>-884497342</t>
  </si>
  <si>
    <t xml:space="preserve">"odvoz ornice na meziskládku"     300,0*0,05   </t>
  </si>
  <si>
    <t xml:space="preserve">"odvoz vytěženého výkopku na meziskládku"    135,0+76,597</t>
  </si>
  <si>
    <t xml:space="preserve">"odvoz výkopku z meziskládky na zásypy"     55,0</t>
  </si>
  <si>
    <t>-1880753663</t>
  </si>
  <si>
    <t xml:space="preserve">"nakládání výkopku pro zásypy na meziskládce"    55,0</t>
  </si>
  <si>
    <t>808577467</t>
  </si>
  <si>
    <t>2069034113</t>
  </si>
  <si>
    <t xml:space="preserve">"obsyp základových konstrukcí pod úrovní terénu"    55,0</t>
  </si>
  <si>
    <t>-796660900</t>
  </si>
  <si>
    <t xml:space="preserve">"odsávací perforované potrubí"    5,465*2+4,84*3</t>
  </si>
  <si>
    <t>-1232839631</t>
  </si>
  <si>
    <t xml:space="preserve">"sběrné potrubí"   14,53+0,56</t>
  </si>
  <si>
    <t>-140192016</t>
  </si>
  <si>
    <t xml:space="preserve">"stoupací potrubí"    4,0</t>
  </si>
  <si>
    <t>-1688799791</t>
  </si>
  <si>
    <t>(3,73+4,02+1,475)*6,725*0,25</t>
  </si>
  <si>
    <t>(6,57+1,455)*6,10*0,25</t>
  </si>
  <si>
    <t>-1176993575</t>
  </si>
  <si>
    <t>(18,65*2+0,625*2+6,425*3+5,80)*0,70*0,10</t>
  </si>
  <si>
    <t>(1,70+0,65)*0,40*0,10</t>
  </si>
  <si>
    <t>0,7*0,7*0,10*7</t>
  </si>
  <si>
    <t>1948209460</t>
  </si>
  <si>
    <t>(8,50*7,225+7,775*6,60+1,975*7,225)*0,15</t>
  </si>
  <si>
    <t>-1493058980</t>
  </si>
  <si>
    <t>(18,25*2+0,625*2+7,225*2)*0,15</t>
  </si>
  <si>
    <t>-1898880816</t>
  </si>
  <si>
    <t>1949647151</t>
  </si>
  <si>
    <t>(8,50*7,225+7,775*6,60+1,975*7,225)*1,15*0,002105</t>
  </si>
  <si>
    <t>-545543181</t>
  </si>
  <si>
    <t>(18,65*2+0,625*2+6,425*3+5,80)*0,60*0,40</t>
  </si>
  <si>
    <t>(1,65+0,60)*0,30*0,40</t>
  </si>
  <si>
    <t>-538874369</t>
  </si>
  <si>
    <t>(18,65*2+0,625*2+6,425*3+5,80)*0,40*2</t>
  </si>
  <si>
    <t>(1,65+0,60)*0,40*2</t>
  </si>
  <si>
    <t>-1681261816</t>
  </si>
  <si>
    <t>-221820548</t>
  </si>
  <si>
    <t>0,6*0,6*0,4*7</t>
  </si>
  <si>
    <t>0,3*0,3*0,5*7</t>
  </si>
  <si>
    <t>-609615601</t>
  </si>
  <si>
    <t>0,6*4*0,4*7</t>
  </si>
  <si>
    <t>0,3*4*0,5*7</t>
  </si>
  <si>
    <t>-2054941354</t>
  </si>
  <si>
    <t xml:space="preserve">Výztuž základových pasů, patek a zdí  betonářskou ocelí 10 505 (R)</t>
  </si>
  <si>
    <t>-1265796469</t>
  </si>
  <si>
    <t>* základové pasy, patky + základové zdí</t>
  </si>
  <si>
    <t xml:space="preserve">"viz výkres výztuže"    0,79882</t>
  </si>
  <si>
    <t>-342884549</t>
  </si>
  <si>
    <t>(1,53+0,50)*0,5</t>
  </si>
  <si>
    <t>399013655</t>
  </si>
  <si>
    <t>(18,25*2+0,625*2+6,725*3+6,10)*0,50</t>
  </si>
  <si>
    <t>2100035711</t>
  </si>
  <si>
    <t xml:space="preserve">"aplikace do základových pasů"     55,4</t>
  </si>
  <si>
    <t>146290057</t>
  </si>
  <si>
    <t xml:space="preserve">"vytvoření prostupů v základech pro inženýrské sítě"     11,0</t>
  </si>
  <si>
    <t>-809932019</t>
  </si>
  <si>
    <t xml:space="preserve">"dodávka"    11,0*1,01</t>
  </si>
  <si>
    <t>1472711342</t>
  </si>
  <si>
    <t xml:space="preserve">"obvodové zdivo"    (18,25*2+0,625*2+6,875*2)*(3,01-0,50)</t>
  </si>
  <si>
    <t xml:space="preserve">        "odpočet otvorů"   -(1,0*1,875+1,05*2,19+4,475*1,75+2,0*2,315*3+0,875*2,315+4,25*2,315+1,0*2,315)</t>
  </si>
  <si>
    <t xml:space="preserve">"vnitřní zdivo"     (4,85+4,73)*(3,01-0,50)</t>
  </si>
  <si>
    <t xml:space="preserve">      "odpočet otvorů"   -0,9*2,15</t>
  </si>
  <si>
    <t xml:space="preserve">      "odpočet překladů"   -(1,25*4+2,25*3)*0,24</t>
  </si>
  <si>
    <t xml:space="preserve">                                                 -(4,85*0,365+6,86*0,49)</t>
  </si>
  <si>
    <t>-1703877301</t>
  </si>
  <si>
    <t xml:space="preserve">"obvodové zdivo"    (18,25*2+0,625*2+6,875*2)*2</t>
  </si>
  <si>
    <t xml:space="preserve">"vnitřní zdivo"     (4,85+4,73)*2</t>
  </si>
  <si>
    <t>311321411</t>
  </si>
  <si>
    <t>Nosná zeď ze ŽB tř. C 25/30 bez výztuže</t>
  </si>
  <si>
    <t>1272335747</t>
  </si>
  <si>
    <t>* střecha - obvodové zdivo</t>
  </si>
  <si>
    <t>(18,25*2+6,825*2)*0,20*0,46</t>
  </si>
  <si>
    <t xml:space="preserve">"severní strana - boční pohledová zeď"   (1,54*3,68-0,98*2,305)*0,22</t>
  </si>
  <si>
    <t>311351121</t>
  </si>
  <si>
    <t>Zřízení oboustranného bednění nosných nadzákladových zdí</t>
  </si>
  <si>
    <t>1690255380</t>
  </si>
  <si>
    <t>(18,25*2+6,825*2)*0,46*2</t>
  </si>
  <si>
    <t xml:space="preserve">"severní strana - boční zeď"   (1,54*3,68-0,98*2,305)*2</t>
  </si>
  <si>
    <t xml:space="preserve">                                                           (3,68*2+0,98+2,305*2)*0,22</t>
  </si>
  <si>
    <t>311351122</t>
  </si>
  <si>
    <t>Odstranění oboustranného bednění nosných nadzákladových zdí</t>
  </si>
  <si>
    <t>-576421760</t>
  </si>
  <si>
    <t>311361821</t>
  </si>
  <si>
    <t>Výztuž nosných zdí betonářskou ocelí 10 505</t>
  </si>
  <si>
    <t>579592836</t>
  </si>
  <si>
    <t xml:space="preserve">"severní strana - boční zeď"   (1,54*3,68-0,98*2,305)*0,22*0,180</t>
  </si>
  <si>
    <t>1656875133</t>
  </si>
  <si>
    <t xml:space="preserve">"viz tabulka překladů - 1. NP"    6</t>
  </si>
  <si>
    <t>2147249898</t>
  </si>
  <si>
    <t xml:space="preserve">"viz tabulka překladů - 1. NP"    4</t>
  </si>
  <si>
    <t>317278151</t>
  </si>
  <si>
    <t>Překlad nosný vápenopískový š 175 mm v 240 mm na maltu M5 dl 2250 mm</t>
  </si>
  <si>
    <t>447715159</t>
  </si>
  <si>
    <t>-1437406713</t>
  </si>
  <si>
    <t xml:space="preserve">"překlad nad oknem š. 4,25 m"    4,85*0,175*0,375</t>
  </si>
  <si>
    <t xml:space="preserve">"překlad nad oknem š. 5,525 m"    6,86*0,175*0,500</t>
  </si>
  <si>
    <t>-1807484517</t>
  </si>
  <si>
    <t xml:space="preserve">"překlad nad oknem š. 4,25 m"    4,85*0,375*2+4,25*0,175</t>
  </si>
  <si>
    <t xml:space="preserve">"překlad nad oknem š. 5,525 m"    6,86*0,500*2+5,525*0,175</t>
  </si>
  <si>
    <t>-1411044461</t>
  </si>
  <si>
    <t>335864375</t>
  </si>
  <si>
    <t xml:space="preserve">"překlad nad oknem š. 4,25 m"    4,85*0,175*0,375*0,180</t>
  </si>
  <si>
    <t xml:space="preserve">"překlad nad oknem š. 5,525 m"    6,86*0,175*0,500*0,180</t>
  </si>
  <si>
    <t>1228130372</t>
  </si>
  <si>
    <t>(4,51+1,50*2+0,65*2+3,155+4,615*3+3,005+1,52)*(3,01-0,50)</t>
  </si>
  <si>
    <t xml:space="preserve">       "odpočet dveřních otvorů"    -(0,9*2,15*5+0,8*2,15)</t>
  </si>
  <si>
    <t xml:space="preserve">      "odpočet překladů"   -1,25*0,24*6</t>
  </si>
  <si>
    <t>-1086402265</t>
  </si>
  <si>
    <t>(4,51+1,50*2+0,65*2+3,155+4,615*3+3,005+1,52)*2</t>
  </si>
  <si>
    <t>411321414</t>
  </si>
  <si>
    <t>Stropy deskové ze ŽB tř. C 25/30</t>
  </si>
  <si>
    <t>-346352405</t>
  </si>
  <si>
    <t>18,25*7,225*0,20</t>
  </si>
  <si>
    <t>* skl. SK2</t>
  </si>
  <si>
    <t>(20,76*1,71+7,49*1,71-0,165*0,170+7,425*0,60-0,08*0,17)*0,20</t>
  </si>
  <si>
    <t>411351011</t>
  </si>
  <si>
    <t>Zřízení bednění stropů deskových tl přes 5 do 25 cm bez podpěrné kce</t>
  </si>
  <si>
    <t>410150377</t>
  </si>
  <si>
    <t>17,85*6,825-8,125*0,625+7,775*0,625</t>
  </si>
  <si>
    <t>(18,25*2+7,225*2)*0,20</t>
  </si>
  <si>
    <t>20,76*1,71+7,49*1,71-0,165*0,170+7,425*0,60-0,08*0,17</t>
  </si>
  <si>
    <t>(20,76+9,20+9,135+1,71+0,165+0,60+0,08)*0,20</t>
  </si>
  <si>
    <t>411351012</t>
  </si>
  <si>
    <t>Odstranění bednění stropů deskových tl přes 5 do 25 cm bez podpěrné kce</t>
  </si>
  <si>
    <t>469869359</t>
  </si>
  <si>
    <t>411354313</t>
  </si>
  <si>
    <t>Zřízení podpěrné konstrukce stropů výšky do 4 m tl přes 15 do 25 cm</t>
  </si>
  <si>
    <t>-883103619</t>
  </si>
  <si>
    <t>411354314</t>
  </si>
  <si>
    <t>Odstranění podpěrné konstrukce stropů výšky do 4 m tl přes 15 do 25 cm</t>
  </si>
  <si>
    <t>-1892447075</t>
  </si>
  <si>
    <t>411361821a</t>
  </si>
  <si>
    <t>Výztuž stropů a zdi betonářskou ocelí 10 505</t>
  </si>
  <si>
    <t>-401649035</t>
  </si>
  <si>
    <t>* desky skl. SK1, SK2 + obvodové zdivo střechy</t>
  </si>
  <si>
    <t xml:space="preserve">"viz tabulka výztuže, výkres výztuž - stropní deska"    4,25731</t>
  </si>
  <si>
    <t>611131121</t>
  </si>
  <si>
    <t>Penetrační disperzní nátěr vnitřních stropů nanášený ručně</t>
  </si>
  <si>
    <t>-1175651050</t>
  </si>
  <si>
    <t xml:space="preserve">"penetrace pod sádrové omítky"     78,47</t>
  </si>
  <si>
    <t>611341121</t>
  </si>
  <si>
    <t>Sádrová nebo vápenosádrová omítka hladká jednovrstvá vnitřních stropů rovných nanášená ručně</t>
  </si>
  <si>
    <t>-548367280</t>
  </si>
  <si>
    <t xml:space="preserve">"m.č. 102"      31,67</t>
  </si>
  <si>
    <t xml:space="preserve">"m.č. 104"        7,60</t>
  </si>
  <si>
    <t xml:space="preserve">"m.č. 105"      12,74</t>
  </si>
  <si>
    <t xml:space="preserve">"m.č. 106"      12,74</t>
  </si>
  <si>
    <t xml:space="preserve">"m.č. 107"      13,72</t>
  </si>
  <si>
    <t>-288505229</t>
  </si>
  <si>
    <t xml:space="preserve">"penetrace pod omítky"    24,129+234,923</t>
  </si>
  <si>
    <t>1948687350</t>
  </si>
  <si>
    <t xml:space="preserve">"m.č. 103"    (2,49*2+2,31*2)*2,4-0,9*2,15</t>
  </si>
  <si>
    <t xml:space="preserve">"m.č. 108"    (0,575+1,945)*1,20</t>
  </si>
  <si>
    <t>912146935</t>
  </si>
  <si>
    <t xml:space="preserve">"m.č. 101"     (12,105*2+0,625+2,145+0,65*4+1,52+0,175*2)*2,40+0,175*0,44+(1,0+1,875*2+1,05+4,475+2,19*2+0,44)*0,175</t>
  </si>
  <si>
    <t xml:space="preserve">                        -(4,475*1,75+1,05*2,19+1,0*1,875+0,9*2,15*6+0,8*2,15)</t>
  </si>
  <si>
    <t xml:space="preserve">"m.č. 102"    (6,545*2+6,875*2+0,175*4)*2,625+(1,0+4,25+2,315*4)*0,175</t>
  </si>
  <si>
    <t xml:space="preserve">                       -(1,0*2,315+4,25*2,315+0,9*2,15)</t>
  </si>
  <si>
    <t xml:space="preserve">        "odpočet SDK stěny"    -2,49*2,625</t>
  </si>
  <si>
    <t xml:space="preserve">       "odpočet dekorační stěrky"    -(2,01*1,77+0,96*2,68)</t>
  </si>
  <si>
    <t xml:space="preserve">"m.č. 103"     (2,49+2,31*2)*2,40-0,9*2,15</t>
  </si>
  <si>
    <t xml:space="preserve">        "odpočet keram. obkladů"   -(2,49+2,31*2)*2,40+0,9*2,15</t>
  </si>
  <si>
    <t xml:space="preserve">"m.č. 104"    (1,665*2+4,615+0,175*2)*2,625+(0,875+2,315*2)*0,175</t>
  </si>
  <si>
    <t xml:space="preserve">                       -(0,875*2,315+0,9*2,15) </t>
  </si>
  <si>
    <t xml:space="preserve">"m.č. 105"    (3,02*2+4,615*2+0,175*2)*2,625+(2,0+2,315*2)*0,175</t>
  </si>
  <si>
    <t xml:space="preserve">                       -(2,0*2,315+0,9*2,15)</t>
  </si>
  <si>
    <t xml:space="preserve">"m.č. 106"    (3,02*2+4,615*2+0,175*2)*2,625+(2,0+2,315*2)*0,175</t>
  </si>
  <si>
    <t xml:space="preserve">                       -(2,0*2,315+0,9*2,15) </t>
  </si>
  <si>
    <t xml:space="preserve">"m.č. 107"   (3,005*2+4,615*2+0,175*2)*2,625+(2,0+2,315*2)*0,175</t>
  </si>
  <si>
    <t xml:space="preserve">"m.č. 108"    (1,625+1,945*2)*2,40-0,8*2,15</t>
  </si>
  <si>
    <t xml:space="preserve">      "odpočet keram. obkladů"   -(0,575+1,945)*1,20</t>
  </si>
  <si>
    <t>-96459812</t>
  </si>
  <si>
    <t xml:space="preserve">        "1. NP"  (1,0*1,875+1,05*2,19+4,475*1,75+2,0*2,315*3+0,875*2,315+4,25*2,315+1,0*2,315)</t>
  </si>
  <si>
    <t xml:space="preserve">"m.č. 108"    (1,625+0,575+1,945)*1,20</t>
  </si>
  <si>
    <t>-1628160706</t>
  </si>
  <si>
    <t>(18,25*2+0,625*2+7,225*2)*0,85</t>
  </si>
  <si>
    <t>(18,25*2+0,625*2+7,225*2)*0,49</t>
  </si>
  <si>
    <t xml:space="preserve">"podhled - severní strana"    7,775*0,625</t>
  </si>
  <si>
    <t xml:space="preserve">"pohled východní"    9,37*0,34</t>
  </si>
  <si>
    <t xml:space="preserve">"pohled západní"       9,37*0,34</t>
  </si>
  <si>
    <t xml:space="preserve">"pohled severní"     18,79*3,50-7,035*2,41-1,0*1,875-0,9*1,265</t>
  </si>
  <si>
    <t xml:space="preserve">"pohled jižní"            18,79*0,34</t>
  </si>
  <si>
    <t>* kontaktní zateplení žb kcí VS4</t>
  </si>
  <si>
    <t xml:space="preserve">"otvor ve zdi"   (0,98+2,305*2)*0,22</t>
  </si>
  <si>
    <t xml:space="preserve">"čelo markýzy"    (20,88+8,98*2)*0,22</t>
  </si>
  <si>
    <t>0,10*3,50</t>
  </si>
  <si>
    <t>* venkovní pohledová stěna VS2</t>
  </si>
  <si>
    <t>1,54*3,68-0,90*2,265</t>
  </si>
  <si>
    <t>0,39*3,68</t>
  </si>
  <si>
    <t>* markýza - podhled, skl. SK2</t>
  </si>
  <si>
    <t>(20,88+7,48)*1,5+7,48*0,39</t>
  </si>
  <si>
    <t>0,49*3,50</t>
  </si>
  <si>
    <t xml:space="preserve">"pohled východní"    7,48*3,14</t>
  </si>
  <si>
    <t xml:space="preserve">"pohled západní"       7,48*3,14-1,0*2,315</t>
  </si>
  <si>
    <t xml:space="preserve">"pohled severní"        7,035*2,41-4,475*1,75-1,05*2,19+(7,035+2,41*2)*0,625</t>
  </si>
  <si>
    <t xml:space="preserve">"pohled jižní"              18,99*3,14-4,25*2,315-0,875*2,315-2,0*2,315*3</t>
  </si>
  <si>
    <t>-1144543167</t>
  </si>
  <si>
    <t>-777966686</t>
  </si>
  <si>
    <t>* sokl</t>
  </si>
  <si>
    <t xml:space="preserve">"pohled východní"      9,37*0,15</t>
  </si>
  <si>
    <t xml:space="preserve">"pohled západní"        9,37*0,15</t>
  </si>
  <si>
    <t xml:space="preserve">"pohled severní"        7,30*0,15</t>
  </si>
  <si>
    <t xml:space="preserve">"pohled jižní"             18,99*0,15</t>
  </si>
  <si>
    <t>-1838641620</t>
  </si>
  <si>
    <t>738370500</t>
  </si>
  <si>
    <t xml:space="preserve">"dodávka fasádních desek"    58,558*1,05</t>
  </si>
  <si>
    <t>Montáž kontaktního zateplení vnějších stěn z polystyrénových desek lepením na beton tl do 40 mm včetně přestěrkování izolačních desek a vložení sklovláknité výztužné tkaniny a včetně profilů k zateplovacímu systému</t>
  </si>
  <si>
    <t>1694904410</t>
  </si>
  <si>
    <t>28376071</t>
  </si>
  <si>
    <t>deska EPS grafitová fasádní λ=0,030-0,031 tl 30mm</t>
  </si>
  <si>
    <t>1283675887</t>
  </si>
  <si>
    <t>(0,98+2,305*2)*0,22*1,05</t>
  </si>
  <si>
    <t xml:space="preserve">"čelo markýzy"    (20,88+8,98*2)*0,22*1,05</t>
  </si>
  <si>
    <t>1123861376</t>
  </si>
  <si>
    <t>622213011aa</t>
  </si>
  <si>
    <t>Montáž kontaktního zateplení vnějších stěn polystyrénových desek lepením na beton tl přes 40 do 80 mm včetně přestěrkování izolačních desek a vložení sklovláknité výztužné tkaniny a včetně profilů k zateplovacímu systému</t>
  </si>
  <si>
    <t>487111575</t>
  </si>
  <si>
    <t>622213011ab</t>
  </si>
  <si>
    <t>Montáž kontaktního zateplení vnějších podhledů polystyrénových desek lepením na beton tl přes 40 do 80 mm včetně přestěrkování izolačních desek a vložení sklovláknité výztužné tkaniny a včetně profilů k zateplovacímu systému</t>
  </si>
  <si>
    <t>-1835863349</t>
  </si>
  <si>
    <t>-906462601</t>
  </si>
  <si>
    <t>0,10*3,50*1,05</t>
  </si>
  <si>
    <t>(1,54*3,68-0,90*2,265)*1,05</t>
  </si>
  <si>
    <t>0,39*3,68*1,05</t>
  </si>
  <si>
    <t>((20,88+7,48)*1,5+7,48*0,39)*1,05</t>
  </si>
  <si>
    <t>622213021a</t>
  </si>
  <si>
    <t>Montáž kontaktního zateplení vnějších stěn polystyrénových desek lepením na dřevo tl přes 80 do 120 mm včetně přestěrkování izolačních desek a vložení sklovláknité výztužné tkaniny a včetně profilů k zateplovacímu systému</t>
  </si>
  <si>
    <t>-1020954437</t>
  </si>
  <si>
    <t>622213021aa</t>
  </si>
  <si>
    <t>Montáž kontaktního zateplení vnějších stěn polystyrénových desek lepením na beton tl přes 80 do 120 mm včetně přestěrkování izolačních desek a vložení sklovláknité výztužné tkaniny a včetně profilů k zateplovacímu systému</t>
  </si>
  <si>
    <t>1418108849</t>
  </si>
  <si>
    <t>28376076</t>
  </si>
  <si>
    <t>deska EPS grafitová fasádní λ=0,030-0,031 tl 100mm</t>
  </si>
  <si>
    <t>1951497910</t>
  </si>
  <si>
    <t>28376077</t>
  </si>
  <si>
    <t>deska EPS grafitová fasádní λ=0,030-0,031 tl 120mm</t>
  </si>
  <si>
    <t>1465451950</t>
  </si>
  <si>
    <t>0,49*3,50*1,05</t>
  </si>
  <si>
    <t>493307337</t>
  </si>
  <si>
    <t>89684815</t>
  </si>
  <si>
    <t xml:space="preserve">"dodávka desek"   1,715*1,05</t>
  </si>
  <si>
    <t>622213041a</t>
  </si>
  <si>
    <t>Montáž kontaktního zateplení vnějších podhledů polystyrénových desek lepením na beton tl přes 160 do 200 mm včetně přestěrkování izolačních desek a vložení sklovláknité výztužné tkaniny a včetně profilů k zateplovacímu systému</t>
  </si>
  <si>
    <t>2088262441</t>
  </si>
  <si>
    <t>28376081</t>
  </si>
  <si>
    <t>deska EPS grafitová fasádní λ=0,030-0,031 tl 200mm</t>
  </si>
  <si>
    <t>-1524720943</t>
  </si>
  <si>
    <t xml:space="preserve">"podhled - severní strana"    7,775*0,625*1,05</t>
  </si>
  <si>
    <t>-786389306</t>
  </si>
  <si>
    <t>-263228352</t>
  </si>
  <si>
    <t xml:space="preserve">"dodávka desek"   92,766*1,05</t>
  </si>
  <si>
    <t>-950493423</t>
  </si>
  <si>
    <t>-1893870218</t>
  </si>
  <si>
    <t>-1518158409</t>
  </si>
  <si>
    <t xml:space="preserve">"pohled východní"    9,37*0,34+0,39*3,14*2</t>
  </si>
  <si>
    <t xml:space="preserve">"pohled západní"       9,37*0,34+0,39*3,14+1,54*3,14-0,9*2,265</t>
  </si>
  <si>
    <t xml:space="preserve">"pohled severní"     20,88*3,50-7,035*2,41-1,0*1,875-0,9*1,265+4,73*0,185+5,43*0,39+(7,035+2,41*2)*0,265</t>
  </si>
  <si>
    <t>-1353630713</t>
  </si>
  <si>
    <t>1433657876</t>
  </si>
  <si>
    <t>(1,0*1,875+1,05*2,19+4,475*1,75+2,0*2,315*3+0,875*2,315+4,25*2,315+1,0*2,315)</t>
  </si>
  <si>
    <t>1905427867</t>
  </si>
  <si>
    <t xml:space="preserve">"m.č. 101"     22,79</t>
  </si>
  <si>
    <t xml:space="preserve">"m.č. 108"       3,19</t>
  </si>
  <si>
    <t xml:space="preserve">"m.č. 103"       5,58</t>
  </si>
  <si>
    <t xml:space="preserve">"m.č. 104"       7,60</t>
  </si>
  <si>
    <t>2140949041</t>
  </si>
  <si>
    <t xml:space="preserve">"m.č. 102"      31,67*4</t>
  </si>
  <si>
    <t xml:space="preserve">"m.č. 105"      12,74*4</t>
  </si>
  <si>
    <t xml:space="preserve">"m.č. 106"      12,74*4</t>
  </si>
  <si>
    <t xml:space="preserve">"m.č. 107"      13,72*4</t>
  </si>
  <si>
    <t xml:space="preserve">"m.č. 101"     22,79*3</t>
  </si>
  <si>
    <t xml:space="preserve">"m.č. 108"       3,19*3</t>
  </si>
  <si>
    <t xml:space="preserve">"m.č. 103"       5,58*3</t>
  </si>
  <si>
    <t xml:space="preserve">"m.č. 104"       7,60*3</t>
  </si>
  <si>
    <t>1938317417</t>
  </si>
  <si>
    <t>* pro provedení fasády</t>
  </si>
  <si>
    <t xml:space="preserve">"pohled jižní"             (20,88+1,2*2)*3,55</t>
  </si>
  <si>
    <t xml:space="preserve">"pohled severní"      (20,88+1,2*2)*3,55</t>
  </si>
  <si>
    <t xml:space="preserve">"pohled východní"   (9,37+1,2*2)*3,55</t>
  </si>
  <si>
    <t xml:space="preserve">"pohled západní"      (9,37+1,2*2)*3,55</t>
  </si>
  <si>
    <t>-1834394303</t>
  </si>
  <si>
    <t xml:space="preserve">"celkem za 40 dní použití"     248,856*40</t>
  </si>
  <si>
    <t>-1561934131</t>
  </si>
  <si>
    <t>1708669890</t>
  </si>
  <si>
    <t>1348936765</t>
  </si>
  <si>
    <t xml:space="preserve">"m.č. 103"       5,58    </t>
  </si>
  <si>
    <t xml:space="preserve">"m.č. 108"       3,19      </t>
  </si>
  <si>
    <t>* pro provedení fasády podhledů</t>
  </si>
  <si>
    <t xml:space="preserve">"podhled - severní strana"    7,035*0,53</t>
  </si>
  <si>
    <t>-1014811680</t>
  </si>
  <si>
    <t>1447905964</t>
  </si>
  <si>
    <t>248,856*4</t>
  </si>
  <si>
    <t>351755299</t>
  </si>
  <si>
    <t>953321111a</t>
  </si>
  <si>
    <t>Vložky do vodorovných dilatačních spár z minerální plsti tl. do 30 mm</t>
  </si>
  <si>
    <t>398799656</t>
  </si>
  <si>
    <t xml:space="preserve">"dilatační spára mezi pohled. bet. zdí a beton. markýzou"    1,60*0,22</t>
  </si>
  <si>
    <t>953511119</t>
  </si>
  <si>
    <t>Nosný tepelně-izolační prvek typu iso rozměru 120x160 mm pro volně vyložené stropní desky 12xD12 prutů, 1 ks=1 m</t>
  </si>
  <si>
    <t>-331729821</t>
  </si>
  <si>
    <t xml:space="preserve">"viz půdorys tvaru"    18,45+7,225*2</t>
  </si>
  <si>
    <t>-14085072</t>
  </si>
  <si>
    <t>956076665</t>
  </si>
  <si>
    <t>8,50*7,225+7,775*6,60+1,975*7,225</t>
  </si>
  <si>
    <t>-1180691859</t>
  </si>
  <si>
    <t>-2017548603</t>
  </si>
  <si>
    <t xml:space="preserve">"na ploše vodorovné"    126,997*0,0003</t>
  </si>
  <si>
    <t xml:space="preserve">"na ploše svislé"                 25,578*0,00035</t>
  </si>
  <si>
    <t>1532974261</t>
  </si>
  <si>
    <t>(8,50*7,225+7,775*6,60+1,975*7,225)*2</t>
  </si>
  <si>
    <t>1600552543</t>
  </si>
  <si>
    <t>1926967979</t>
  </si>
  <si>
    <t xml:space="preserve">"na ploše vodorovné"   253,994*1,1655</t>
  </si>
  <si>
    <t xml:space="preserve">"na ploše svislé"                25,578*1,2155</t>
  </si>
  <si>
    <t>-1924455349</t>
  </si>
  <si>
    <t>-1723513895</t>
  </si>
  <si>
    <t>18,25*2+0,625*2+7,225*2</t>
  </si>
  <si>
    <t>1179580888</t>
  </si>
  <si>
    <t>-1072815963</t>
  </si>
  <si>
    <t xml:space="preserve">* včetně klempířských prvků ozn KL03, KL04, KL05, KL06 - viz výpis prvků </t>
  </si>
  <si>
    <t>17,438*6,413</t>
  </si>
  <si>
    <t>17,438*0,681+(9,31+17,438)*2,216+9,37*1,166</t>
  </si>
  <si>
    <t xml:space="preserve">"oplechování svislých stěn"    (17,842*2+6,825*2)*0,15</t>
  </si>
  <si>
    <t xml:space="preserve">* včetně oplechování okapu střechy </t>
  </si>
  <si>
    <t>-1363756984</t>
  </si>
  <si>
    <t>17,842*6,825</t>
  </si>
  <si>
    <t>17,842*0,475+(9,31+17,842)*2,07+9,37*0,96</t>
  </si>
  <si>
    <t>-1060321712</t>
  </si>
  <si>
    <t>1482567955</t>
  </si>
  <si>
    <t>1392083317</t>
  </si>
  <si>
    <t>17,438*6,413*1,155</t>
  </si>
  <si>
    <t>1185043221</t>
  </si>
  <si>
    <t>-1457860347</t>
  </si>
  <si>
    <t>17,438*6,413*1,1025</t>
  </si>
  <si>
    <t>-1937887660</t>
  </si>
  <si>
    <t>-992555126</t>
  </si>
  <si>
    <t>17,438*6,413*1,1</t>
  </si>
  <si>
    <t>-2007329945</t>
  </si>
  <si>
    <t>-505460936</t>
  </si>
  <si>
    <t>17,438*6,413*0,07*1,05</t>
  </si>
  <si>
    <t>-396572732</t>
  </si>
  <si>
    <t>63151497a</t>
  </si>
  <si>
    <t>deska tepelně izolační minerální plochých střech hydrofilní 70kPa λ=0,037 tl 50mm, vodní kapacita 45 l/m2, drenážní schopnost 1,48 l/ms</t>
  </si>
  <si>
    <t>-578169737</t>
  </si>
  <si>
    <t>17,438*6,413*1,05</t>
  </si>
  <si>
    <t>-1494927912</t>
  </si>
  <si>
    <t>235831747</t>
  </si>
  <si>
    <t>17,438*6,413*20</t>
  </si>
  <si>
    <t>-2113039137</t>
  </si>
  <si>
    <t>(17,842*2+6,825*2)*0,46</t>
  </si>
  <si>
    <t>-188832543</t>
  </si>
  <si>
    <t xml:space="preserve">"na ploše vodorovné"    195,447*0,0003</t>
  </si>
  <si>
    <t xml:space="preserve">"na ploše svislé"                 22,694*0,00035</t>
  </si>
  <si>
    <t>691163349</t>
  </si>
  <si>
    <t>1901555663</t>
  </si>
  <si>
    <t xml:space="preserve">"na ploše vodorovné"   195,447*1,1655</t>
  </si>
  <si>
    <t xml:space="preserve">"na ploše svislé"                22,694*1,2155</t>
  </si>
  <si>
    <t>162415824</t>
  </si>
  <si>
    <t>-1926062362</t>
  </si>
  <si>
    <t>-219397313</t>
  </si>
  <si>
    <t xml:space="preserve">"m.č. 102"      31,67*1,05</t>
  </si>
  <si>
    <t xml:space="preserve">"m.č. 105"      12,74*1,05</t>
  </si>
  <si>
    <t xml:space="preserve">"m.č. 106"      12,74*1,05</t>
  </si>
  <si>
    <t xml:space="preserve">"m.č. 107"      13,72*1,05</t>
  </si>
  <si>
    <t xml:space="preserve">"m.č. 101"     22,79*1,05</t>
  </si>
  <si>
    <t xml:space="preserve">"m.č. 108"       3,19*1,05</t>
  </si>
  <si>
    <t xml:space="preserve">"m.č. 103"       5,58*1,05</t>
  </si>
  <si>
    <t xml:space="preserve">"m.č. 104"       7,60*1,05</t>
  </si>
  <si>
    <t>543888457</t>
  </si>
  <si>
    <t>-557507161</t>
  </si>
  <si>
    <t>2009833383</t>
  </si>
  <si>
    <t>(18,25*2+0,625*2+7,225*2)*0,85*2</t>
  </si>
  <si>
    <t>0,29*3,14</t>
  </si>
  <si>
    <t>-787110668</t>
  </si>
  <si>
    <t xml:space="preserve">* skl. ST3 </t>
  </si>
  <si>
    <t>(18,25*2+0,625*2+7,225*2)*0,85*1,05</t>
  </si>
  <si>
    <t>418758141</t>
  </si>
  <si>
    <t>-1998159375</t>
  </si>
  <si>
    <t>0,29*3,14*1,05</t>
  </si>
  <si>
    <t>-1586610726</t>
  </si>
  <si>
    <t>217887483</t>
  </si>
  <si>
    <t>(18,25*2+0,625*2+7,225*2)*0,49*1,05</t>
  </si>
  <si>
    <t>-701517656</t>
  </si>
  <si>
    <t>713141131</t>
  </si>
  <si>
    <t>Montáž izolace tepelné střech plochých lepené za studena plně 1 vrstva rohoží, pásů, dílců, desek</t>
  </si>
  <si>
    <t>1673711351</t>
  </si>
  <si>
    <t>713141243</t>
  </si>
  <si>
    <t>Přikotvení tepelné izolace šrouby do betonu pro izolaci tl přes 140 do 200 mm</t>
  </si>
  <si>
    <t>-445923442</t>
  </si>
  <si>
    <t>713141263</t>
  </si>
  <si>
    <t>Přikotvení tepelné izolace šrouby do betonu pro izolaci tl přes 240 mm</t>
  </si>
  <si>
    <t>552387168</t>
  </si>
  <si>
    <t>2106469900</t>
  </si>
  <si>
    <t>17,842*6,825*1,05</t>
  </si>
  <si>
    <t>28375914</t>
  </si>
  <si>
    <t>deska EPS 150 pro konstrukce s vysokým zatížením λ=0,035 tl 100mm</t>
  </si>
  <si>
    <t>790970474</t>
  </si>
  <si>
    <t>(17,438*0,681+(9,31+17,438)*2,216+9,37*1,166)*1,05</t>
  </si>
  <si>
    <t>-1765149893</t>
  </si>
  <si>
    <t>54628785</t>
  </si>
  <si>
    <t>((17,842*6,825)*(0,04+0,13)/2)*1,05</t>
  </si>
  <si>
    <t>((17,438*0,681+(9,31+17,438)*2,216+9,37*1,166)*(0,02+0,062)/2)*1,05</t>
  </si>
  <si>
    <t>713141391</t>
  </si>
  <si>
    <t>Montáž izolace tepelné stěn v do 1000 mm na atiky a prostupy střechou lepené za studena zplna</t>
  </si>
  <si>
    <t>1190767098</t>
  </si>
  <si>
    <t>(17,842*2+6,825*2)*0,15</t>
  </si>
  <si>
    <t>28375993</t>
  </si>
  <si>
    <t>deska EPS 150 pro konstrukce s vysokým zatížením λ=0,035 tl 200mm</t>
  </si>
  <si>
    <t>1832794706</t>
  </si>
  <si>
    <t>(17,842*2+6,825*2)*0,15*1,05</t>
  </si>
  <si>
    <t>1983983989</t>
  </si>
  <si>
    <t>2114498961</t>
  </si>
  <si>
    <t xml:space="preserve">"ozn. OS03"    2</t>
  </si>
  <si>
    <t>odvětrání kanalizace s integrovanou manžetou TPO/FPO DN 100</t>
  </si>
  <si>
    <t>1890682817</t>
  </si>
  <si>
    <t xml:space="preserve">"ozn. OS03"   2</t>
  </si>
  <si>
    <t>-1547090468</t>
  </si>
  <si>
    <t xml:space="preserve">"ozn. OS04"    1</t>
  </si>
  <si>
    <t>odvětrávací komínek s integrovanou manžetou TPO/FPO DN 125</t>
  </si>
  <si>
    <t>1140559943</t>
  </si>
  <si>
    <t xml:space="preserve">"ozn. OS04"   1</t>
  </si>
  <si>
    <t>1453470363</t>
  </si>
  <si>
    <t>-540993952</t>
  </si>
  <si>
    <t>1661525485</t>
  </si>
  <si>
    <t>-781058138</t>
  </si>
  <si>
    <t>-283505344</t>
  </si>
  <si>
    <t>627084333</t>
  </si>
  <si>
    <t>1177964800</t>
  </si>
  <si>
    <t>-869623434</t>
  </si>
  <si>
    <t>1581819865</t>
  </si>
  <si>
    <t>77296875</t>
  </si>
  <si>
    <t>19661375</t>
  </si>
  <si>
    <t>446747203</t>
  </si>
  <si>
    <t>-1315717700</t>
  </si>
  <si>
    <t>96380087</t>
  </si>
  <si>
    <t>1413874671</t>
  </si>
  <si>
    <t>260902194</t>
  </si>
  <si>
    <t>-253706928</t>
  </si>
  <si>
    <t>-1703332701</t>
  </si>
  <si>
    <t>1356903800</t>
  </si>
  <si>
    <t>272850498</t>
  </si>
  <si>
    <t>477327349</t>
  </si>
  <si>
    <t>-1682257565</t>
  </si>
  <si>
    <t>-1114391669</t>
  </si>
  <si>
    <t>-824609214</t>
  </si>
  <si>
    <t>1081161004</t>
  </si>
  <si>
    <t>-1560802198</t>
  </si>
  <si>
    <t>1366702518</t>
  </si>
  <si>
    <t>-12910705</t>
  </si>
  <si>
    <t>476043758</t>
  </si>
  <si>
    <t>-505213783</t>
  </si>
  <si>
    <t>55085977</t>
  </si>
  <si>
    <t>1077499124</t>
  </si>
  <si>
    <t>878924856</t>
  </si>
  <si>
    <t>-1079011835</t>
  </si>
  <si>
    <t>-434526293</t>
  </si>
  <si>
    <t>-1755030897</t>
  </si>
  <si>
    <t>491890410</t>
  </si>
  <si>
    <t>664360077</t>
  </si>
  <si>
    <t>-1854966979</t>
  </si>
  <si>
    <t>825361629</t>
  </si>
  <si>
    <t>1337012856</t>
  </si>
  <si>
    <t>754802953</t>
  </si>
  <si>
    <t>-1561265378</t>
  </si>
  <si>
    <t>-222472885</t>
  </si>
  <si>
    <t>92271323</t>
  </si>
  <si>
    <t>-760145029</t>
  </si>
  <si>
    <t>-915617103</t>
  </si>
  <si>
    <t>-773978071</t>
  </si>
  <si>
    <t>490769744</t>
  </si>
  <si>
    <t>-2067235925</t>
  </si>
  <si>
    <t>0,41*3,50*2</t>
  </si>
  <si>
    <t>1977430206</t>
  </si>
  <si>
    <t>0,41*3,50*2*1,1</t>
  </si>
  <si>
    <t>0,10*3,50*1,1</t>
  </si>
  <si>
    <t>709656471</t>
  </si>
  <si>
    <t>-1039566985</t>
  </si>
  <si>
    <t>763111490</t>
  </si>
  <si>
    <t>SDK příčka tl 100 mm profil CW+UW 50 desky s vysokou mechanickou odolností 2xDFRIH2 12,5 s izolací EI 90 Rw do 57 dB</t>
  </si>
  <si>
    <t>1603345937</t>
  </si>
  <si>
    <t xml:space="preserve">"m.č. 102"     0,60*2,625</t>
  </si>
  <si>
    <t>763112365a</t>
  </si>
  <si>
    <t>SDK příčka mezibytová tl 280 mm zdvojený profil CW+UW 100 deska s vysokou mechanickou odolností DFRIH2 12,5 a deska A 12,5 s dvojitou izolací EI 60 Rw do 73 dB</t>
  </si>
  <si>
    <t>366594653</t>
  </si>
  <si>
    <t xml:space="preserve">"mezi m.č. 102 a 103"      2,49*2,625</t>
  </si>
  <si>
    <t>1508035</t>
  </si>
  <si>
    <t xml:space="preserve">"m.č. 108"    1,625*2,40</t>
  </si>
  <si>
    <t xml:space="preserve">"m.č. 104"     4,615*2,625</t>
  </si>
  <si>
    <t>763122531a</t>
  </si>
  <si>
    <t>SDK stěna šachtová tl 75 mm, nosné systémové profily, desky 2xDFRIH2 s izolací EI 60 Rw do do 37 dB</t>
  </si>
  <si>
    <t>537922983</t>
  </si>
  <si>
    <t xml:space="preserve">"m.č. 102"     (0,33+0,275*2)*2,625</t>
  </si>
  <si>
    <t xml:space="preserve">"na chodbě ve skříních"   (0,25+0,25)*2,68*2</t>
  </si>
  <si>
    <t>1034185914</t>
  </si>
  <si>
    <t>2046513608</t>
  </si>
  <si>
    <t>561538198</t>
  </si>
  <si>
    <t>-2070544670</t>
  </si>
  <si>
    <t xml:space="preserve">"ozn. KL01"    1,00</t>
  </si>
  <si>
    <t>764226445a</t>
  </si>
  <si>
    <t>Oplechování parapetů rovných celoplošně lepené z Al plechu eloxovaného rš do 380 mm</t>
  </si>
  <si>
    <t>1499961251</t>
  </si>
  <si>
    <t xml:space="preserve">"ozn. KL02"    4,475</t>
  </si>
  <si>
    <t>-2141270160</t>
  </si>
  <si>
    <t xml:space="preserve">"ozn. KL01"    2</t>
  </si>
  <si>
    <t>2097032522</t>
  </si>
  <si>
    <t>766-1001</t>
  </si>
  <si>
    <t xml:space="preserve">D+M - dveře vnitřní dřevěné 800x2100 mm, prosklené, jednokřídlové, L,  bez prahu, zárubeň dřevěná obložková bezfalcová, laminát HPL, tl. stěny 195 mm, rozetové kování, klika/klika </t>
  </si>
  <si>
    <t>-1680524979</t>
  </si>
  <si>
    <t xml:space="preserve">"ozn. D1 - levé"     1</t>
  </si>
  <si>
    <t>766-1002</t>
  </si>
  <si>
    <t xml:space="preserve">D+M - dveře vnitřní dřevěné 800x2100 mm, plné, jednokřídlové, P,  bez prahu, zárubeň dřevěná obložková bezfalcová, laminát HPL, tl. stěny 135 mm, rozetové kování, klika/klika , zámek pro WC</t>
  </si>
  <si>
    <t>-1778058662</t>
  </si>
  <si>
    <t>766-10021</t>
  </si>
  <si>
    <t>D+M - dveře vnější dřevohliníkové 900x2115 mm, plné, jednokřídlové, P, tepelně izolační, Ud=max. 1,2 W/m2K, osazení na kompozitivní úhelníky, bezpečnostní štítové kování, madlo/klika, systémový bezbariérový práh s přerušeným tepelným mostem</t>
  </si>
  <si>
    <t>-233405386</t>
  </si>
  <si>
    <t>"otvor 1050x2190 mm</t>
  </si>
  <si>
    <t xml:space="preserve">"ozn. VD1 - pravé"     1</t>
  </si>
  <si>
    <t>766-1003</t>
  </si>
  <si>
    <t>1218188654</t>
  </si>
  <si>
    <t>766-1004</t>
  </si>
  <si>
    <t xml:space="preserve">D+M - dveře vnitřní dřevěné 800x2100 mm, plné, jednokřídlové, P,  padací práh, zárubeň dřevěná obložková bezfalcová, laminát HPL, tl. stěny 135 mm, rozetové kování, klika/klika </t>
  </si>
  <si>
    <t>1074710466</t>
  </si>
  <si>
    <t>766-1005</t>
  </si>
  <si>
    <t xml:space="preserve">D+M - dveře vnitřní dřevěné 800x2100 mm, plné, jednokřídlové, L,  padací práh, zárubeň dřevěná obložková bezfalcová, laminát HPL, tl. stěny 135 mm, rozetové kování, klika/klika </t>
  </si>
  <si>
    <t>-792032423</t>
  </si>
  <si>
    <t xml:space="preserve">"ozn. D5 - levé"     1</t>
  </si>
  <si>
    <t>766-1006</t>
  </si>
  <si>
    <t>1672536819</t>
  </si>
  <si>
    <t>766-1007</t>
  </si>
  <si>
    <t>-1547586808</t>
  </si>
  <si>
    <t xml:space="preserve">"ozn. D7 - levé"     1</t>
  </si>
  <si>
    <t>-216641667</t>
  </si>
  <si>
    <t xml:space="preserve">"pohled severní"      7,035*2,41-4,475*1,75-1,05*2,19</t>
  </si>
  <si>
    <t xml:space="preserve">       "ostění"               (7,035+2,41*2)*0,36</t>
  </si>
  <si>
    <t xml:space="preserve">        "ostění"                9,91*0,28</t>
  </si>
  <si>
    <t xml:space="preserve">       "ostění"                  144,03*0,28</t>
  </si>
  <si>
    <t xml:space="preserve">      "ostění"                    5,63*0,28</t>
  </si>
  <si>
    <t>1117757371</t>
  </si>
  <si>
    <t xml:space="preserve">"pohled severní"      (7,035*2,41-4,475*1,75-1,05*2,19)*14,29*0,07*0,019*1,13</t>
  </si>
  <si>
    <t xml:space="preserve">       "ostění"               (7,035+2,41*2)*0,36*14,29*0,07*0,019*1,13</t>
  </si>
  <si>
    <t xml:space="preserve">        "ostění"                9,91*0,28*14,29*0,07*0,019*1,13</t>
  </si>
  <si>
    <t xml:space="preserve">"pohled jižní"  (18,99*3,14-4,25*2,315-0,875*2,315-2,0*2,315*3)*14,29*0,07*0,019*1,13</t>
  </si>
  <si>
    <t xml:space="preserve">       "ostění"                  144,03*0,28*14,29*0,07*0,019*1,13</t>
  </si>
  <si>
    <t xml:space="preserve">"pohled východní"    7,48*3,14*14,29*0,07*0,019*1,13</t>
  </si>
  <si>
    <t xml:space="preserve">"pohled západní"      (7,48*3,14-1,0*2,315)*14,29*0,07*0,019*1,13</t>
  </si>
  <si>
    <t xml:space="preserve">      "ostění"                    5,63*0,28*14,29*0,07*0,019*1,13</t>
  </si>
  <si>
    <t>-993584507</t>
  </si>
  <si>
    <t>*podkladový rošt</t>
  </si>
  <si>
    <t xml:space="preserve">"pohled severní"     (7,035*2,41-4,475*1,75-1,05*2,19)*2,1</t>
  </si>
  <si>
    <t xml:space="preserve">       "ostění"               (7,035+2,41*2)*0,36*2,1</t>
  </si>
  <si>
    <t xml:space="preserve">        "ostění"                9,91*0,28*2,1</t>
  </si>
  <si>
    <t xml:space="preserve">"pohled jižní"        (18,99*3,14-4,25*2,315-0,875*2,315-2,0*2,315*3)*2,1</t>
  </si>
  <si>
    <t xml:space="preserve">       "ostění"                  144,03*0,28*2,1</t>
  </si>
  <si>
    <t xml:space="preserve">"pohled východní"    7,48*3,14*2,1</t>
  </si>
  <si>
    <t xml:space="preserve">"pohled západní"     (7,48*3,14-1,0*2,315)*2,1</t>
  </si>
  <si>
    <t xml:space="preserve">      "ostění"                    5,63*0,28*2,1</t>
  </si>
  <si>
    <t>1757678439</t>
  </si>
  <si>
    <t xml:space="preserve">"pohled severní"     (7,035*2,41-4,475*1,75-1,05*2,19)*2,1*2*0,06*0,04*1,1</t>
  </si>
  <si>
    <t xml:space="preserve">       "ostění"               (7,035+2,41*2)*0,36*2,1*2*0,06*0,04*1,1</t>
  </si>
  <si>
    <t xml:space="preserve">        "ostění"                9,91*0,28*2,1*2*0,06*0,04*1,1</t>
  </si>
  <si>
    <t xml:space="preserve">"pohled jižní"  (18,99*3,14-4,25*2,315-0,875*2,315-2,0*2,315*3)*2,1*2*0,06*0,04*1,1</t>
  </si>
  <si>
    <t xml:space="preserve">       "ostění"                  144,03*0,28*2,1*2*0,06*0,04*1,1</t>
  </si>
  <si>
    <t xml:space="preserve">"pohled východní"    7,48*3,14*2,1*2*0,06*0,04*1,1</t>
  </si>
  <si>
    <t xml:space="preserve">"pohled západní"     (7,48*3,14-1,0*2,315)*2,1*2*0,06*0,04*1,1</t>
  </si>
  <si>
    <t xml:space="preserve">      "ostění"                    5,63*0,28*2,1*2*0,06*0,04*1,1</t>
  </si>
  <si>
    <t>1220708042</t>
  </si>
  <si>
    <t>-482025364</t>
  </si>
  <si>
    <t xml:space="preserve">"dodávka fólie"     134,304*1,111</t>
  </si>
  <si>
    <t>766621012</t>
  </si>
  <si>
    <t>Montáž dřevěných oken plochy přes 1 m2 pevných výšky do 2,5 m _předsazená montáž na kompozitivní úhelníky</t>
  </si>
  <si>
    <t>-446588921</t>
  </si>
  <si>
    <t xml:space="preserve">"rozměr 1,00x1,865 m, 1 ks"     1,00*1,865    </t>
  </si>
  <si>
    <t>61110005</t>
  </si>
  <si>
    <t>ozn. 01_okno dřevěné s fixním zasklením trojsklo přes plochu 1m2 v 1,5-2,5m</t>
  </si>
  <si>
    <t>-146785610</t>
  </si>
  <si>
    <t xml:space="preserve">"rozměr 1,00x1,875 m, 1 ks"     1,00*1,875    </t>
  </si>
  <si>
    <t>564195462</t>
  </si>
  <si>
    <t xml:space="preserve">"rozměr 4,475x1,75 m, 1 ks"     4,475*1,75</t>
  </si>
  <si>
    <t xml:space="preserve">"rozměr 2,00x2,315 m, 2 ks"     2,00*2,315*2</t>
  </si>
  <si>
    <t xml:space="preserve">"rozměr 2,00x2,315 m, 1 ks"     2,00*2,315</t>
  </si>
  <si>
    <t xml:space="preserve">"rozměr 4,25*2,315 m, 1 ks"     4,25*2,315</t>
  </si>
  <si>
    <t>ozn. 02_okno dřevohliníkové otevíravé/sklopné/pevné trojsklo přes plochu 1m2 v 1,5-2,5m</t>
  </si>
  <si>
    <t>-523057752</t>
  </si>
  <si>
    <t>* sestava = fixní/fixní/jednokřídlé (fixní/fixní/otevíravé, sklopné)</t>
  </si>
  <si>
    <t>453781281</t>
  </si>
  <si>
    <t>* sestava = jednokřídlé/fixní (otevíravé, sklopné/fixní)</t>
  </si>
  <si>
    <t>61124018ba</t>
  </si>
  <si>
    <t>ozn. 04_okno dřevohliníkové otevíravé/sklopné/pevné trojsklo přes plochu 1m2 v 1,5-2,5m</t>
  </si>
  <si>
    <t>1872364573</t>
  </si>
  <si>
    <t>61124018bb</t>
  </si>
  <si>
    <t>ozn. 06_okno dřevohliníkové otevíravé/sklopné/pevné trojsklo přes plochu 1m2 v 1,5-2,5m</t>
  </si>
  <si>
    <t>806890272</t>
  </si>
  <si>
    <t>* sestava = fixní/jednokřídlé/fixní (fixní/otevíravé, sklopné/fixní)</t>
  </si>
  <si>
    <t>766621212aa</t>
  </si>
  <si>
    <t>Montáž dřevohliníkových oken plochy přes 1 m2 otevíravých výšky do 2,5 m_předsazená montáž na kompozitivní úhelníky</t>
  </si>
  <si>
    <t>-1874642114</t>
  </si>
  <si>
    <t xml:space="preserve">"rozměr 0,875x2,315 m, 1 ks"     0,875*2,315</t>
  </si>
  <si>
    <t>* ozn. 07</t>
  </si>
  <si>
    <t xml:space="preserve">"rozměr 1,00x2,315 m, 1 ks"      1,00*2,315</t>
  </si>
  <si>
    <t>61124018ca</t>
  </si>
  <si>
    <t>ozn. 05_okno dřevohliníkové otevíravé/sklopné trojsklo přes plochu 1m2 v 1,5-2,5m</t>
  </si>
  <si>
    <t>687948254</t>
  </si>
  <si>
    <t>61124018cb</t>
  </si>
  <si>
    <t>ozn. 07_okno dřevohliníkové otevíravé/sklopné trojsklo přes plochu 1m2 v 1,5-2,5m</t>
  </si>
  <si>
    <t>-1021513336</t>
  </si>
  <si>
    <t>1906366918</t>
  </si>
  <si>
    <t>(1,0*2+1,875*2+1,05*2+2,19*2+4,475*2+2,0*3+2,315*6+0,875*2+2,315*2+4,25*2+2,315*2+1,0*2+2,315*2)</t>
  </si>
  <si>
    <t>-1251001353</t>
  </si>
  <si>
    <t xml:space="preserve">"dodávka"    67,21*1,1</t>
  </si>
  <si>
    <t>-2067559198</t>
  </si>
  <si>
    <t>109589579</t>
  </si>
  <si>
    <t>-1234859848</t>
  </si>
  <si>
    <t xml:space="preserve">"ozn. TR01"    1,00</t>
  </si>
  <si>
    <t xml:space="preserve">"ozn. TR02"    4,475</t>
  </si>
  <si>
    <t>1167472775</t>
  </si>
  <si>
    <t>766-90001</t>
  </si>
  <si>
    <t>D+M, sedací parapet - sestava dřev. sedací desky a ocel. lakov. podpěr - deska sibiřský modřín tl. 50 mm, š. 530 mm, dl. 4200 mm - ocel. rám a podpěry z jeklů, lakováno</t>
  </si>
  <si>
    <t>-801594793</t>
  </si>
  <si>
    <t>* podrobný popis viz výpis truhlářských výrobků - tabulka ostat. výrobků</t>
  </si>
  <si>
    <t xml:space="preserve">"ozn. TR03"    1,00</t>
  </si>
  <si>
    <t>D+M, kuchyňská linka vč. spotřebičů atd. - ozn. TV16</t>
  </si>
  <si>
    <t>1681126738</t>
  </si>
  <si>
    <t xml:space="preserve">"ozn. TV16"    1</t>
  </si>
  <si>
    <t>683276009</t>
  </si>
  <si>
    <t>767-0001</t>
  </si>
  <si>
    <t>-1552950957</t>
  </si>
  <si>
    <t xml:space="preserve">"jekl 60x60x5 mm, celkem 2 ks"     28,3*2</t>
  </si>
  <si>
    <t xml:space="preserve">"další nespecifov. materiál + kotevní materiál = 5 %"   56,6*0,05 </t>
  </si>
  <si>
    <t>767-0002</t>
  </si>
  <si>
    <t>D+M, ocelový sloupek podepírající markýzu včetně povrchové úpravy lakováním</t>
  </si>
  <si>
    <t>907512957</t>
  </si>
  <si>
    <t xml:space="preserve">"7x ocel. trubka 102/4 mm, dl. 3,20 m"     3,20*7*9,8</t>
  </si>
  <si>
    <t xml:space="preserve">"ostatní potřebný materiál včetně kotevních prvků a příslušenství - 5 %"    219,52*0,05</t>
  </si>
  <si>
    <t>-1005659860</t>
  </si>
  <si>
    <t xml:space="preserve">"ozn. OS02"     2</t>
  </si>
  <si>
    <t>Magnetická revizní dvířka do SDK předstěny 200x300 mm</t>
  </si>
  <si>
    <t>302302796</t>
  </si>
  <si>
    <t>-1025793415</t>
  </si>
  <si>
    <t>-1615610843</t>
  </si>
  <si>
    <t xml:space="preserve"> 39,875*0,06</t>
  </si>
  <si>
    <t>-1271030950</t>
  </si>
  <si>
    <t xml:space="preserve">"m.č. 101"     12,105*2+2,145+0,625*2+1,52+0,65*2-1,05-0,8*6-0,7+0,175*2</t>
  </si>
  <si>
    <t xml:space="preserve">"m.č. 104"    1,665*2+4,615*2+0,175*2-0,875-0,8</t>
  </si>
  <si>
    <t xml:space="preserve">"m.č. 108"    1,625+1,745*2-0,7</t>
  </si>
  <si>
    <t>-1504910123</t>
  </si>
  <si>
    <t>-1890664303</t>
  </si>
  <si>
    <t>-1399974773</t>
  </si>
  <si>
    <t xml:space="preserve">"dodávka dlažby"     39,16*1,15</t>
  </si>
  <si>
    <t xml:space="preserve">"dodávka soklíků"    39,875*0,06*1,15</t>
  </si>
  <si>
    <t>-1231097119</t>
  </si>
  <si>
    <t>-558270878</t>
  </si>
  <si>
    <t>1258114317</t>
  </si>
  <si>
    <t xml:space="preserve">"pod soklové lišty"   61,75*0,05</t>
  </si>
  <si>
    <t>1607395785</t>
  </si>
  <si>
    <t>500757000</t>
  </si>
  <si>
    <t>-1093564589</t>
  </si>
  <si>
    <t xml:space="preserve">"m.č. 102"      31,67*1,1</t>
  </si>
  <si>
    <t xml:space="preserve">"m.č. 105"      12,74*1,1</t>
  </si>
  <si>
    <t xml:space="preserve">"m.č. 106"      12,74*1,1</t>
  </si>
  <si>
    <t xml:space="preserve">"m.č. 107"      13,72*1,1</t>
  </si>
  <si>
    <t>-1016094203</t>
  </si>
  <si>
    <t xml:space="preserve">"m.č. 102"     27,30</t>
  </si>
  <si>
    <t xml:space="preserve">"m.č. 105"     10,50</t>
  </si>
  <si>
    <t xml:space="preserve">"m.č. 106"     10,50</t>
  </si>
  <si>
    <t xml:space="preserve">"m.č. 107"     12,00</t>
  </si>
  <si>
    <t>1417190979</t>
  </si>
  <si>
    <t xml:space="preserve">* skl. PD1 </t>
  </si>
  <si>
    <t xml:space="preserve">"m.č. 102"     3,88+6,875*2+6,545+2,915+0,6+0,1+0,93+0,35-4,25-1,0-0,9+0,175*4</t>
  </si>
  <si>
    <t xml:space="preserve">"m.č. 105"     3,02*2+4,615*2-2,0-0,9+0,175*2</t>
  </si>
  <si>
    <t xml:space="preserve">"m.č. 106"     3,02*2+4,615*2-2,0-0,9+0,175*2</t>
  </si>
  <si>
    <t xml:space="preserve">"m.č. 107"     3,005*2+4,615*2-2,0-0,9+0,175*2</t>
  </si>
  <si>
    <t>1003363596</t>
  </si>
  <si>
    <t xml:space="preserve">"dodávka lišt"    61,75*1,02</t>
  </si>
  <si>
    <t>-146239037</t>
  </si>
  <si>
    <t xml:space="preserve">"1. NP"      0,8*4</t>
  </si>
  <si>
    <t>-1686000711</t>
  </si>
  <si>
    <t xml:space="preserve">"dodávka profilu přechodového"    3,2*1,1</t>
  </si>
  <si>
    <t>-133252705</t>
  </si>
  <si>
    <t>1384864085</t>
  </si>
  <si>
    <t>2102351135</t>
  </si>
  <si>
    <t>-1118176995</t>
  </si>
  <si>
    <t xml:space="preserve">"m.č. 103"    2,49*2+2,31*2-0,9</t>
  </si>
  <si>
    <t xml:space="preserve">"m.č. 108"    1,625+0,575+1,945</t>
  </si>
  <si>
    <t>1226627852</t>
  </si>
  <si>
    <t>-1018103690</t>
  </si>
  <si>
    <t xml:space="preserve">"dodávka obkladů"    26,079*1,15</t>
  </si>
  <si>
    <t>781472291</t>
  </si>
  <si>
    <t>Příplatek k montáži obkladů keramických lepených cementovým flexibilním lepidlem za plochu do 10 m2</t>
  </si>
  <si>
    <t>237839924</t>
  </si>
  <si>
    <t>-1045605118</t>
  </si>
  <si>
    <t>509944127</t>
  </si>
  <si>
    <t xml:space="preserve">"penetrace pod vrchní výmalbu"     417,574</t>
  </si>
  <si>
    <t xml:space="preserve">"penetrace pod dekorativní stěrku"    11,089</t>
  </si>
  <si>
    <t>-931612538</t>
  </si>
  <si>
    <t>* NA STROPY</t>
  </si>
  <si>
    <t xml:space="preserve">"m.č. 102"     (0,60*2+0,1)*2,625</t>
  </si>
  <si>
    <t xml:space="preserve">"m.č. 102"     (0,33+0,35+0,275)*2,625</t>
  </si>
  <si>
    <t xml:space="preserve">        "odpočet dekorační stěrky"   -1,84*1,38</t>
  </si>
  <si>
    <t xml:space="preserve">      "odpočet keram. obkladů"    -1,625*1,20</t>
  </si>
  <si>
    <t xml:space="preserve">                        -(4,475*1,75-4,0)</t>
  </si>
  <si>
    <t xml:space="preserve">                       -(4,25*2,315-4,0)</t>
  </si>
  <si>
    <t xml:space="preserve">"m.č. 103"     (2,49+2,31*2)*2,40</t>
  </si>
  <si>
    <t xml:space="preserve">                       -(2,0*2,315-4,0)</t>
  </si>
  <si>
    <t xml:space="preserve">                       -(2,0*2,315-4,0) </t>
  </si>
  <si>
    <t xml:space="preserve">"m.č. 108"    (1,625+1,945*2)*2,40</t>
  </si>
  <si>
    <t>-671766959</t>
  </si>
  <si>
    <t>* SO 02</t>
  </si>
  <si>
    <t xml:space="preserve">"m.č. 102"    2,24*(0,50+0,58)+2,01*1,77+0,96*2,68</t>
  </si>
  <si>
    <t xml:space="preserve">"m.č. 104"    1,84*1,38</t>
  </si>
  <si>
    <t>-1043083231</t>
  </si>
  <si>
    <t xml:space="preserve">"ozn. Ž2"    1   </t>
  </si>
  <si>
    <t xml:space="preserve">"ozn. Ž4"    2   </t>
  </si>
  <si>
    <t>696978822</t>
  </si>
  <si>
    <t xml:space="preserve">"ozn. Ž1"    0,875*2,60</t>
  </si>
  <si>
    <t xml:space="preserve">"ozn. Ž2"   1,0*2,60</t>
  </si>
  <si>
    <t>55342548a</t>
  </si>
  <si>
    <t>žaluzie Z-93 fasádní ovládaná základním motorem příslušenství plochy do 4,0m2</t>
  </si>
  <si>
    <t>-377656007</t>
  </si>
  <si>
    <t xml:space="preserve">"ozn. Ž4"    1,35*2,60*2</t>
  </si>
  <si>
    <t>784287893</t>
  </si>
  <si>
    <t>28376723</t>
  </si>
  <si>
    <t>kryt podomítkový PUR s izolací XPS 30 mm včetně kotvení pro žaluzii plochy do 4,0m2 š do 2,0m</t>
  </si>
  <si>
    <t>577816553</t>
  </si>
  <si>
    <t>786623023</t>
  </si>
  <si>
    <t>Montáž fasádní žaluzie před okenní nebo dveřní otvor ovládané motorem pl přes 4 do 6 m2 včetně krycího plechu a vodících profilů</t>
  </si>
  <si>
    <t>-944025182</t>
  </si>
  <si>
    <t xml:space="preserve">"ozn. Ž3"    3</t>
  </si>
  <si>
    <t>55342550a</t>
  </si>
  <si>
    <t>žaluzie Z-93 fasádní ovládaná základním motorem příslušenství plochy do 6,0m2</t>
  </si>
  <si>
    <t>340321602</t>
  </si>
  <si>
    <t xml:space="preserve">"ozn. Ž3"    2,0*2,6*3</t>
  </si>
  <si>
    <t>28376731</t>
  </si>
  <si>
    <t>kryt podomítkový PUR s izolací XPS 30 mm včetně kotvení pro žaluzii plochy do 6,0m2 š do 2,0m</t>
  </si>
  <si>
    <t>-1881547550</t>
  </si>
  <si>
    <t>-1492161108</t>
  </si>
  <si>
    <t xml:space="preserve">"ozn. Ž4"    2</t>
  </si>
  <si>
    <t>55342552a</t>
  </si>
  <si>
    <t>žaluzie Z-93 fasádní ovládaná základním motorem příslušenství plochy do 8,0m2</t>
  </si>
  <si>
    <t>1071252233</t>
  </si>
  <si>
    <t xml:space="preserve">"ozn. Ž4"    2,90*2,60*2</t>
  </si>
  <si>
    <t>261955173</t>
  </si>
  <si>
    <t>-1655061581</t>
  </si>
  <si>
    <t>-1669865495</t>
  </si>
  <si>
    <t>D+M - Zabezpečení proti pádu - záchytný systém na střeše, sestava z nerezových kotvících bodů - sloupky nakotvené do stropní konstrukce a z montážního lana, vč. vešker. příslušenství, kotevních prvků apod. rozmístění a další specifikace viz PD</t>
  </si>
  <si>
    <t>1039836439</t>
  </si>
  <si>
    <t xml:space="preserve">"ozn. OS07"    1</t>
  </si>
  <si>
    <t>-2066443432</t>
  </si>
  <si>
    <t>-1174418389</t>
  </si>
  <si>
    <t>2023243370</t>
  </si>
  <si>
    <t>877776912</t>
  </si>
  <si>
    <t>1931412799</t>
  </si>
  <si>
    <t>-1670816619</t>
  </si>
  <si>
    <t>-538251146</t>
  </si>
  <si>
    <t>-389649039</t>
  </si>
  <si>
    <t>-1539042393</t>
  </si>
  <si>
    <t>-2142539408</t>
  </si>
  <si>
    <t>110117046</t>
  </si>
  <si>
    <t>-960818655</t>
  </si>
  <si>
    <t>1460655475</t>
  </si>
  <si>
    <t>-216354389</t>
  </si>
  <si>
    <t>435323327</t>
  </si>
  <si>
    <t>-142862343</t>
  </si>
  <si>
    <t>1520501135</t>
  </si>
  <si>
    <t>-1563176296</t>
  </si>
  <si>
    <t>-1146639657</t>
  </si>
  <si>
    <t>421149573</t>
  </si>
  <si>
    <t>293566345</t>
  </si>
  <si>
    <t>-955575434</t>
  </si>
  <si>
    <t>-1867483337</t>
  </si>
  <si>
    <t>-126774098</t>
  </si>
  <si>
    <t>76687464</t>
  </si>
  <si>
    <t>-703673890</t>
  </si>
  <si>
    <t>-422011120</t>
  </si>
  <si>
    <t>-1164922298</t>
  </si>
  <si>
    <t>531367782</t>
  </si>
  <si>
    <t>-234353145</t>
  </si>
  <si>
    <t>1545289239</t>
  </si>
  <si>
    <t>1565598889</t>
  </si>
  <si>
    <t>1.1.35a</t>
  </si>
  <si>
    <t>napojení výhřevu vpustí</t>
  </si>
  <si>
    <t>609576348</t>
  </si>
  <si>
    <t>sada senzorů pro řídící jednotku vytápění vpustí - komplet (voda, teplota, sníh)</t>
  </si>
  <si>
    <t>1983225490</t>
  </si>
  <si>
    <t>-607024566</t>
  </si>
  <si>
    <t>-1459949389</t>
  </si>
  <si>
    <t>-1446888771</t>
  </si>
  <si>
    <t>-911396667</t>
  </si>
  <si>
    <t>-1500322669</t>
  </si>
  <si>
    <t>1119277895</t>
  </si>
  <si>
    <t>-746555563</t>
  </si>
  <si>
    <t>1435847200</t>
  </si>
  <si>
    <t>-1560625517</t>
  </si>
  <si>
    <t>1429995893</t>
  </si>
  <si>
    <t>1229129452</t>
  </si>
  <si>
    <t>Rozvaděč RB2.1</t>
  </si>
  <si>
    <t>1584601643</t>
  </si>
  <si>
    <t>* chránič s nad. Proudovou ochranou 30mA/10A 230V, ks 5</t>
  </si>
  <si>
    <t>* chránič 3F /30 mA / 40A, ks 2</t>
  </si>
  <si>
    <t>* zdroj 230V/12V 10W pro zvonek, ks 1</t>
  </si>
  <si>
    <t xml:space="preserve">* jistič 3x16A / B,  ks 1</t>
  </si>
  <si>
    <t>* jistič 1x16A/B, ks 27</t>
  </si>
  <si>
    <t>* svorky řadové do průřezu 6 mm2, ks 75</t>
  </si>
  <si>
    <t>397674426</t>
  </si>
  <si>
    <t xml:space="preserve">E04 vestavné kulaté světlo, průměr cca 12 cm, bílá barva okraje </t>
  </si>
  <si>
    <t>-783531677</t>
  </si>
  <si>
    <t>-30261114</t>
  </si>
  <si>
    <t>-1960896620</t>
  </si>
  <si>
    <t>1107882284</t>
  </si>
  <si>
    <t>-2085165624</t>
  </si>
  <si>
    <t>-1636980326</t>
  </si>
  <si>
    <t>-1242291243</t>
  </si>
  <si>
    <t>4.1.141</t>
  </si>
  <si>
    <t>E15 přisazené kulaté LED světlo, průměr cca 12 cm, černá barva okraje, výška cca 8 cm, IP4x 2700-3000K</t>
  </si>
  <si>
    <t>-1404409519</t>
  </si>
  <si>
    <t>4.1.151</t>
  </si>
  <si>
    <t>E16 přisazené kulaté LED světlo, průměr cca 10 cm, černá barva okraje, výška cca 12 cm 2700-3000K</t>
  </si>
  <si>
    <t>2081737971</t>
  </si>
  <si>
    <t>4.1.161</t>
  </si>
  <si>
    <t>E17 přisazené kulaté LED světlo, průměr cca 12 cm, bílá barva okraje, výška cca 8 cm 2700-3000K</t>
  </si>
  <si>
    <t>-757481705</t>
  </si>
  <si>
    <t>-817440057</t>
  </si>
  <si>
    <t>-694324708</t>
  </si>
  <si>
    <t>1390973370</t>
  </si>
  <si>
    <t>-1509976708</t>
  </si>
  <si>
    <t>5.1.031</t>
  </si>
  <si>
    <t xml:space="preserve">napojení ocelových sloupů pergoly na uzemnění </t>
  </si>
  <si>
    <t>-724566756</t>
  </si>
  <si>
    <t>5.1.032</t>
  </si>
  <si>
    <t xml:space="preserve">hydroizolační převlečka jímacího vedení </t>
  </si>
  <si>
    <t>-1625060690</t>
  </si>
  <si>
    <t>5.1.033</t>
  </si>
  <si>
    <t>vaření FeZn - vývody na střechu z ocelových sloupů</t>
  </si>
  <si>
    <t>929021040</t>
  </si>
  <si>
    <t>5.1.034</t>
  </si>
  <si>
    <t xml:space="preserve">antikorozní ochrana svárů </t>
  </si>
  <si>
    <t>-1048347917</t>
  </si>
  <si>
    <t>1125869225</t>
  </si>
  <si>
    <t>5.1.041</t>
  </si>
  <si>
    <t xml:space="preserve">svorky falcové </t>
  </si>
  <si>
    <t>-1170915935</t>
  </si>
  <si>
    <t>5.1.042</t>
  </si>
  <si>
    <t xml:space="preserve">podpěry pro ploché střechy </t>
  </si>
  <si>
    <t>31235436</t>
  </si>
  <si>
    <t>969388463</t>
  </si>
  <si>
    <t>336827405</t>
  </si>
  <si>
    <t>-171095949</t>
  </si>
  <si>
    <t>-1881970061</t>
  </si>
  <si>
    <t>811208462</t>
  </si>
  <si>
    <t>-1739063126</t>
  </si>
  <si>
    <t>-149789492</t>
  </si>
  <si>
    <t>696528478</t>
  </si>
  <si>
    <t>-2006131220</t>
  </si>
  <si>
    <t>1648456765</t>
  </si>
  <si>
    <t>261601145</t>
  </si>
  <si>
    <t>1134203393</t>
  </si>
  <si>
    <t>202471841</t>
  </si>
  <si>
    <t>2019652971</t>
  </si>
  <si>
    <t>-1250144753</t>
  </si>
  <si>
    <t>-382950668</t>
  </si>
  <si>
    <t>-229073086</t>
  </si>
  <si>
    <t>362956189</t>
  </si>
  <si>
    <t>-1213942841</t>
  </si>
  <si>
    <t>918645893</t>
  </si>
  <si>
    <t>-655749380</t>
  </si>
  <si>
    <t>-510111975</t>
  </si>
  <si>
    <t>-64167419</t>
  </si>
  <si>
    <t>1596380654</t>
  </si>
  <si>
    <t>-786486911</t>
  </si>
  <si>
    <t>-15475621</t>
  </si>
  <si>
    <t>-571092993</t>
  </si>
  <si>
    <t>243005428</t>
  </si>
  <si>
    <t>-1378186795</t>
  </si>
  <si>
    <t>1460254828</t>
  </si>
  <si>
    <t>222320528</t>
  </si>
  <si>
    <t>428497757</t>
  </si>
  <si>
    <t>1918727229</t>
  </si>
  <si>
    <t>2036486869</t>
  </si>
  <si>
    <t>172454095</t>
  </si>
  <si>
    <t>1684863044</t>
  </si>
  <si>
    <t>1353938666</t>
  </si>
  <si>
    <t>-738279235</t>
  </si>
  <si>
    <t>-399234778</t>
  </si>
  <si>
    <t>-215567418</t>
  </si>
  <si>
    <t>-1605276148</t>
  </si>
  <si>
    <t>2125351375</t>
  </si>
  <si>
    <t>-315921693</t>
  </si>
  <si>
    <t>517034978</t>
  </si>
  <si>
    <t>-207463131</t>
  </si>
  <si>
    <t>685953633</t>
  </si>
  <si>
    <t>-531112602</t>
  </si>
  <si>
    <t>-1414446538</t>
  </si>
  <si>
    <t>2027830064</t>
  </si>
  <si>
    <t>745555163</t>
  </si>
  <si>
    <t>-1966324143</t>
  </si>
  <si>
    <t>1656611480</t>
  </si>
  <si>
    <t>698825502</t>
  </si>
  <si>
    <t>-363595697</t>
  </si>
  <si>
    <t>1130814342</t>
  </si>
  <si>
    <t>1748123024</t>
  </si>
  <si>
    <t>760136732</t>
  </si>
  <si>
    <t>1882281578</t>
  </si>
  <si>
    <t>421</t>
  </si>
  <si>
    <t>1477465148</t>
  </si>
  <si>
    <t>-1249220281</t>
  </si>
  <si>
    <t>-628120391</t>
  </si>
  <si>
    <t>-1822761673</t>
  </si>
  <si>
    <t>368229762</t>
  </si>
  <si>
    <t>-785869968</t>
  </si>
  <si>
    <t>1847620783</t>
  </si>
  <si>
    <t>-1886540462</t>
  </si>
  <si>
    <t>-231900603</t>
  </si>
  <si>
    <t>1680003442</t>
  </si>
  <si>
    <t>182741249</t>
  </si>
  <si>
    <t>-294364231</t>
  </si>
  <si>
    <t>-1891839202</t>
  </si>
  <si>
    <t>Sběrač VZT rozvodu vč. 5 ks regulačních klapek</t>
  </si>
  <si>
    <t>-7779957</t>
  </si>
  <si>
    <t>-1752382942</t>
  </si>
  <si>
    <t>782299071</t>
  </si>
  <si>
    <t>2044702885</t>
  </si>
  <si>
    <t>642499857</t>
  </si>
  <si>
    <t>1046974495</t>
  </si>
  <si>
    <t>-1444986173</t>
  </si>
  <si>
    <t>24-M-01-021</t>
  </si>
  <si>
    <t>Oplechování stavebního prostupu střechou</t>
  </si>
  <si>
    <t>1023877290</t>
  </si>
  <si>
    <t>24-M-01-022</t>
  </si>
  <si>
    <t>Výfuková hlavice pr.160, napojovací nátrubek</t>
  </si>
  <si>
    <t>2099721231</t>
  </si>
  <si>
    <t>1419520445</t>
  </si>
  <si>
    <t xml:space="preserve">"ozn. OS05"    1</t>
  </si>
  <si>
    <t>-1577681861</t>
  </si>
  <si>
    <t xml:space="preserve">"ozn. OS05"     1</t>
  </si>
  <si>
    <t>1455094850</t>
  </si>
  <si>
    <t>1899635903</t>
  </si>
  <si>
    <t>1777756238</t>
  </si>
  <si>
    <t>-324839851</t>
  </si>
  <si>
    <t>1603422372</t>
  </si>
  <si>
    <t>719326153</t>
  </si>
  <si>
    <t>-1185524185</t>
  </si>
  <si>
    <t>-1395432715</t>
  </si>
  <si>
    <t>0021 - ZTI A PLYNOVOD</t>
  </si>
  <si>
    <t>132254101</t>
  </si>
  <si>
    <t>Hloubení rýh zapažených š do 800 mm v hornině třídy těžitelnosti I skupiny 3 objem do 20 m3 strojně</t>
  </si>
  <si>
    <t>1629123086</t>
  </si>
  <si>
    <t>132254201</t>
  </si>
  <si>
    <t>Hloubení zapažených rýh š do 2000 mm v hornině třídy těžitelnosti I skupiny 3 objem do 20 m3</t>
  </si>
  <si>
    <t>805626619</t>
  </si>
  <si>
    <t>-467533548</t>
  </si>
  <si>
    <t>-807639461</t>
  </si>
  <si>
    <t>1485854656</t>
  </si>
  <si>
    <t>2,66+11,03+0,42 "Vytlačená zemina: lože + obsyp + potrubí"</t>
  </si>
  <si>
    <t>-332921910</t>
  </si>
  <si>
    <t>-2144620566</t>
  </si>
  <si>
    <t>14,11*2,0 "přepočet na tuny"</t>
  </si>
  <si>
    <t>1475753210</t>
  </si>
  <si>
    <t>1852427048</t>
  </si>
  <si>
    <t>-1200129265</t>
  </si>
  <si>
    <t>11,03*2 "Přepočtené koeficientem množství</t>
  </si>
  <si>
    <t>-1033567627</t>
  </si>
  <si>
    <t>-408083468</t>
  </si>
  <si>
    <t>730325348</t>
  </si>
  <si>
    <t>1786681736</t>
  </si>
  <si>
    <t>2130004341</t>
  </si>
  <si>
    <t>1103610171</t>
  </si>
  <si>
    <t>2029113187</t>
  </si>
  <si>
    <t>148510823</t>
  </si>
  <si>
    <t>-1695997861</t>
  </si>
  <si>
    <t>708979824</t>
  </si>
  <si>
    <t>-757684289</t>
  </si>
  <si>
    <t>721175212</t>
  </si>
  <si>
    <t>Potrubí kanalizační z PP odpadní odhlučněné třívrstvé DN 110</t>
  </si>
  <si>
    <t>622916070</t>
  </si>
  <si>
    <t>28614461</t>
  </si>
  <si>
    <t>čistící kus PP kanalizační třívrstvý vysoká zvuková izolace DN 110</t>
  </si>
  <si>
    <t>1895977791</t>
  </si>
  <si>
    <t>-1488403835</t>
  </si>
  <si>
    <t>1700005887</t>
  </si>
  <si>
    <t>-1537461463</t>
  </si>
  <si>
    <t>619648514</t>
  </si>
  <si>
    <t>-701781751</t>
  </si>
  <si>
    <t>1977431496</t>
  </si>
  <si>
    <t>7212332 5</t>
  </si>
  <si>
    <t>Střešní vtok polypropylen PP pro ploché střechy svislý odtok DN 110, elektrický ohřev se samoregulací (10-30 W,230V) - dodávka + montáž</t>
  </si>
  <si>
    <t>1329373642</t>
  </si>
  <si>
    <t>-843393379</t>
  </si>
  <si>
    <t>540980103</t>
  </si>
  <si>
    <t>-605131390</t>
  </si>
  <si>
    <t>1283614855</t>
  </si>
  <si>
    <t>704711493</t>
  </si>
  <si>
    <t>14226018</t>
  </si>
  <si>
    <t>-1075682933</t>
  </si>
  <si>
    <t>-1084872074</t>
  </si>
  <si>
    <t>-147398808</t>
  </si>
  <si>
    <t>1096220130</t>
  </si>
  <si>
    <t>1377601797</t>
  </si>
  <si>
    <t>27,0 "d20 - vše"</t>
  </si>
  <si>
    <t>-1078387974</t>
  </si>
  <si>
    <t>48,0+3,0 "d25 - vše, d32 - S"</t>
  </si>
  <si>
    <t>955608919</t>
  </si>
  <si>
    <t>-403159177</t>
  </si>
  <si>
    <t>1822286194</t>
  </si>
  <si>
    <t>1812322213</t>
  </si>
  <si>
    <t>1698754627</t>
  </si>
  <si>
    <t>-1870942871</t>
  </si>
  <si>
    <t>-759164599</t>
  </si>
  <si>
    <t>13365347</t>
  </si>
  <si>
    <t>481723059</t>
  </si>
  <si>
    <t>366409216</t>
  </si>
  <si>
    <t>-554243683</t>
  </si>
  <si>
    <t>163908804</t>
  </si>
  <si>
    <t>-874750380</t>
  </si>
  <si>
    <t>1834453593</t>
  </si>
  <si>
    <t>1789905948</t>
  </si>
  <si>
    <t>93360633</t>
  </si>
  <si>
    <t>-2008901712</t>
  </si>
  <si>
    <t>93322549</t>
  </si>
  <si>
    <t>1908718281</t>
  </si>
  <si>
    <t>-1197835036</t>
  </si>
  <si>
    <t>1532326671</t>
  </si>
  <si>
    <t>-16862347</t>
  </si>
  <si>
    <t>1266338651</t>
  </si>
  <si>
    <t>1353267271</t>
  </si>
  <si>
    <t>788361282</t>
  </si>
  <si>
    <t>-980571171</t>
  </si>
  <si>
    <t>-1518101081</t>
  </si>
  <si>
    <t>908409557</t>
  </si>
  <si>
    <t>-1296664689</t>
  </si>
  <si>
    <t>-2098041227</t>
  </si>
  <si>
    <t>-1274779788</t>
  </si>
  <si>
    <t>301198822</t>
  </si>
  <si>
    <t>263583105</t>
  </si>
  <si>
    <t>349192936</t>
  </si>
  <si>
    <t>-812024226</t>
  </si>
  <si>
    <t>-1711849313</t>
  </si>
  <si>
    <t>865588079</t>
  </si>
  <si>
    <t>549662178</t>
  </si>
  <si>
    <t>943841549</t>
  </si>
  <si>
    <t>1521691542</t>
  </si>
  <si>
    <t>498246772</t>
  </si>
  <si>
    <t>1621923132</t>
  </si>
  <si>
    <t>1062048606</t>
  </si>
  <si>
    <t>1761177797</t>
  </si>
  <si>
    <t>-1536675014</t>
  </si>
  <si>
    <t>-398219782</t>
  </si>
  <si>
    <t>1229479389</t>
  </si>
  <si>
    <t>18611590</t>
  </si>
  <si>
    <t>1419393621</t>
  </si>
  <si>
    <t>518516563</t>
  </si>
  <si>
    <t>575630929</t>
  </si>
  <si>
    <t>-120869559</t>
  </si>
  <si>
    <t>-1530998436</t>
  </si>
  <si>
    <t>-1730271270</t>
  </si>
  <si>
    <t>-825970957</t>
  </si>
  <si>
    <t>-1771623161</t>
  </si>
  <si>
    <t>-666017049</t>
  </si>
  <si>
    <t xml:space="preserve">003 - SO 03 </t>
  </si>
  <si>
    <t>0030 - SO 03</t>
  </si>
  <si>
    <t>-552438452</t>
  </si>
  <si>
    <t>267509055</t>
  </si>
  <si>
    <t>-597030692</t>
  </si>
  <si>
    <t>-1679163554</t>
  </si>
  <si>
    <t>-496810805</t>
  </si>
  <si>
    <t>827356522</t>
  </si>
  <si>
    <t>-1773346859</t>
  </si>
  <si>
    <t>-1805820202</t>
  </si>
  <si>
    <t>1378990099</t>
  </si>
  <si>
    <t>-35607582</t>
  </si>
  <si>
    <t>-33479800</t>
  </si>
  <si>
    <t>-2073626618</t>
  </si>
  <si>
    <t>-1511602326</t>
  </si>
  <si>
    <t>-559718774</t>
  </si>
  <si>
    <t>-2068854939</t>
  </si>
  <si>
    <t>1798736576</t>
  </si>
  <si>
    <t>-70502133</t>
  </si>
  <si>
    <t>1122537053</t>
  </si>
  <si>
    <t>691893335</t>
  </si>
  <si>
    <t>-1052064229</t>
  </si>
  <si>
    <t>-2012347072</t>
  </si>
  <si>
    <t>482764360</t>
  </si>
  <si>
    <t>-1159107841</t>
  </si>
  <si>
    <t xml:space="preserve">"viz výkres výztuže"    0,78947</t>
  </si>
  <si>
    <t>-625364429</t>
  </si>
  <si>
    <t>-701892230</t>
  </si>
  <si>
    <t>-1861970574</t>
  </si>
  <si>
    <t>-1807396583</t>
  </si>
  <si>
    <t>-1300472100</t>
  </si>
  <si>
    <t>-1482326219</t>
  </si>
  <si>
    <t xml:space="preserve">        "odpočet otvorů"   -(1,0*1,865+1,05*2,19+4,475*1,75+2,0*2,315*4+0,875*2,315+2,75*2,315+1,0*2,315)</t>
  </si>
  <si>
    <t xml:space="preserve">      "odpočet překladů"   -(1,25*4+2,25*4+3,0)*0,24</t>
  </si>
  <si>
    <t xml:space="preserve">                                                 -(6,86*0,49)</t>
  </si>
  <si>
    <t>-1013075495</t>
  </si>
  <si>
    <t>-1564852945</t>
  </si>
  <si>
    <t xml:space="preserve">"severní strana - boční pohledová zeď"   1,54*3,68*0,22</t>
  </si>
  <si>
    <t>-867916729</t>
  </si>
  <si>
    <t xml:space="preserve">"severní strana - boční zeď"   1,54*3,68*2</t>
  </si>
  <si>
    <t xml:space="preserve">                                                           3,68*2*0,22</t>
  </si>
  <si>
    <t>680773223</t>
  </si>
  <si>
    <t>-1243594761</t>
  </si>
  <si>
    <t xml:space="preserve">"severní strana - boční zeď"   1,54*3,68*0,22*0,180</t>
  </si>
  <si>
    <t>783934046</t>
  </si>
  <si>
    <t>-42660139</t>
  </si>
  <si>
    <t>1845158239</t>
  </si>
  <si>
    <t>317278181</t>
  </si>
  <si>
    <t>Překlad nosný vápenopískový š 175 mm v 240 mm na maltu M5 dl 3000 mm</t>
  </si>
  <si>
    <t>1666361339</t>
  </si>
  <si>
    <t>-323886204</t>
  </si>
  <si>
    <t>756475253</t>
  </si>
  <si>
    <t>-466196788</t>
  </si>
  <si>
    <t>1790988906</t>
  </si>
  <si>
    <t>-1819000908</t>
  </si>
  <si>
    <t>-1963528923</t>
  </si>
  <si>
    <t>2143712522</t>
  </si>
  <si>
    <t>-558274515</t>
  </si>
  <si>
    <t>1440864081</t>
  </si>
  <si>
    <t>223578389</t>
  </si>
  <si>
    <t>373174505</t>
  </si>
  <si>
    <t>Výztuž stropů a zdí betonářskou ocelí 10 505</t>
  </si>
  <si>
    <t>1736101193</t>
  </si>
  <si>
    <t>* deska skl. SK1, SK2 + obvodové zdivo střechy</t>
  </si>
  <si>
    <t xml:space="preserve">"viz tabulka výztuže, výkres výztuže - stropní deska"    4,20193</t>
  </si>
  <si>
    <t>227478246</t>
  </si>
  <si>
    <t>-521422596</t>
  </si>
  <si>
    <t>-1739180525</t>
  </si>
  <si>
    <t xml:space="preserve">"penetrace pod omítky"    18,153+233,324</t>
  </si>
  <si>
    <t>-149688758</t>
  </si>
  <si>
    <t xml:space="preserve">"m.č. 103"    (2,49+2,31*2)*2,4-0,9*2,15</t>
  </si>
  <si>
    <t>-2131484331</t>
  </si>
  <si>
    <t xml:space="preserve">"m.č. 102"    (6,545*2+6,875*2+0,175*4)*2,625+(1,0+2,0+2,75+2,315*6)*0,175</t>
  </si>
  <si>
    <t xml:space="preserve">                       -(1,0*2,315+2,0*2,315+2,75*2,315+0,9*2,15)</t>
  </si>
  <si>
    <t xml:space="preserve">       "odpočet dekorační stěrky"   -(2,01*1,77+1,46*2,68)</t>
  </si>
  <si>
    <t>1903090115</t>
  </si>
  <si>
    <t xml:space="preserve">        "1. NP"  (1,0*1,875+1,05*2,19+4,475*1,75+2,0*2,315*4+0,875*2,315+2,75*2,315+1,0*2,315)</t>
  </si>
  <si>
    <t xml:space="preserve">* keram. obklady  </t>
  </si>
  <si>
    <t>-58143464</t>
  </si>
  <si>
    <t xml:space="preserve">"pohled západní"       9,37*0,34+0,39*3,14+1,54*3,14</t>
  </si>
  <si>
    <t xml:space="preserve">"pohled severní"     20,88*3,50-7,035*2,41-1,0*1,875-+4,73*0,185+5,43*0,39+(7,035+2,41*2)*0,265</t>
  </si>
  <si>
    <t>1,54*3,68</t>
  </si>
  <si>
    <t xml:space="preserve">"pohled západní"       7,48*3,14-1,0*2,315-2,0*2,315</t>
  </si>
  <si>
    <t xml:space="preserve">"pohled jižní"              18,99*3,14-2,75*2,315-0,875*2,315-2,0*2,315*3</t>
  </si>
  <si>
    <t>-155430685</t>
  </si>
  <si>
    <t>1195568141</t>
  </si>
  <si>
    <t>-1022784834</t>
  </si>
  <si>
    <t xml:space="preserve">"pohled severní"     18,79*3,50-7,035*2,41-1,0*1,865-0,9*1,265</t>
  </si>
  <si>
    <t>1061502262</t>
  </si>
  <si>
    <t xml:space="preserve">"dodávka fasádních desek"    58,568*1,05</t>
  </si>
  <si>
    <t>1874996621</t>
  </si>
  <si>
    <t>727794341</t>
  </si>
  <si>
    <t>1837219469</t>
  </si>
  <si>
    <t>-2063900467</t>
  </si>
  <si>
    <t>674509388</t>
  </si>
  <si>
    <t>1026175863</t>
  </si>
  <si>
    <t>(1,54*3,68)*1,05</t>
  </si>
  <si>
    <t>-179682304</t>
  </si>
  <si>
    <t>357769730</t>
  </si>
  <si>
    <t>-803584498</t>
  </si>
  <si>
    <t>750691321</t>
  </si>
  <si>
    <t>1714922528</t>
  </si>
  <si>
    <t>505540649</t>
  </si>
  <si>
    <t>-886818680</t>
  </si>
  <si>
    <t>2067534991</t>
  </si>
  <si>
    <t>1559114633</t>
  </si>
  <si>
    <t>-1330195989</t>
  </si>
  <si>
    <t xml:space="preserve">"dodávka desek"   91,609*1,05</t>
  </si>
  <si>
    <t>-1737544888</t>
  </si>
  <si>
    <t>2093959942</t>
  </si>
  <si>
    <t>-590218026</t>
  </si>
  <si>
    <t>-1761333110</t>
  </si>
  <si>
    <t>-2063114071</t>
  </si>
  <si>
    <t>-1554343140</t>
  </si>
  <si>
    <t>129686121</t>
  </si>
  <si>
    <t>-719061298</t>
  </si>
  <si>
    <t>611186916</t>
  </si>
  <si>
    <t>-1594373599</t>
  </si>
  <si>
    <t>-901789275</t>
  </si>
  <si>
    <t>843110031</t>
  </si>
  <si>
    <t>1996901252</t>
  </si>
  <si>
    <t>112100406</t>
  </si>
  <si>
    <t>1986403623</t>
  </si>
  <si>
    <t>-1156373921</t>
  </si>
  <si>
    <t>244599068</t>
  </si>
  <si>
    <t>-610027163</t>
  </si>
  <si>
    <t>-701162562</t>
  </si>
  <si>
    <t>-1395203400</t>
  </si>
  <si>
    <t>-95590278</t>
  </si>
  <si>
    <t>666262664</t>
  </si>
  <si>
    <t>1504027993</t>
  </si>
  <si>
    <t>1420217031</t>
  </si>
  <si>
    <t>2128755724</t>
  </si>
  <si>
    <t>-1297185069</t>
  </si>
  <si>
    <t>-2019807475</t>
  </si>
  <si>
    <t>1161135726</t>
  </si>
  <si>
    <t>1948392496</t>
  </si>
  <si>
    <t>132434014</t>
  </si>
  <si>
    <t>-1199592097</t>
  </si>
  <si>
    <t>-1253641370</t>
  </si>
  <si>
    <t>-30506173</t>
  </si>
  <si>
    <t>390448878</t>
  </si>
  <si>
    <t>-1525015836</t>
  </si>
  <si>
    <t>768702993</t>
  </si>
  <si>
    <t>2130576824</t>
  </si>
  <si>
    <t>1274180757</t>
  </si>
  <si>
    <t>-1145711099</t>
  </si>
  <si>
    <t>1545335887</t>
  </si>
  <si>
    <t>-856931324</t>
  </si>
  <si>
    <t>89272157</t>
  </si>
  <si>
    <t>-2130353285</t>
  </si>
  <si>
    <t>-302091096</t>
  </si>
  <si>
    <t>100306684</t>
  </si>
  <si>
    <t>-265114081</t>
  </si>
  <si>
    <t>-1716226482</t>
  </si>
  <si>
    <t>-575473653</t>
  </si>
  <si>
    <t>-576672676</t>
  </si>
  <si>
    <t>2072521077</t>
  </si>
  <si>
    <t>-1600474596</t>
  </si>
  <si>
    <t>-937792823</t>
  </si>
  <si>
    <t>1788002512</t>
  </si>
  <si>
    <t>175197575</t>
  </si>
  <si>
    <t>-1430146949</t>
  </si>
  <si>
    <t>-351781798</t>
  </si>
  <si>
    <t>901015546</t>
  </si>
  <si>
    <t>2142380647</t>
  </si>
  <si>
    <t>-513543517</t>
  </si>
  <si>
    <t>1609942653</t>
  </si>
  <si>
    <t>1650416836</t>
  </si>
  <si>
    <t>-1859847567</t>
  </si>
  <si>
    <t>988129517</t>
  </si>
  <si>
    <t>295169020</t>
  </si>
  <si>
    <t>-1462241223</t>
  </si>
  <si>
    <t>264576079</t>
  </si>
  <si>
    <t>1675866736</t>
  </si>
  <si>
    <t>-1693264318</t>
  </si>
  <si>
    <t>2060142432</t>
  </si>
  <si>
    <t>16781533</t>
  </si>
  <si>
    <t>258472959</t>
  </si>
  <si>
    <t>1875259022</t>
  </si>
  <si>
    <t>534941288</t>
  </si>
  <si>
    <t>1290552248</t>
  </si>
  <si>
    <t>1931555170</t>
  </si>
  <si>
    <t>-1381238416</t>
  </si>
  <si>
    <t>-955534698</t>
  </si>
  <si>
    <t>-1995887482</t>
  </si>
  <si>
    <t>-86870381</t>
  </si>
  <si>
    <t>1140825600</t>
  </si>
  <si>
    <t>-167687280</t>
  </si>
  <si>
    <t>-465816161</t>
  </si>
  <si>
    <t>693294021</t>
  </si>
  <si>
    <t>40496934</t>
  </si>
  <si>
    <t>-656959951</t>
  </si>
  <si>
    <t>-1917461279</t>
  </si>
  <si>
    <t>-1534158122</t>
  </si>
  <si>
    <t>-245508066</t>
  </si>
  <si>
    <t>507562404</t>
  </si>
  <si>
    <t>832692216</t>
  </si>
  <si>
    <t>-676857726</t>
  </si>
  <si>
    <t>-1095116144</t>
  </si>
  <si>
    <t>1266656824</t>
  </si>
  <si>
    <t>574859283</t>
  </si>
  <si>
    <t>-1759692807</t>
  </si>
  <si>
    <t>1364766974</t>
  </si>
  <si>
    <t>21396151</t>
  </si>
  <si>
    <t>1985552516</t>
  </si>
  <si>
    <t>-1817966340</t>
  </si>
  <si>
    <t>-1453698234</t>
  </si>
  <si>
    <t>-991706435</t>
  </si>
  <si>
    <t>-1140204282</t>
  </si>
  <si>
    <t>1894846679</t>
  </si>
  <si>
    <t>1300040706</t>
  </si>
  <si>
    <t>2103266435</t>
  </si>
  <si>
    <t>-1453258792</t>
  </si>
  <si>
    <t>-34486230</t>
  </si>
  <si>
    <t>-823547679</t>
  </si>
  <si>
    <t>24957822</t>
  </si>
  <si>
    <t>574380013</t>
  </si>
  <si>
    <t>1911078675</t>
  </si>
  <si>
    <t>323332298</t>
  </si>
  <si>
    <t>-2074537121</t>
  </si>
  <si>
    <t>1485641842</t>
  </si>
  <si>
    <t>-481764570</t>
  </si>
  <si>
    <t>1665456732</t>
  </si>
  <si>
    <t>-92500195</t>
  </si>
  <si>
    <t>1516840581</t>
  </si>
  <si>
    <t>333383195</t>
  </si>
  <si>
    <t>-1265912259</t>
  </si>
  <si>
    <t>-1035430171</t>
  </si>
  <si>
    <t>-586664218</t>
  </si>
  <si>
    <t>23444743</t>
  </si>
  <si>
    <t>216207102</t>
  </si>
  <si>
    <t>-456260753</t>
  </si>
  <si>
    <t>1528785341</t>
  </si>
  <si>
    <t>1034208740</t>
  </si>
  <si>
    <t>-621417134</t>
  </si>
  <si>
    <t>73626371</t>
  </si>
  <si>
    <t>1149039566</t>
  </si>
  <si>
    <t>1240892098</t>
  </si>
  <si>
    <t>-1177806958</t>
  </si>
  <si>
    <t>51908685</t>
  </si>
  <si>
    <t>1134732485</t>
  </si>
  <si>
    <t>-2126489946</t>
  </si>
  <si>
    <t>-1649454601</t>
  </si>
  <si>
    <t>-1111243129</t>
  </si>
  <si>
    <t>-864041841</t>
  </si>
  <si>
    <t>-2097323032</t>
  </si>
  <si>
    <t>1459428847</t>
  </si>
  <si>
    <t>1925338110</t>
  </si>
  <si>
    <t>-1567497469</t>
  </si>
  <si>
    <t>-1421091004</t>
  </si>
  <si>
    <t>807808035</t>
  </si>
  <si>
    <t>1608930319</t>
  </si>
  <si>
    <t xml:space="preserve">       "ostění"                  142,53*0,28</t>
  </si>
  <si>
    <t xml:space="preserve">      "ostění"                    12,26*0,28</t>
  </si>
  <si>
    <t>-1747883129</t>
  </si>
  <si>
    <t xml:space="preserve">"pohled jižní"  (18,99*3,14-2,75*2,315-0,875*2,315-2,0*2,315*3)*14,29*0,07*0,019*1,13</t>
  </si>
  <si>
    <t xml:space="preserve">       "ostění"                  142,53*0,28*14,29*0,07*0,019*1,13</t>
  </si>
  <si>
    <t xml:space="preserve">"pohled západní"      (7,48*3,14-1,0*2,315-2,0*2,315)*14,29*0,07*0,019*1,13</t>
  </si>
  <si>
    <t xml:space="preserve">      "ostění"                    12,26*0,28*14,29*0,07*0,019*1,13</t>
  </si>
  <si>
    <t>-537811784</t>
  </si>
  <si>
    <t xml:space="preserve">"pohled jižní"        (18,99*3,14-2,75*2,315-0,875*2,315-2,0*2,315*3)*2,1</t>
  </si>
  <si>
    <t xml:space="preserve">       "ostění"                  142,53*0,28*2,1</t>
  </si>
  <si>
    <t xml:space="preserve">"pohled západní"     (7,48*3,14-1,0*2,315-2,0*2,315)*2,1</t>
  </si>
  <si>
    <t xml:space="preserve">      "ostění"                    12,26*0,28*2,1</t>
  </si>
  <si>
    <t>-813133841</t>
  </si>
  <si>
    <t xml:space="preserve">"pohled jižní"  (18,99*3,14-2,75*2,315-0,875*2,315-2,0*2,315*3)*2,1*2*0,06*0,04*1,1</t>
  </si>
  <si>
    <t xml:space="preserve">       "ostění"                  142,53*0,28*2,1*2*0,06*0,04*1,1</t>
  </si>
  <si>
    <t xml:space="preserve">"pohled západní"     (7,48*3,14-1,0*2,315-2,0*2,315)*2,1*2*0,06*0,04*1,1</t>
  </si>
  <si>
    <t xml:space="preserve">      "ostění"                    12,26*0,28*2,1*2*0,06*0,04*1,1</t>
  </si>
  <si>
    <t>792247584</t>
  </si>
  <si>
    <t>1909695051</t>
  </si>
  <si>
    <t xml:space="preserve">"dodávka fólie"     134,584*1,111</t>
  </si>
  <si>
    <t>462026065</t>
  </si>
  <si>
    <t>-1082229092</t>
  </si>
  <si>
    <t>766621012a</t>
  </si>
  <si>
    <t>Montáž dřevohliníkových oken plochy přes 1 m2 pevných výšky do 2,5 m _předsazená montáž na kompozitivní úhelníky</t>
  </si>
  <si>
    <t>-395193280</t>
  </si>
  <si>
    <t>61124015</t>
  </si>
  <si>
    <t>ozn. 07_okno dřevohliníkové s fixním zasklením trojsklo přes plochu 1m2 v 1,5-2,5m</t>
  </si>
  <si>
    <t>1139475964</t>
  </si>
  <si>
    <t>-743736281</t>
  </si>
  <si>
    <t xml:space="preserve">"rozměr 2,75*2,315 m, 1 ks"     2,75*2,315</t>
  </si>
  <si>
    <t>1358923884</t>
  </si>
  <si>
    <t>1796069913</t>
  </si>
  <si>
    <t>-339239140</t>
  </si>
  <si>
    <t>1504784706</t>
  </si>
  <si>
    <t>-607652978</t>
  </si>
  <si>
    <t>-209280046</t>
  </si>
  <si>
    <t>-444011923</t>
  </si>
  <si>
    <t>(1,0*2+1,875*2+1,05*2+2,19*2+4,475*2+2,0*4+2,315*8+0,875*2+2,315*2+2,75*2+2,315*2+1,0*2+2,315*2)</t>
  </si>
  <si>
    <t>1611623874</t>
  </si>
  <si>
    <t xml:space="preserve">"dodávka"    70,84*1,1</t>
  </si>
  <si>
    <t>636098067</t>
  </si>
  <si>
    <t>-1882422</t>
  </si>
  <si>
    <t>227138661</t>
  </si>
  <si>
    <t>-223960442</t>
  </si>
  <si>
    <t>2065120525</t>
  </si>
  <si>
    <t>-17022806</t>
  </si>
  <si>
    <t>-1532283339</t>
  </si>
  <si>
    <t>-799893371</t>
  </si>
  <si>
    <t>840273691</t>
  </si>
  <si>
    <t>-489294282</t>
  </si>
  <si>
    <t>419723347</t>
  </si>
  <si>
    <t>67993043</t>
  </si>
  <si>
    <t>1003253026</t>
  </si>
  <si>
    <t>345013473</t>
  </si>
  <si>
    <t>686124142</t>
  </si>
  <si>
    <t>-508695916</t>
  </si>
  <si>
    <t>-1231771181</t>
  </si>
  <si>
    <t>-856299549</t>
  </si>
  <si>
    <t>-296515908</t>
  </si>
  <si>
    <t>1194839360</t>
  </si>
  <si>
    <t>-1075958726</t>
  </si>
  <si>
    <t>1931284370</t>
  </si>
  <si>
    <t>492188896</t>
  </si>
  <si>
    <t>-1089400265</t>
  </si>
  <si>
    <t>2107393186</t>
  </si>
  <si>
    <t>1154500167</t>
  </si>
  <si>
    <t>-1287499652</t>
  </si>
  <si>
    <t>-320665616</t>
  </si>
  <si>
    <t>-475610707</t>
  </si>
  <si>
    <t>-909615827</t>
  </si>
  <si>
    <t>-1921176153</t>
  </si>
  <si>
    <t>73480139</t>
  </si>
  <si>
    <t>1482669221</t>
  </si>
  <si>
    <t>-175522207</t>
  </si>
  <si>
    <t>1775849351</t>
  </si>
  <si>
    <t>1319637850</t>
  </si>
  <si>
    <t>1855983310</t>
  </si>
  <si>
    <t xml:space="preserve">"penetrace pod vrchní výmalbu"     419,975</t>
  </si>
  <si>
    <t xml:space="preserve">"penetrace pod dekorační stěrku"   12,429</t>
  </si>
  <si>
    <t>583917713</t>
  </si>
  <si>
    <t xml:space="preserve">       "odpočet dekorační stěrky"   -1,84*1,38</t>
  </si>
  <si>
    <t xml:space="preserve">                       -(2,0*2,315+2,75*2,315-4,0*2)</t>
  </si>
  <si>
    <t>-487328781</t>
  </si>
  <si>
    <t>* SO 03</t>
  </si>
  <si>
    <t xml:space="preserve">"m.č. 102"    2,24*(0,50+0,58)+2,01*1,77+1,46*2,68</t>
  </si>
  <si>
    <t>-482510663</t>
  </si>
  <si>
    <t>-41676921</t>
  </si>
  <si>
    <t>18541531</t>
  </si>
  <si>
    <t>-1115595947</t>
  </si>
  <si>
    <t xml:space="preserve">"ozn. Ž3"    4</t>
  </si>
  <si>
    <t>-673542972</t>
  </si>
  <si>
    <t xml:space="preserve">"ozn. Ž3"    2,0*2,6*4</t>
  </si>
  <si>
    <t>2091442033</t>
  </si>
  <si>
    <t>1531894356</t>
  </si>
  <si>
    <t xml:space="preserve">"ozn. Ž4"    1</t>
  </si>
  <si>
    <t>1210897028</t>
  </si>
  <si>
    <t xml:space="preserve">"ozn. Ž4"    2,75*2,60</t>
  </si>
  <si>
    <t>-532816979</t>
  </si>
  <si>
    <t>-1895747287</t>
  </si>
  <si>
    <t>302025468</t>
  </si>
  <si>
    <t>1770546404</t>
  </si>
  <si>
    <t>-372262743</t>
  </si>
  <si>
    <t>-27901749</t>
  </si>
  <si>
    <t>-956487895</t>
  </si>
  <si>
    <t>1148681851</t>
  </si>
  <si>
    <t>29599440</t>
  </si>
  <si>
    <t>322958037</t>
  </si>
  <si>
    <t>-1035321729</t>
  </si>
  <si>
    <t>1092954937</t>
  </si>
  <si>
    <t>-1784257401</t>
  </si>
  <si>
    <t>-475790803</t>
  </si>
  <si>
    <t>-847023078</t>
  </si>
  <si>
    <t>2118129920</t>
  </si>
  <si>
    <t>-1449593699</t>
  </si>
  <si>
    <t>1213853833</t>
  </si>
  <si>
    <t>-1951585808</t>
  </si>
  <si>
    <t>-170713396</t>
  </si>
  <si>
    <t>-1014615839</t>
  </si>
  <si>
    <t>846498766</t>
  </si>
  <si>
    <t>1086044875</t>
  </si>
  <si>
    <t>-213275586</t>
  </si>
  <si>
    <t>1230129750</t>
  </si>
  <si>
    <t>275628929</t>
  </si>
  <si>
    <t>1931302954</t>
  </si>
  <si>
    <t>-1949710411</t>
  </si>
  <si>
    <t>762152434</t>
  </si>
  <si>
    <t>-595064698</t>
  </si>
  <si>
    <t>-1373909495</t>
  </si>
  <si>
    <t>-1769179771</t>
  </si>
  <si>
    <t>633135229</t>
  </si>
  <si>
    <t>32981041</t>
  </si>
  <si>
    <t>-1989425204</t>
  </si>
  <si>
    <t>1277889471</t>
  </si>
  <si>
    <t>1923392714</t>
  </si>
  <si>
    <t>1598813821</t>
  </si>
  <si>
    <t>467350583</t>
  </si>
  <si>
    <t>376801524</t>
  </si>
  <si>
    <t>-1379386776</t>
  </si>
  <si>
    <t>1565899952</t>
  </si>
  <si>
    <t>1765029073</t>
  </si>
  <si>
    <t>894096607</t>
  </si>
  <si>
    <t>-1537653092</t>
  </si>
  <si>
    <t>-1532122332</t>
  </si>
  <si>
    <t>1521952024</t>
  </si>
  <si>
    <t>-753963541</t>
  </si>
  <si>
    <t>386163477</t>
  </si>
  <si>
    <t>-1404868232</t>
  </si>
  <si>
    <t>971098521</t>
  </si>
  <si>
    <t>-934398635</t>
  </si>
  <si>
    <t>-784866172</t>
  </si>
  <si>
    <t>-633102977</t>
  </si>
  <si>
    <t>1419708982</t>
  </si>
  <si>
    <t>1239983806</t>
  </si>
  <si>
    <t>-2126578980</t>
  </si>
  <si>
    <t>-1701598479</t>
  </si>
  <si>
    <t>-124977437</t>
  </si>
  <si>
    <t>1813714422</t>
  </si>
  <si>
    <t>-511437574</t>
  </si>
  <si>
    <t>614667920</t>
  </si>
  <si>
    <t>-1972135990</t>
  </si>
  <si>
    <t>-1452504373</t>
  </si>
  <si>
    <t>693414804</t>
  </si>
  <si>
    <t>-285714638</t>
  </si>
  <si>
    <t>-1124879111</t>
  </si>
  <si>
    <t>-338422654</t>
  </si>
  <si>
    <t>1425838708</t>
  </si>
  <si>
    <t>-290930361</t>
  </si>
  <si>
    <t>202499918</t>
  </si>
  <si>
    <t>528605849</t>
  </si>
  <si>
    <t>-862254101</t>
  </si>
  <si>
    <t>1381195477</t>
  </si>
  <si>
    <t>2052800949</t>
  </si>
  <si>
    <t>-1971838578</t>
  </si>
  <si>
    <t>-210541392</t>
  </si>
  <si>
    <t>353044078</t>
  </si>
  <si>
    <t>-1914219665</t>
  </si>
  <si>
    <t>56445122</t>
  </si>
  <si>
    <t>-944984169</t>
  </si>
  <si>
    <t>-711357043</t>
  </si>
  <si>
    <t>-1263966868</t>
  </si>
  <si>
    <t>-1753722852</t>
  </si>
  <si>
    <t>704685428</t>
  </si>
  <si>
    <t>1369882172</t>
  </si>
  <si>
    <t>2056827296</t>
  </si>
  <si>
    <t>-521276880</t>
  </si>
  <si>
    <t>998366656</t>
  </si>
  <si>
    <t>1286776407</t>
  </si>
  <si>
    <t>544150506</t>
  </si>
  <si>
    <t>-1970911259</t>
  </si>
  <si>
    <t>-717153503</t>
  </si>
  <si>
    <t>1868068638</t>
  </si>
  <si>
    <t>1689979310</t>
  </si>
  <si>
    <t>886726286</t>
  </si>
  <si>
    <t>-191650258</t>
  </si>
  <si>
    <t>-623875651</t>
  </si>
  <si>
    <t>165396906</t>
  </si>
  <si>
    <t>-1627755551</t>
  </si>
  <si>
    <t>-32080659</t>
  </si>
  <si>
    <t>414945635</t>
  </si>
  <si>
    <t>246145609</t>
  </si>
  <si>
    <t>1359777592</t>
  </si>
  <si>
    <t>428820191</t>
  </si>
  <si>
    <t>1699990088</t>
  </si>
  <si>
    <t>1762085870</t>
  </si>
  <si>
    <t>-459144762</t>
  </si>
  <si>
    <t>-1980881071</t>
  </si>
  <si>
    <t>-1765321038</t>
  </si>
  <si>
    <t>561856479</t>
  </si>
  <si>
    <t>-1352442185</t>
  </si>
  <si>
    <t>998898946</t>
  </si>
  <si>
    <t>809482194</t>
  </si>
  <si>
    <t>-1228286979</t>
  </si>
  <si>
    <t>1528942957</t>
  </si>
  <si>
    <t>929582342</t>
  </si>
  <si>
    <t>702279129</t>
  </si>
  <si>
    <t>355832925</t>
  </si>
  <si>
    <t>1800716596</t>
  </si>
  <si>
    <t>-429985156</t>
  </si>
  <si>
    <t>1573459229</t>
  </si>
  <si>
    <t>-1072189733</t>
  </si>
  <si>
    <t>-42892997</t>
  </si>
  <si>
    <t>-1773841291</t>
  </si>
  <si>
    <t>87438791</t>
  </si>
  <si>
    <t>-1022979780</t>
  </si>
  <si>
    <t>1581316206</t>
  </si>
  <si>
    <t>-576216380</t>
  </si>
  <si>
    <t>-1044322555</t>
  </si>
  <si>
    <t>-1984843761</t>
  </si>
  <si>
    <t>-376819124</t>
  </si>
  <si>
    <t>-1057822855</t>
  </si>
  <si>
    <t>1223452911</t>
  </si>
  <si>
    <t>1219694199</t>
  </si>
  <si>
    <t>-590880649</t>
  </si>
  <si>
    <t>775616816</t>
  </si>
  <si>
    <t>126382263</t>
  </si>
  <si>
    <t>235936507</t>
  </si>
  <si>
    <t>-1165843475</t>
  </si>
  <si>
    <t>-790861296</t>
  </si>
  <si>
    <t>-247394372</t>
  </si>
  <si>
    <t>-1626763294</t>
  </si>
  <si>
    <t>1138768966</t>
  </si>
  <si>
    <t>-2138315058</t>
  </si>
  <si>
    <t>-600986349</t>
  </si>
  <si>
    <t>-1057999128</t>
  </si>
  <si>
    <t>-1410810549</t>
  </si>
  <si>
    <t>1388911356</t>
  </si>
  <si>
    <t>-106885350</t>
  </si>
  <si>
    <t>-597954037</t>
  </si>
  <si>
    <t>-744240441</t>
  </si>
  <si>
    <t>-498489763</t>
  </si>
  <si>
    <t>-1516608337</t>
  </si>
  <si>
    <t>2016954468</t>
  </si>
  <si>
    <t>-990377380</t>
  </si>
  <si>
    <t>1291459118</t>
  </si>
  <si>
    <t>-482276308</t>
  </si>
  <si>
    <t>-1031563891</t>
  </si>
  <si>
    <t>1232104800</t>
  </si>
  <si>
    <t>416251752</t>
  </si>
  <si>
    <t>610049918</t>
  </si>
  <si>
    <t>0031 - ZTI A PLYNOVOD</t>
  </si>
  <si>
    <t>462589620</t>
  </si>
  <si>
    <t>-1100433420</t>
  </si>
  <si>
    <t>622189908</t>
  </si>
  <si>
    <t>-926667094</t>
  </si>
  <si>
    <t>-245265625</t>
  </si>
  <si>
    <t>2,44+10,06+0,39 "Vytlačená zemina: lože + obsyp + potrubí"</t>
  </si>
  <si>
    <t>647867494</t>
  </si>
  <si>
    <t>1866017563</t>
  </si>
  <si>
    <t>12,89*2,0 "přepočet na tuny"</t>
  </si>
  <si>
    <t>-2041823071</t>
  </si>
  <si>
    <t>-854317692</t>
  </si>
  <si>
    <t>62059560</t>
  </si>
  <si>
    <t>10,06*2 "Přepočtené koeficientem množství</t>
  </si>
  <si>
    <t>1002906351</t>
  </si>
  <si>
    <t>221180533</t>
  </si>
  <si>
    <t>-964786310</t>
  </si>
  <si>
    <t>-1109437650</t>
  </si>
  <si>
    <t>-318526290</t>
  </si>
  <si>
    <t>-646280895</t>
  </si>
  <si>
    <t>2124457417</t>
  </si>
  <si>
    <t>1688678502</t>
  </si>
  <si>
    <t>-303788606</t>
  </si>
  <si>
    <t>-232687217</t>
  </si>
  <si>
    <t>-1125040730</t>
  </si>
  <si>
    <t>1127253970</t>
  </si>
  <si>
    <t>-1113805343</t>
  </si>
  <si>
    <t>-765219764</t>
  </si>
  <si>
    <t>1459330668</t>
  </si>
  <si>
    <t>259064353</t>
  </si>
  <si>
    <t>634877284</t>
  </si>
  <si>
    <t>1532851863</t>
  </si>
  <si>
    <t>292369147</t>
  </si>
  <si>
    <t>-1599147929</t>
  </si>
  <si>
    <t>-298396669</t>
  </si>
  <si>
    <t>-1773009559</t>
  </si>
  <si>
    <t>1121908873</t>
  </si>
  <si>
    <t>-746435365</t>
  </si>
  <si>
    <t>1753683395</t>
  </si>
  <si>
    <t>-74918588</t>
  </si>
  <si>
    <t>2029329236</t>
  </si>
  <si>
    <t>-2117827389</t>
  </si>
  <si>
    <t>607374588</t>
  </si>
  <si>
    <t>-1611343721</t>
  </si>
  <si>
    <t>1780724418</t>
  </si>
  <si>
    <t>28,0 "d20 - vše"</t>
  </si>
  <si>
    <t>1957288298</t>
  </si>
  <si>
    <t>50,0+3,0 "d25 - vše, d32 - S"</t>
  </si>
  <si>
    <t>-1578851162</t>
  </si>
  <si>
    <t>-1095631416</t>
  </si>
  <si>
    <t>-990483668</t>
  </si>
  <si>
    <t>-618680929</t>
  </si>
  <si>
    <t>1425383625</t>
  </si>
  <si>
    <t>-1707256624</t>
  </si>
  <si>
    <t>-1332674932</t>
  </si>
  <si>
    <t>-459883607</t>
  </si>
  <si>
    <t>436419162</t>
  </si>
  <si>
    <t>375784608</t>
  </si>
  <si>
    <t>-1496114378</t>
  </si>
  <si>
    <t>-1529042114</t>
  </si>
  <si>
    <t>1661176930</t>
  </si>
  <si>
    <t>1621698087</t>
  </si>
  <si>
    <t>-631092894</t>
  </si>
  <si>
    <t>375978509</t>
  </si>
  <si>
    <t>-2034943233</t>
  </si>
  <si>
    <t>762042775</t>
  </si>
  <si>
    <t>-1370422236</t>
  </si>
  <si>
    <t>1483510913</t>
  </si>
  <si>
    <t>-790601170</t>
  </si>
  <si>
    <t>-1321260428</t>
  </si>
  <si>
    <t>-2145751471</t>
  </si>
  <si>
    <t>1918857674</t>
  </si>
  <si>
    <t>-935626024</t>
  </si>
  <si>
    <t>-1260408579</t>
  </si>
  <si>
    <t>-1631273042</t>
  </si>
  <si>
    <t>278133659</t>
  </si>
  <si>
    <t>1796400964</t>
  </si>
  <si>
    <t>-431492170</t>
  </si>
  <si>
    <t>1145379292</t>
  </si>
  <si>
    <t>278446728</t>
  </si>
  <si>
    <t>1241136158</t>
  </si>
  <si>
    <t>1828539571</t>
  </si>
  <si>
    <t>372597623</t>
  </si>
  <si>
    <t>-1707050910</t>
  </si>
  <si>
    <t>1041415456</t>
  </si>
  <si>
    <t>-318405073</t>
  </si>
  <si>
    <t>1676291619</t>
  </si>
  <si>
    <t>2057303703</t>
  </si>
  <si>
    <t>-1778792778</t>
  </si>
  <si>
    <t>-1422757640</t>
  </si>
  <si>
    <t>391751647</t>
  </si>
  <si>
    <t>-1833368272</t>
  </si>
  <si>
    <t>2109435237</t>
  </si>
  <si>
    <t>-1123787669</t>
  </si>
  <si>
    <t>1808934854</t>
  </si>
  <si>
    <t>810968211</t>
  </si>
  <si>
    <t>-427401121</t>
  </si>
  <si>
    <t>451374065</t>
  </si>
  <si>
    <t>1481858998</t>
  </si>
  <si>
    <t>-1609986985</t>
  </si>
  <si>
    <t>271919725</t>
  </si>
  <si>
    <t>1912773961</t>
  </si>
  <si>
    <t>1970704760</t>
  </si>
  <si>
    <t>-87023284</t>
  </si>
  <si>
    <t>550953879</t>
  </si>
  <si>
    <t>004 - SO 04 - PARKOVIŠTĚ</t>
  </si>
  <si>
    <t xml:space="preserve">    56 - Podkladní vrstvy komunikací, letišť a ploch</t>
  </si>
  <si>
    <t xml:space="preserve">    59 - Kryty pozemních komunikací, letišť a ploch dlážděné</t>
  </si>
  <si>
    <t xml:space="preserve">    91 - Doplňující konstrukce a práce pozemních komunikací, letišť a ploch</t>
  </si>
  <si>
    <t>455278234</t>
  </si>
  <si>
    <t>* sejmutí ornice pro SO 04</t>
  </si>
  <si>
    <t xml:space="preserve">"první část"     389,0</t>
  </si>
  <si>
    <t>805127533</t>
  </si>
  <si>
    <t xml:space="preserve">"druhá část"     271,0</t>
  </si>
  <si>
    <t>122251103</t>
  </si>
  <si>
    <t>Odkopávky a prokopávky nezapažené v hornině třídy těžitelnosti I skupiny 3 objem do 100 m3 strojně</t>
  </si>
  <si>
    <t>-1592392299</t>
  </si>
  <si>
    <t>* hloubení odkopávky pro kufr zpevněné plochy</t>
  </si>
  <si>
    <t xml:space="preserve">"druhá část"     271,0*0,35</t>
  </si>
  <si>
    <t>1317950790</t>
  </si>
  <si>
    <t xml:space="preserve">"první část"     389,0*0,35</t>
  </si>
  <si>
    <t>-260418617</t>
  </si>
  <si>
    <t xml:space="preserve">* první část zpevněné plochy </t>
  </si>
  <si>
    <t xml:space="preserve">"odvoz ornice na meziskládku"     389,0*0,05   </t>
  </si>
  <si>
    <t xml:space="preserve">"odvoz vytěženého výkopku na meziskládku"    136,15</t>
  </si>
  <si>
    <t xml:space="preserve">"odvoz výkopku z meziskládky na obsypy"   12,85</t>
  </si>
  <si>
    <t>725123889</t>
  </si>
  <si>
    <t xml:space="preserve">* druhá část zpevněné plochy </t>
  </si>
  <si>
    <t xml:space="preserve">"odvoz ornice na meziskládku"     271,0*0,05   </t>
  </si>
  <si>
    <t xml:space="preserve">"odvoz vytěženého výkopku na meziskládku"     94,85</t>
  </si>
  <si>
    <t xml:space="preserve">"odvoz výkopku z meziskládky na obsypy"   2,65</t>
  </si>
  <si>
    <t>-1696378424</t>
  </si>
  <si>
    <t xml:space="preserve">* první část </t>
  </si>
  <si>
    <t xml:space="preserve">"nakládání výkopku pro zásypy na meziskládce"    12,85</t>
  </si>
  <si>
    <t>179166367</t>
  </si>
  <si>
    <t xml:space="preserve">* druhá část </t>
  </si>
  <si>
    <t xml:space="preserve">"nakládání výkopku pro zásypy na meziskládce"    2,65</t>
  </si>
  <si>
    <t>686077018</t>
  </si>
  <si>
    <t xml:space="preserve">"zhutnění pro novou zpevněnou plochu - první část"      389,0  </t>
  </si>
  <si>
    <t>-1632852566</t>
  </si>
  <si>
    <t xml:space="preserve">"zhutnění pro novou zpevněnou plochu - druhá část"      271,0</t>
  </si>
  <si>
    <t>174111101</t>
  </si>
  <si>
    <t>Zásyp jam, šachet rýh nebo kolem objektů sypaninou se zhutněním ručně</t>
  </si>
  <si>
    <t>640167722</t>
  </si>
  <si>
    <t xml:space="preserve">"obsypy kolem obrubníků - první část"    12,85</t>
  </si>
  <si>
    <t>-456035993</t>
  </si>
  <si>
    <t xml:space="preserve">"obsypy kolem obrubníků - druhá část"     2,65</t>
  </si>
  <si>
    <t>Podkladní vrstvy komunikací, letišť a ploch</t>
  </si>
  <si>
    <t>564750011</t>
  </si>
  <si>
    <t>Kryt z kameniva hrubého drceného vel. 8-16 mm plochy přes 100 m2 tl 150 mm</t>
  </si>
  <si>
    <t>-897071709</t>
  </si>
  <si>
    <t xml:space="preserve">"uvedení části zpevněné plochy do původního stavu"    147,0</t>
  </si>
  <si>
    <t>564771111</t>
  </si>
  <si>
    <t>Podklad z kameniva hrubého drceného vel. 0-63 mm plochy přes 100 m2 tl 250 mm</t>
  </si>
  <si>
    <t>-186182415</t>
  </si>
  <si>
    <t xml:space="preserve">"podkladní vrstva - první část"    389,0</t>
  </si>
  <si>
    <t>-1722741518</t>
  </si>
  <si>
    <t xml:space="preserve">"podkladní vrstva - druhá část"     271,0</t>
  </si>
  <si>
    <t>Kryty pozemních komunikací, letišť a ploch dlážděné</t>
  </si>
  <si>
    <t>596811122</t>
  </si>
  <si>
    <t>Kladení betonové dlažby komunikací pro pěší do lože z kameniva velikosti do 0,09 m2 pl přes 100 do 300 m2</t>
  </si>
  <si>
    <t>1310325256</t>
  </si>
  <si>
    <t xml:space="preserve">"druhá část"    271,0</t>
  </si>
  <si>
    <t>59245020</t>
  </si>
  <si>
    <t>dlažba skladebná betonová 200x100mm tl 80mm přírodní</t>
  </si>
  <si>
    <t>607716526</t>
  </si>
  <si>
    <t xml:space="preserve">"druhá část"    271,0*1,02</t>
  </si>
  <si>
    <t>596811123</t>
  </si>
  <si>
    <t>Kladení betonové dlažby komunikací pro pěší do lože z kameniva velikosti do 0,09 m2 pl přes 300 m2</t>
  </si>
  <si>
    <t>131026358</t>
  </si>
  <si>
    <t xml:space="preserve">"první část"    389,0</t>
  </si>
  <si>
    <t>983666117</t>
  </si>
  <si>
    <t xml:space="preserve">"první část"    389,0*1,01</t>
  </si>
  <si>
    <t>Doplňující konstrukce a práce pozemních komunikací, letišť a ploch</t>
  </si>
  <si>
    <t>916231213</t>
  </si>
  <si>
    <t>Osazení chodníkového obrubníku betonového stojatého s boční opěrou do lože z betonu prostého</t>
  </si>
  <si>
    <t>1984399968</t>
  </si>
  <si>
    <t xml:space="preserve">"obruba zpevněné plochy - první část"      257,0   </t>
  </si>
  <si>
    <t>59217062</t>
  </si>
  <si>
    <t>obrubník parkový betonový 1000x50x250mm přírodní</t>
  </si>
  <si>
    <t>-1494647668</t>
  </si>
  <si>
    <t xml:space="preserve">"obruba zpevněné plochy - první část"    257,0*1,02</t>
  </si>
  <si>
    <t>1390543328</t>
  </si>
  <si>
    <t xml:space="preserve">"obruba zpevněné plochy - druhá část"      53,0</t>
  </si>
  <si>
    <t>-414397066</t>
  </si>
  <si>
    <t xml:space="preserve">"obruba zpevněné plochy - druhá část"    53,0*1,02</t>
  </si>
  <si>
    <t>998223011</t>
  </si>
  <si>
    <t>Přesun hmot pro pozemní komunikace s krytem dlážděným</t>
  </si>
  <si>
    <t>-541241966</t>
  </si>
  <si>
    <t>005 - SO 05 - OSTATNÍ ZPEVNĚNÉ PLOCHY A SADOVÉ ÚPRAVY</t>
  </si>
  <si>
    <t xml:space="preserve">    18 - Zemní práce - sadové úpravy</t>
  </si>
  <si>
    <t xml:space="preserve">      18-01 - Výsadba stromů</t>
  </si>
  <si>
    <t xml:space="preserve">      18-02 - Výsadba keřů</t>
  </si>
  <si>
    <t xml:space="preserve">      18-03 - Výsadba smíšených záhonů</t>
  </si>
  <si>
    <t xml:space="preserve">      18-04 - Trávník</t>
  </si>
  <si>
    <t xml:space="preserve">      18-05 - Příprava území</t>
  </si>
  <si>
    <t xml:space="preserve">    57 - Kryty pozemních komunikací letišť a ploch z kameniva nebo živičné</t>
  </si>
  <si>
    <t xml:space="preserve">    59 - Kryty pozemních komunikací, letišť a ploch dlážděných (předlažby)</t>
  </si>
  <si>
    <t>112101121</t>
  </si>
  <si>
    <t>Odstranění stromů jehličnatých průměru kmene přes 100 do 300 mm</t>
  </si>
  <si>
    <t>-1027229375</t>
  </si>
  <si>
    <t xml:space="preserve">"bříza"   1</t>
  </si>
  <si>
    <t>112101122</t>
  </si>
  <si>
    <t>Odstranění stromů jehličnatých průměru kmene přes 300 do 500 mm</t>
  </si>
  <si>
    <t>-1958669860</t>
  </si>
  <si>
    <t xml:space="preserve">"borovice"    2</t>
  </si>
  <si>
    <t>112251101</t>
  </si>
  <si>
    <t>Odstranění pařezů D přes 100 do 300 mm</t>
  </si>
  <si>
    <t>1733825208</t>
  </si>
  <si>
    <t>112251102</t>
  </si>
  <si>
    <t>Odstranění pařezů průměru přes 300 do 500 mm</t>
  </si>
  <si>
    <t>-1134602869</t>
  </si>
  <si>
    <t>121151123</t>
  </si>
  <si>
    <t>Sejmutí ornice plochy přes 500 m2 tl vrstvy do 200 mm strojně</t>
  </si>
  <si>
    <t>2062520824</t>
  </si>
  <si>
    <t xml:space="preserve">* sejmutí ornice  </t>
  </si>
  <si>
    <t xml:space="preserve">"pro skl. 2 - dle TZ"    309,0+54,0</t>
  </si>
  <si>
    <t xml:space="preserve">"pro skl. 3 - dle TZ"      50,0</t>
  </si>
  <si>
    <t xml:space="preserve">"pro skl. 4 - dle TZ"    256,0</t>
  </si>
  <si>
    <t>-472578067</t>
  </si>
  <si>
    <t>* hloubení odkopávky pro kufr zpevněných ploch</t>
  </si>
  <si>
    <t xml:space="preserve">"pro skl. 2 - dle TZ"    (309,0+54,0)*0,35</t>
  </si>
  <si>
    <t xml:space="preserve">"pro skl. 3 - dle TZ"      50,0*0,46</t>
  </si>
  <si>
    <t xml:space="preserve">"pro skl. 4 - dle TZ"    256,0*0,18</t>
  </si>
  <si>
    <t>162201421a</t>
  </si>
  <si>
    <t>Vodorovné přemístění větví, kmenů a pařezů do 1 km D přes 100 do 300 mm</t>
  </si>
  <si>
    <t>-2121477661</t>
  </si>
  <si>
    <t>* přemístění na skládku Města</t>
  </si>
  <si>
    <t>162201422a</t>
  </si>
  <si>
    <t>Vodorovné přemístění větví, kmenů a pařezů do 1 km D přes 300 do 500 mm</t>
  </si>
  <si>
    <t>2036593173</t>
  </si>
  <si>
    <t>162301971a</t>
  </si>
  <si>
    <t>Příplatek k vodorovnému přemístění větví, kmenů, pařezů D přes 100 do 300 mm ZKD 1 km</t>
  </si>
  <si>
    <t>-2142436558</t>
  </si>
  <si>
    <t>* celková vzdálenost na skládku 10 km - na skládku Města</t>
  </si>
  <si>
    <t xml:space="preserve">"bříza"   1*(10-1)</t>
  </si>
  <si>
    <t>162301972a</t>
  </si>
  <si>
    <t>Příplatek k vodorovnému přemístění větví, kmenů, pařezů D přes 300 do 500 mm ZKD 1 km</t>
  </si>
  <si>
    <t>647651825</t>
  </si>
  <si>
    <t xml:space="preserve">"borovice"    2*(10-1)</t>
  </si>
  <si>
    <t>934876426</t>
  </si>
  <si>
    <t xml:space="preserve">"odvoz ornice na meziskládku"     669,0*0,05   </t>
  </si>
  <si>
    <t xml:space="preserve">"odvoz vytěženého výkopku na meziskládku"    196,13</t>
  </si>
  <si>
    <t xml:space="preserve">"odvoz výkopku z meziskládky na obsypy"  11,8</t>
  </si>
  <si>
    <t>"odvoz přebytečných výkopků do násypů dle jednotlivých objektů</t>
  </si>
  <si>
    <t xml:space="preserve">"SO 01"      165,146</t>
  </si>
  <si>
    <t xml:space="preserve">"SO 02"      156,597</t>
  </si>
  <si>
    <t xml:space="preserve">"SO 03"      156,597</t>
  </si>
  <si>
    <t xml:space="preserve">"SO 04"      273,05</t>
  </si>
  <si>
    <t xml:space="preserve">"SO 05"      196,13</t>
  </si>
  <si>
    <t>-116015283</t>
  </si>
  <si>
    <t xml:space="preserve">"nakládání výkopku pro zásypy na meziskládce"    11,8</t>
  </si>
  <si>
    <t>167151111</t>
  </si>
  <si>
    <t>Nakládání výkopku z hornin třídy těžitelnosti I skupiny 1 až 3 přes 100 m3</t>
  </si>
  <si>
    <t>492417321</t>
  </si>
  <si>
    <t>* nakládání přebytečných výkopků na meziskládce dle jednotlivých objektů - odvoz do násypů:</t>
  </si>
  <si>
    <t>171151103</t>
  </si>
  <si>
    <t>Uložení sypaniny z hornin soudržných do násypů zhutněných strojně s rozprostřením sypaniny ve vrstvách a s hrubým vyrovnáním zhutněných</t>
  </si>
  <si>
    <t>381275896</t>
  </si>
  <si>
    <t>* uložení přebytečných výkopků dle jednotlivých objektů do násypů:</t>
  </si>
  <si>
    <t>763740437</t>
  </si>
  <si>
    <t>* zhutnění pro nové zpevněné plochy</t>
  </si>
  <si>
    <t xml:space="preserve">"pro skl. 5 - dle TZ"       15,0</t>
  </si>
  <si>
    <t>-127523765</t>
  </si>
  <si>
    <t xml:space="preserve">"obsypy kolem obrubníků"    11,8</t>
  </si>
  <si>
    <t>174251201</t>
  </si>
  <si>
    <t>Zásyp jam po pařezech D pařezů přes 100 do 300 mm strojně</t>
  </si>
  <si>
    <t>-1763539484</t>
  </si>
  <si>
    <t>174251202</t>
  </si>
  <si>
    <t>Zásyp jam po pařezech D pařezů přes 300 do 500 mm strojně</t>
  </si>
  <si>
    <t>1228889494</t>
  </si>
  <si>
    <t>Zemní práce - sadové úpravy</t>
  </si>
  <si>
    <t>18-01</t>
  </si>
  <si>
    <t>Výsadba stromů</t>
  </si>
  <si>
    <t>183101113</t>
  </si>
  <si>
    <t>Hloubení jamek bez výměny půdy zeminy skupiny 1 až 4 obj přes 0,02 do 0,05 m3 v rovině a svahu do 1:5</t>
  </si>
  <si>
    <t>1692631725</t>
  </si>
  <si>
    <t>184102114</t>
  </si>
  <si>
    <t>Výsadba dřeviny s balem D přes 0,4 do 0,5 m do jamky se zalitím v rovině a svahu do 1:5</t>
  </si>
  <si>
    <t>358547838</t>
  </si>
  <si>
    <t>184215133</t>
  </si>
  <si>
    <t>Ukotvení kmene dřevin v rovině nebo na svahu do 1:5 třemi kůly D do 0,1 m dl přes 2 do 3 m</t>
  </si>
  <si>
    <t>1022435392</t>
  </si>
  <si>
    <t>184215411</t>
  </si>
  <si>
    <t>Zhotovení závlahové mísy dřevin D do 0,5 m v rovině nebo na svahu do 1:5</t>
  </si>
  <si>
    <t>1380843293</t>
  </si>
  <si>
    <t>184852321</t>
  </si>
  <si>
    <t>Řez stromu výchovný špičáků a keřových stromů v do 4 m</t>
  </si>
  <si>
    <t>160665923</t>
  </si>
  <si>
    <t>184852322</t>
  </si>
  <si>
    <t>Řez stromu výchovný alejových stromů v přes 4 do 6 m</t>
  </si>
  <si>
    <t>898162581</t>
  </si>
  <si>
    <t>18-01-901</t>
  </si>
  <si>
    <t>Aplikace půdního kondicionéru určeného ke zvýšení vodní a živné kapacity půd a růstových médií, ke zlepšení jejich struktury, provzdušnění a výkonu, vč. materiálu</t>
  </si>
  <si>
    <t>1714038555</t>
  </si>
  <si>
    <t>185802114</t>
  </si>
  <si>
    <t>Hnojení půdy umělým hnojivem k jednotlivým rostlinám v rovině a svahu do 1:5</t>
  </si>
  <si>
    <t>-1692656765</t>
  </si>
  <si>
    <t>899922811</t>
  </si>
  <si>
    <t>Osazení závlahového vodního vaku ke dřevině</t>
  </si>
  <si>
    <t>-1036979263</t>
  </si>
  <si>
    <t>18 SPC 001</t>
  </si>
  <si>
    <t>stromy alejové (14-16)</t>
  </si>
  <si>
    <t>66050686</t>
  </si>
  <si>
    <t>18 SPC 002</t>
  </si>
  <si>
    <t>stromy vícekmen</t>
  </si>
  <si>
    <t>26067193</t>
  </si>
  <si>
    <t>18 SPC 003</t>
  </si>
  <si>
    <t>prolití výsadbové jámy vodou - 40 l/strom</t>
  </si>
  <si>
    <t>-72389781</t>
  </si>
  <si>
    <t>18 SPC 004</t>
  </si>
  <si>
    <t>zalití při výsadbě - 30 l/strom</t>
  </si>
  <si>
    <t>-633305601</t>
  </si>
  <si>
    <t>18 SPC 005</t>
  </si>
  <si>
    <t>Kůl (kulatina pr.60 mm, frézovaný s fazetou a špicí, impregnovaný, 2,5m) 3 ks/strom</t>
  </si>
  <si>
    <t>1201717483</t>
  </si>
  <si>
    <t>* Pozn. U vícekmenu bude velikost kůlu přizpůsobena velikosti dřeviny</t>
  </si>
  <si>
    <t>39,0</t>
  </si>
  <si>
    <t>18 SPC 006</t>
  </si>
  <si>
    <t>Popruh - úvazek dřevin (1 ks= 1,5 m/ strom)</t>
  </si>
  <si>
    <t>-162384953</t>
  </si>
  <si>
    <t>18 SPC 007</t>
  </si>
  <si>
    <t>Dřevěné příčky 3 ks/strom</t>
  </si>
  <si>
    <t>-1153568550</t>
  </si>
  <si>
    <t>18 SPC 008</t>
  </si>
  <si>
    <t>Zavlahový vodní vak - 1 ks/strom</t>
  </si>
  <si>
    <t>711793325</t>
  </si>
  <si>
    <t>18 SPC 009</t>
  </si>
  <si>
    <t>štěpka</t>
  </si>
  <si>
    <t>-788720358</t>
  </si>
  <si>
    <t>18-02</t>
  </si>
  <si>
    <t>Výsadba keřů</t>
  </si>
  <si>
    <t>183111112</t>
  </si>
  <si>
    <t>Hloubení jamek bez výměny půdy zeminy skupiny 1 až 4 obj přes 0,002 do 0,005 m3 v rovině a svahu do 1:5</t>
  </si>
  <si>
    <t>1048545924</t>
  </si>
  <si>
    <t>184102112</t>
  </si>
  <si>
    <t>Výsadba dřeviny s balem D přes 0,2 do 0,3 m do jamky se zalitím v rovině a svahu do 1:5</t>
  </si>
  <si>
    <t>1249618732</t>
  </si>
  <si>
    <t>184851412</t>
  </si>
  <si>
    <t>Zpětný řez netrnitých keřů po výsadbě v přes 0,5 do 1 m</t>
  </si>
  <si>
    <t>925698150</t>
  </si>
  <si>
    <t>184851422</t>
  </si>
  <si>
    <t>Zpětný řez trnitých keřů po výsadbě v přes 0,5 do 1 m</t>
  </si>
  <si>
    <t>1713124133</t>
  </si>
  <si>
    <t>18-02-901</t>
  </si>
  <si>
    <t>-2039290509</t>
  </si>
  <si>
    <t>-2104549825</t>
  </si>
  <si>
    <t>1998031150</t>
  </si>
  <si>
    <t>998231411</t>
  </si>
  <si>
    <t>Ruční přesun hmot pro sadovnické a krajinářské úpravy do 100 m</t>
  </si>
  <si>
    <t>-644221155</t>
  </si>
  <si>
    <t>18 SPC 101</t>
  </si>
  <si>
    <t>keře 60-80</t>
  </si>
  <si>
    <t>161173967</t>
  </si>
  <si>
    <t>18 SPC 102</t>
  </si>
  <si>
    <t>keře 40-60</t>
  </si>
  <si>
    <t>17075840</t>
  </si>
  <si>
    <t>18 SPC 103</t>
  </si>
  <si>
    <t>prolití výsadbové jámy vodou objemu - 2 l/ks keř</t>
  </si>
  <si>
    <t>2039353875</t>
  </si>
  <si>
    <t>18 SPC 104</t>
  </si>
  <si>
    <t>zálivka po výsadbě - 3 l/ks keř</t>
  </si>
  <si>
    <t>-64253062</t>
  </si>
  <si>
    <t>18 SPC 105</t>
  </si>
  <si>
    <t>minerální hnojivo typu Cererit, NPK, Silvami apod. - 20 g/ keř</t>
  </si>
  <si>
    <t>2112094478</t>
  </si>
  <si>
    <t>18 SPC 106</t>
  </si>
  <si>
    <t>1722736807</t>
  </si>
  <si>
    <t>18-03</t>
  </si>
  <si>
    <t>Výsadba smíšených záhonů</t>
  </si>
  <si>
    <t>184813511</t>
  </si>
  <si>
    <t>Chemické odplevelení před založením kultury postřikem na široko v rovině a svahu do 1:5 ručně</t>
  </si>
  <si>
    <t>-521918886</t>
  </si>
  <si>
    <t>183111111a</t>
  </si>
  <si>
    <t>Hloubení jamek bez výměny půdy zeminy skupiny 1 až 4 obj do 0,002 m3 v rovině a svahu do 1:5</t>
  </si>
  <si>
    <t>-420819176</t>
  </si>
  <si>
    <t>183211322a</t>
  </si>
  <si>
    <t>Výsadba květin krytokořenných průměru kontejneru přes 80 do 120 mm</t>
  </si>
  <si>
    <t>-1431119163</t>
  </si>
  <si>
    <t>183211313a</t>
  </si>
  <si>
    <t>Výsadba cibulí nebo hlíz</t>
  </si>
  <si>
    <t>2089462155</t>
  </si>
  <si>
    <t>184911161</t>
  </si>
  <si>
    <t>Mulčování záhonů kačírkem tl vrstvy přes 0,05 do 0,1 m v rovině a svahu do 1:5</t>
  </si>
  <si>
    <t>310022118</t>
  </si>
  <si>
    <t>184911421</t>
  </si>
  <si>
    <t>Mulčování rostlin kůrou tl do 0,1 m v rovině a svahu do 1:5</t>
  </si>
  <si>
    <t>816777961</t>
  </si>
  <si>
    <t>185802113</t>
  </si>
  <si>
    <t>Hnojení půdy umělým hnojivem na široko v rovině a svahu do 1:5</t>
  </si>
  <si>
    <t>-438631</t>
  </si>
  <si>
    <t>185804312</t>
  </si>
  <si>
    <t>Zalití rostlin vodou plocha přes 20 m2</t>
  </si>
  <si>
    <t>1195754081</t>
  </si>
  <si>
    <t>-104596431</t>
  </si>
  <si>
    <t>18 SPC 201</t>
  </si>
  <si>
    <t>trvalky</t>
  </si>
  <si>
    <t>-105494177</t>
  </si>
  <si>
    <t>18 SPC 202</t>
  </si>
  <si>
    <t>cibuloviny</t>
  </si>
  <si>
    <t>787327957</t>
  </si>
  <si>
    <t>18 SPC 203</t>
  </si>
  <si>
    <t>Minerální hnojivo typu Cererit, NPK, Silvami apod. - cca 0,02 kg/m2</t>
  </si>
  <si>
    <t>-901724122</t>
  </si>
  <si>
    <t>18 SPC 204</t>
  </si>
  <si>
    <t>štěrk světlé barvy fr. 8-16</t>
  </si>
  <si>
    <t>1718364952</t>
  </si>
  <si>
    <t>18 SPC 205</t>
  </si>
  <si>
    <t>-1730115081</t>
  </si>
  <si>
    <t>18-04</t>
  </si>
  <si>
    <t>Trávník</t>
  </si>
  <si>
    <t>-972248767</t>
  </si>
  <si>
    <t>183403114</t>
  </si>
  <si>
    <t>Obdělání půdy kultivátorováním v rovině a svahu do 1:5 - 2x aplikace</t>
  </si>
  <si>
    <t>1347836246</t>
  </si>
  <si>
    <t>181351115</t>
  </si>
  <si>
    <t>Rozprostření ornice tl vrstvy přes 250 do 300 mm pl přes 500 m2 v rovině nebo ve svahu do 1:5 strojně</t>
  </si>
  <si>
    <t>-451283707</t>
  </si>
  <si>
    <t>183403153</t>
  </si>
  <si>
    <t>Obdělání půdy hrabáním v rovině a svahu do 1:5</t>
  </si>
  <si>
    <t>-1861277199</t>
  </si>
  <si>
    <t>-1280587132</t>
  </si>
  <si>
    <t>181411131</t>
  </si>
  <si>
    <t>Založení parkového trávníku výsevem pl do 1000 m2 v rovině a ve svahu do 1:5</t>
  </si>
  <si>
    <t>1638418496</t>
  </si>
  <si>
    <t>183403161</t>
  </si>
  <si>
    <t>Obdělání půdy válením v rovině a svahu do 1:5</t>
  </si>
  <si>
    <t>225872393</t>
  </si>
  <si>
    <t>18-SPC 301</t>
  </si>
  <si>
    <t xml:space="preserve">krajinný trávník  25 - 30 g/m2</t>
  </si>
  <si>
    <t>1967354492</t>
  </si>
  <si>
    <t>18-SPC 302</t>
  </si>
  <si>
    <t>hlína - 1,9t/m3</t>
  </si>
  <si>
    <t>-1508626631</t>
  </si>
  <si>
    <t>18-05</t>
  </si>
  <si>
    <t>Příprava území</t>
  </si>
  <si>
    <t>18-100001</t>
  </si>
  <si>
    <t>Rozprostření kompostu</t>
  </si>
  <si>
    <t>818529372</t>
  </si>
  <si>
    <t>18-100002</t>
  </si>
  <si>
    <t>Hnojivo</t>
  </si>
  <si>
    <t>-1743809972</t>
  </si>
  <si>
    <t>10364101</t>
  </si>
  <si>
    <t>zemina pro terénní úpravy - hlína</t>
  </si>
  <si>
    <t>999703703</t>
  </si>
  <si>
    <t>10364101a</t>
  </si>
  <si>
    <t>zemina pro terénní úpravy - kompost</t>
  </si>
  <si>
    <t>-1297134985</t>
  </si>
  <si>
    <t>10318-SPC 401</t>
  </si>
  <si>
    <t xml:space="preserve">chemikálie k odplevelení  40 - 60 ml na 2 l</t>
  </si>
  <si>
    <t>l</t>
  </si>
  <si>
    <t>1515376069</t>
  </si>
  <si>
    <t>564201111a</t>
  </si>
  <si>
    <t>Podklad nebo podsyp z písku plochy přes 100 m2 tl 30 mm</t>
  </si>
  <si>
    <t>-1794156221</t>
  </si>
  <si>
    <t xml:space="preserve">"skl. 2 - dle TZ"    309,0+54,0</t>
  </si>
  <si>
    <t>564231011</t>
  </si>
  <si>
    <t>Podklad nebo podsyp ze štěrkopísku ŠP plochy do 100 m2 tl 100 mm</t>
  </si>
  <si>
    <t>-1239561982</t>
  </si>
  <si>
    <t xml:space="preserve">"skl. 3 - dle TZ"      50,0</t>
  </si>
  <si>
    <t>564710001</t>
  </si>
  <si>
    <t>Podklad z kameniva hrubého drceného vel. 8-16 mm plochy do 100 m2 tl 50 mm</t>
  </si>
  <si>
    <t>-218589253</t>
  </si>
  <si>
    <t>564710011</t>
  </si>
  <si>
    <t>Podklad z kameniva hrubého drceného vel. 8-16 mm plochy přes 100 m2 tl 50 mm</t>
  </si>
  <si>
    <t>806342479</t>
  </si>
  <si>
    <t xml:space="preserve">"skl. 4 - dle TZ"    256,0</t>
  </si>
  <si>
    <t>564731111</t>
  </si>
  <si>
    <t>Podklad z kameniva hrubého drceného vel. 0-63 mm plochy přes 100 m2 tl 100 mm</t>
  </si>
  <si>
    <t>-61772032</t>
  </si>
  <si>
    <t>564771101</t>
  </si>
  <si>
    <t>Podklad z kameniva hrubého drceného vel. 0-63 mm plochy do 100 m2 tl 250 mm</t>
  </si>
  <si>
    <t>2125495489</t>
  </si>
  <si>
    <t>564750101</t>
  </si>
  <si>
    <t>Podklad z kameniva hrubého drceného vel. 16-32 mm plochy do 100 m2 tl 150 mm</t>
  </si>
  <si>
    <t>1044445398</t>
  </si>
  <si>
    <t xml:space="preserve">"skl. 5 - dle TZ"    15,0</t>
  </si>
  <si>
    <t>564761111</t>
  </si>
  <si>
    <t>Podklad z kameniva hrubého drceného vel. 0-63 mm plochy přes 100 m2 tl 200 mm</t>
  </si>
  <si>
    <t>1399588927</t>
  </si>
  <si>
    <t>Kryty pozemních komunikací letišť a ploch z kameniva nebo živičné</t>
  </si>
  <si>
    <t>571908111a</t>
  </si>
  <si>
    <t>Kryt vymývaným dekoračním kamenivem (kačírkem) tl 50 mm</t>
  </si>
  <si>
    <t>1154211602</t>
  </si>
  <si>
    <t>Kryty pozemních komunikací, letišť a ploch dlážděných (předlažby)</t>
  </si>
  <si>
    <t>591211111a</t>
  </si>
  <si>
    <t xml:space="preserve">Kladení dlažby ze žulových odseků do lože z kameniva těženého tl 100 mm </t>
  </si>
  <si>
    <t>-2001723104</t>
  </si>
  <si>
    <t>58381007a</t>
  </si>
  <si>
    <t>žulové odseky ze štípaných drobných kostek</t>
  </si>
  <si>
    <t>1916160093</t>
  </si>
  <si>
    <t xml:space="preserve">"žulové odseky"    (309,0+54,0)*1,02</t>
  </si>
  <si>
    <t>596811221</t>
  </si>
  <si>
    <t>Kladení betonové dlažby komunikací pro pěší do lože z kameniva velikosti přes 0,09 do 0,25 m2 pl přes 50 do 100 m2</t>
  </si>
  <si>
    <t>-1413717678</t>
  </si>
  <si>
    <t>59245620a</t>
  </si>
  <si>
    <t>dlažba betonová 600x600x80mm přírodní</t>
  </si>
  <si>
    <t>150475890</t>
  </si>
  <si>
    <t xml:space="preserve">"skl. 3 - dle TZ"      50,0*1,03</t>
  </si>
  <si>
    <t>596811222</t>
  </si>
  <si>
    <t>Kladení betonové dlažby komunikací pro pěší do lože z kameniva velikosti přes 0,09 do 0,25 m2 pl přes 100 do 300 m2</t>
  </si>
  <si>
    <t>931463933</t>
  </si>
  <si>
    <t>59245620b</t>
  </si>
  <si>
    <t>dlažba betonová 600x600x50mm přírodní</t>
  </si>
  <si>
    <t>-1532987344</t>
  </si>
  <si>
    <t xml:space="preserve">"skl. 4 - dle TZ"    256,0*1,02</t>
  </si>
  <si>
    <t>59-90001</t>
  </si>
  <si>
    <t>Chodník z odřezků z betonové dlažby včetně podkladního lože</t>
  </si>
  <si>
    <t>-743799309</t>
  </si>
  <si>
    <t>916111123</t>
  </si>
  <si>
    <t>Osazení obruby z drobných kostek s boční opěrou do lože z betonu prostého</t>
  </si>
  <si>
    <t>1187894848</t>
  </si>
  <si>
    <t xml:space="preserve">"obruba zpevněné plochy"   167,0</t>
  </si>
  <si>
    <t>58381007</t>
  </si>
  <si>
    <t>kostka štípaná dlažební žula drobná 8/10</t>
  </si>
  <si>
    <t>493903680</t>
  </si>
  <si>
    <t xml:space="preserve">"obruba zpevněné plochy"   167,0*0,10*1,02</t>
  </si>
  <si>
    <t>-1163014588</t>
  </si>
  <si>
    <t xml:space="preserve">"obruba zpevněné plochy"   186,0</t>
  </si>
  <si>
    <t>-1967144415</t>
  </si>
  <si>
    <t xml:space="preserve">"obruba zpevněné plochy"   186,0*1,02</t>
  </si>
  <si>
    <t>916131213a</t>
  </si>
  <si>
    <t>D+M, osazení obrubníku z ocelové pásoviny pozinkované tl. 5 mm, š. 80 mm -kotvena roxory dl. 400 mm po vzdálenosti 400-500 mm dle tvaru</t>
  </si>
  <si>
    <t>390556588</t>
  </si>
  <si>
    <t xml:space="preserve">"zakončení zpevněné plochy"   69,0</t>
  </si>
  <si>
    <t>919726121</t>
  </si>
  <si>
    <t>Geotextilie pro ochranu, separaci a filtraci netkaná měrná hm do 200 g/m2</t>
  </si>
  <si>
    <t>977474098</t>
  </si>
  <si>
    <t>91-99001</t>
  </si>
  <si>
    <t>3 terénní vyrovnávací schodišťové stupně š. 630 mm, v. 160 mm z betonové dlažby včetně zemních prací a podkladních vrstev</t>
  </si>
  <si>
    <t>-2011222941</t>
  </si>
  <si>
    <t>659092772</t>
  </si>
  <si>
    <t>006 - SO 06 - OPLOCENÍ</t>
  </si>
  <si>
    <t xml:space="preserve">    799 - Oplocení</t>
  </si>
  <si>
    <t>799</t>
  </si>
  <si>
    <t>Oplocení</t>
  </si>
  <si>
    <t>799-0001</t>
  </si>
  <si>
    <t>Oprava oplocení z dřevěných latí, betonového soklu a betonových sloupků</t>
  </si>
  <si>
    <t>-341184298</t>
  </si>
  <si>
    <t xml:space="preserve">* betonový sokl se očistí, provede se oprava prasklin a poškozených míst </t>
  </si>
  <si>
    <t>* demontáž stávaj. dřevěných latí a jejich ekologická likvidace</t>
  </si>
  <si>
    <t>* očištění betonových sloupků a vyspravení</t>
  </si>
  <si>
    <t>* montáž nových dřevěných latí a hranolů</t>
  </si>
  <si>
    <t>* nátěr soklu, sloupků a dřevěných výplní</t>
  </si>
  <si>
    <t xml:space="preserve">"délka"   40</t>
  </si>
  <si>
    <t>799-0002</t>
  </si>
  <si>
    <t>Oprava oplocení pletivového a ocelových sloupků - demontáž pletiva a jeho likvidace, montáž nového poplastovaného pletiva a nátěr sloupků</t>
  </si>
  <si>
    <t>-616283454</t>
  </si>
  <si>
    <t>007 - SO 07 - PŘÍPOJKY INŽENÝRSKÝCH SÍTÍ</t>
  </si>
  <si>
    <t>0070 - VENKOVNÍ PŘÍPOJKA NN + VENKOVNÍ DATOVÉ ROZVODY</t>
  </si>
  <si>
    <t xml:space="preserve">    794 - Inženýrské sítě</t>
  </si>
  <si>
    <t xml:space="preserve">      7941 - Venkovní přípojka NN</t>
  </si>
  <si>
    <t xml:space="preserve">        7941-01 - Materiál</t>
  </si>
  <si>
    <t xml:space="preserve">        7941-02 - Kabely</t>
  </si>
  <si>
    <t xml:space="preserve">        7941-03 - Rozvaděče</t>
  </si>
  <si>
    <t xml:space="preserve">        7941-04 - Související práce</t>
  </si>
  <si>
    <t xml:space="preserve">      7942 - Venkovní datové rozvody</t>
  </si>
  <si>
    <t xml:space="preserve">        7942-01 - Materiály</t>
  </si>
  <si>
    <t xml:space="preserve">        7942-02 - Kabely</t>
  </si>
  <si>
    <t xml:space="preserve">        7942-03 - Rozvaděče</t>
  </si>
  <si>
    <t xml:space="preserve">        7942-04 - Související práce</t>
  </si>
  <si>
    <t>794</t>
  </si>
  <si>
    <t>Inženýrské sítě</t>
  </si>
  <si>
    <t>7941</t>
  </si>
  <si>
    <t>Venkovní přípojka NN</t>
  </si>
  <si>
    <t>7941-01</t>
  </si>
  <si>
    <t>01-0002</t>
  </si>
  <si>
    <t>koordinace s čEZ - napojení silového kabelu 4x25 do RIS</t>
  </si>
  <si>
    <t>1812445909</t>
  </si>
  <si>
    <t>01-0003</t>
  </si>
  <si>
    <t xml:space="preserve">zemní výkop  - hloubka min 800 mm šířka min 400 mm </t>
  </si>
  <si>
    <t>-127238796</t>
  </si>
  <si>
    <t>01-0004</t>
  </si>
  <si>
    <t>zásyp, hutnění, úpravy povrchů</t>
  </si>
  <si>
    <t>2123708299</t>
  </si>
  <si>
    <t>01-0005</t>
  </si>
  <si>
    <t xml:space="preserve">kabelová chránička průměr 90 mm  (KPF)</t>
  </si>
  <si>
    <t>1463323290</t>
  </si>
  <si>
    <t>01-0006</t>
  </si>
  <si>
    <t>napojení kabelu do průženu 4x25 mm2</t>
  </si>
  <si>
    <t>782540784</t>
  </si>
  <si>
    <t>01-0007</t>
  </si>
  <si>
    <t>napojení kabelu do půřezu 4x10 mm2</t>
  </si>
  <si>
    <t>1146025125</t>
  </si>
  <si>
    <t>01-0008</t>
  </si>
  <si>
    <t xml:space="preserve">napojení kabelu do průřezu 5x2,5mm2 - ukončení na svorkách </t>
  </si>
  <si>
    <t>-1240068154</t>
  </si>
  <si>
    <t>01-0009</t>
  </si>
  <si>
    <t>výkopy pro usazení typizovaného pilíře RE + R1</t>
  </si>
  <si>
    <t>-614980960</t>
  </si>
  <si>
    <t>01-0010</t>
  </si>
  <si>
    <t xml:space="preserve">betonáž základů pro pilíře + zásyp, terénní úpravy </t>
  </si>
  <si>
    <t>-839645733</t>
  </si>
  <si>
    <t>01-0011</t>
  </si>
  <si>
    <t>plastové trubky měkké ohebné pro kabely průměr do 50 mm</t>
  </si>
  <si>
    <t>7236185</t>
  </si>
  <si>
    <t>01-0012</t>
  </si>
  <si>
    <t>stahovací pásky plast 200 mm</t>
  </si>
  <si>
    <t>-1190343274</t>
  </si>
  <si>
    <t>01-0013</t>
  </si>
  <si>
    <t xml:space="preserve">FeZn 30x4 </t>
  </si>
  <si>
    <t>-653388129</t>
  </si>
  <si>
    <t>01-0014</t>
  </si>
  <si>
    <t xml:space="preserve">svorky FeZn </t>
  </si>
  <si>
    <t>-2110310629</t>
  </si>
  <si>
    <t>01-0015</t>
  </si>
  <si>
    <t>antikorozní ochrana zemních spojů</t>
  </si>
  <si>
    <t>1800655950</t>
  </si>
  <si>
    <t>01-0016</t>
  </si>
  <si>
    <t>1792936472</t>
  </si>
  <si>
    <t>7941-02</t>
  </si>
  <si>
    <t>02-0001</t>
  </si>
  <si>
    <t>CYKY 4x25</t>
  </si>
  <si>
    <t>-231862132</t>
  </si>
  <si>
    <t>02-0002</t>
  </si>
  <si>
    <t>-725173289</t>
  </si>
  <si>
    <t>02-0003</t>
  </si>
  <si>
    <t>1717918855</t>
  </si>
  <si>
    <t>02-0004</t>
  </si>
  <si>
    <t>CYA 16 ZŽ</t>
  </si>
  <si>
    <t>1772478995</t>
  </si>
  <si>
    <t>7941-03</t>
  </si>
  <si>
    <t>03-0001</t>
  </si>
  <si>
    <t>Rozvaděč RE_Typizovaný elektroměrový rozvaděč pro měření do 80 A + HDO dle připojovacích podmínek ČEZ hl. jisitč 50A v(např. DCK ER212/NKP7P-C/80A-P+V50mm2)</t>
  </si>
  <si>
    <t>-1394436778</t>
  </si>
  <si>
    <t>03-0002</t>
  </si>
  <si>
    <t>R1_Typizovaný pilíř - rozvaděč ve stejném provedení jako RE (např. NKP7P) odsazený montážní deskou s 2 řadami DIN lišt</t>
  </si>
  <si>
    <t>531774548</t>
  </si>
  <si>
    <t>* svorka připojovací DIN 4 póly pro vodiče do průřezu 35 mm2</t>
  </si>
  <si>
    <t>* SPD FLP 25 T1+T2 V/3</t>
  </si>
  <si>
    <t>* jistič 3x32A/B</t>
  </si>
  <si>
    <t>* jistiř 1x16A/B</t>
  </si>
  <si>
    <t>* spínací hodiny - digitální s Astro funkcí a noční přestávkou - provedení na DIN, Relé 16A</t>
  </si>
  <si>
    <t>* svorky řadové do průřezu 6 mm2</t>
  </si>
  <si>
    <t>* svorky řadové PE do průřezu 6 mm2</t>
  </si>
  <si>
    <t>* svorky žarové do průřezu 16 mm2</t>
  </si>
  <si>
    <t>7941-04</t>
  </si>
  <si>
    <t>04-0002</t>
  </si>
  <si>
    <t>112125247</t>
  </si>
  <si>
    <t>04-0003</t>
  </si>
  <si>
    <t>-1390537769</t>
  </si>
  <si>
    <t>7942</t>
  </si>
  <si>
    <t>Venkovní datové rozvody</t>
  </si>
  <si>
    <t>7942-01</t>
  </si>
  <si>
    <t>Materiály</t>
  </si>
  <si>
    <t>01-1002</t>
  </si>
  <si>
    <t>koordinace s CETIN - napojení optikého kabelu na datovou síť - zavedení vlákna do RD</t>
  </si>
  <si>
    <t>1497911595</t>
  </si>
  <si>
    <t>01-1003</t>
  </si>
  <si>
    <t xml:space="preserve">zemní výkop  - hloubka min 800 mm šířka min 400 mm (koordinace s NN)</t>
  </si>
  <si>
    <t>1758909485</t>
  </si>
  <si>
    <t>0,146666666666667*750 'Přepočtené koeficientem množství</t>
  </si>
  <si>
    <t>01-1004</t>
  </si>
  <si>
    <t>-189576699</t>
  </si>
  <si>
    <t>01-1005</t>
  </si>
  <si>
    <t xml:space="preserve">kabelová chránička průměr 50 mm  (KPF)</t>
  </si>
  <si>
    <t>735239501</t>
  </si>
  <si>
    <t>01-1006</t>
  </si>
  <si>
    <t xml:space="preserve">chránička HDPE 40/33- pevnostní pro optický kabel </t>
  </si>
  <si>
    <t>1252896215</t>
  </si>
  <si>
    <t>01-1007</t>
  </si>
  <si>
    <t xml:space="preserve">zavíčkování chráničky HDPe </t>
  </si>
  <si>
    <t>1180385484</t>
  </si>
  <si>
    <t>01-1008</t>
  </si>
  <si>
    <t>napojení na síť CETIN</t>
  </si>
  <si>
    <t>2011064323</t>
  </si>
  <si>
    <t>01-1009</t>
  </si>
  <si>
    <t xml:space="preserve">vaření optický spojů  - SM - spoje v RD</t>
  </si>
  <si>
    <t>923275063</t>
  </si>
  <si>
    <t>01-1010</t>
  </si>
  <si>
    <t>1102583223</t>
  </si>
  <si>
    <t>7942-02</t>
  </si>
  <si>
    <t>02-1001</t>
  </si>
  <si>
    <t xml:space="preserve">FTP cat.6 - zemní </t>
  </si>
  <si>
    <t>1613636811</t>
  </si>
  <si>
    <t>02-1002</t>
  </si>
  <si>
    <t>optický kabel SM 8 vláken pro venkovní použití</t>
  </si>
  <si>
    <t>1869016081</t>
  </si>
  <si>
    <t>7942-03</t>
  </si>
  <si>
    <t>03-1001</t>
  </si>
  <si>
    <t>Rozvaděč RD (datový)_Typizovaný venkovní pilíř pro optickou síť s možností umístění aktivního prvku pro metalickou síť ( 5 portů) - design sloupku koordinovat s pilíři NN - typicky DCK (uzamykatelný FAB)</t>
  </si>
  <si>
    <t>-1142379188</t>
  </si>
  <si>
    <t xml:space="preserve">* součástí rozvadače nejsou aktivní prvky  - není známý požadavek na budoucí datové připojení </t>
  </si>
  <si>
    <t>* bude doplněno na základě požadavku finálního poskytovatele služeb</t>
  </si>
  <si>
    <t>7942-04</t>
  </si>
  <si>
    <t>04-1002</t>
  </si>
  <si>
    <t>-645258723</t>
  </si>
  <si>
    <t>04-1003</t>
  </si>
  <si>
    <t xml:space="preserve">Výchozí měření datovách rozvodů - spojů </t>
  </si>
  <si>
    <t>1850320818</t>
  </si>
  <si>
    <t>0071 - KANALIZAČNÍ, VODOVODNÍ A PLYNOVODNÍ PŘÍPOJKA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</si>
  <si>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</si>
  <si>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</si>
  <si>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</si>
  <si>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</si>
  <si>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</si>
  <si>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113106111</t>
  </si>
  <si>
    <t>Rozebrání dlažeb z mozaiky komunikací pro pěší ručně</t>
  </si>
  <si>
    <t>-1191585734</t>
  </si>
  <si>
    <t>1,50*1,50 "napojení plynovodu"</t>
  </si>
  <si>
    <t>1,00*3,00 "jáma vodovody - část v chodníku"</t>
  </si>
  <si>
    <t>1,00*2,00 "jáma přípojka spl. kan. - část v chodníku"</t>
  </si>
  <si>
    <t>113107112</t>
  </si>
  <si>
    <t>Odstranění podkladu z kameniva těženého tl přes 100 do 200 mm ručně</t>
  </si>
  <si>
    <t>111319123</t>
  </si>
  <si>
    <t>1,50*1,00 "napojení plynovodu"</t>
  </si>
  <si>
    <t>3,50*3,00 "jáma vodovody - část v komunikaci"</t>
  </si>
  <si>
    <t>2,50*2,00 "jáma přípojka spl. kan. - část v komunikaci"</t>
  </si>
  <si>
    <t>113107122</t>
  </si>
  <si>
    <t>Odstranění podkladu z kameniva drceného tl přes 100 do 200 mm ručně</t>
  </si>
  <si>
    <t>1688159738</t>
  </si>
  <si>
    <t>113107332</t>
  </si>
  <si>
    <t>Odstranění podkladu z betonu prostého tl přes 150 do 300 mm strojně pl do 50 m2</t>
  </si>
  <si>
    <t>-251870187</t>
  </si>
  <si>
    <t>113107342</t>
  </si>
  <si>
    <t>Odstranění podkladu živičného tl přes 50 do 100 mm strojně pl do 50 m2</t>
  </si>
  <si>
    <t>953554201</t>
  </si>
  <si>
    <t>113201112</t>
  </si>
  <si>
    <t>Vytrhání obrub silničních ležatých</t>
  </si>
  <si>
    <t>-759506692</t>
  </si>
  <si>
    <t>3,00+4,00</t>
  </si>
  <si>
    <t>115101201</t>
  </si>
  <si>
    <t>Čerpání vody na dopravní výšku do 10 m průměrný přítok do 500 l/min</t>
  </si>
  <si>
    <t>1712592403</t>
  </si>
  <si>
    <t>115101301</t>
  </si>
  <si>
    <t>Pohotovost čerpací soupravy pro dopravní výšku do 10 m přítok do 500 l/min</t>
  </si>
  <si>
    <t>den</t>
  </si>
  <si>
    <t>303008129</t>
  </si>
  <si>
    <t>119001405</t>
  </si>
  <si>
    <t>Dočasné zajištění potrubí z PE DN do 200 mm</t>
  </si>
  <si>
    <t>-629900133</t>
  </si>
  <si>
    <t>3*1 "3x plynovod"</t>
  </si>
  <si>
    <t>119001406</t>
  </si>
  <si>
    <t>Dočasné zajištění potrubí z PE DN přes 200 do 500 mm</t>
  </si>
  <si>
    <t>-1950571221</t>
  </si>
  <si>
    <t>5*1,0 "5x kanalizace"</t>
  </si>
  <si>
    <t>119001421</t>
  </si>
  <si>
    <t>Dočasné zajištění kabelů a kabelových tratí ze 3 volně ložených kabelů</t>
  </si>
  <si>
    <t>-560744620</t>
  </si>
  <si>
    <t>8*1,0 "8x kabel"</t>
  </si>
  <si>
    <t>131251203</t>
  </si>
  <si>
    <t>Hloubení jam zapažených v hornině třídy těžitelnosti I skupiny 3 objem do 100 m3 strojně</t>
  </si>
  <si>
    <t>-1302803419</t>
  </si>
  <si>
    <t>132254203</t>
  </si>
  <si>
    <t>Hloubení zapažených rýh š do 2000 mm v hornině třídy těžitelnosti I skupiny 3 objem do 100 m3</t>
  </si>
  <si>
    <t>2089562778</t>
  </si>
  <si>
    <t>"Přeložka přípojky vodovodu"</t>
  </si>
  <si>
    <t>((1,45+1,34)/2)*1,00*18,00 "hm 7,00-25,00"</t>
  </si>
  <si>
    <t>"Přípojka plynovodu"</t>
  </si>
  <si>
    <t>(((1,30-0,50)+(1,28-0,50))/2)*1,00*1,00 "hm 0,00-1,00"</t>
  </si>
  <si>
    <t>((1,28+2,41)/2)*1,00*2,00 "hm 1,00-3,00"</t>
  </si>
  <si>
    <t>139001101</t>
  </si>
  <si>
    <t>Příplatek za ztížení vykopávky v blízkosti podzemního vedení</t>
  </si>
  <si>
    <t>-1990921848</t>
  </si>
  <si>
    <t>1,50*4 "4x napojení na stávající řad/stoku"</t>
  </si>
  <si>
    <t>1,10*1,60*8 "8x kabel"</t>
  </si>
  <si>
    <t>1,30*1,80*3 "plynovody"</t>
  </si>
  <si>
    <t>1,50*2,00*5 "kanalizace"</t>
  </si>
  <si>
    <t>141721211</t>
  </si>
  <si>
    <t>Řízený zemní protlak délky do 50 m hl do 6 m se zatažením potrubí průměru vrtu do 90 mm v hornině třídy těžitelnosti I a II skupiny 1 až 4</t>
  </si>
  <si>
    <t>665496222</t>
  </si>
  <si>
    <t>2*4,00 "2x vodovod"</t>
  </si>
  <si>
    <t>141721215</t>
  </si>
  <si>
    <t>Řízený zemní protlak délky do 50 m hl do 6 m se zatažením potrubí průměru vrtu přes 180 do 225 mm v hornině třídy těžitelnosti I a II skupiny 1 až 4</t>
  </si>
  <si>
    <t>897346109</t>
  </si>
  <si>
    <t>4,00 "kan. příp."</t>
  </si>
  <si>
    <t>151201101</t>
  </si>
  <si>
    <t>Zřízení zátažného pažení a rozepření stěn rýh hl do 2 m</t>
  </si>
  <si>
    <t>1682502857</t>
  </si>
  <si>
    <t>((1,45+1,34)/2)*2*18,00 "hm 7,00-25,00"</t>
  </si>
  <si>
    <t>(((1,30-0,50)+(1,28-0,50))/2)*2*1,00 "hm 0,00-1,00"</t>
  </si>
  <si>
    <t>((1,28+2,41)/2)*2*2,00 "hm 1,00-3,00"</t>
  </si>
  <si>
    <t>151201111</t>
  </si>
  <si>
    <t>Odstranění zátažného pažení a rozepření stěn rýh hl do 2 m</t>
  </si>
  <si>
    <t>1556220811</t>
  </si>
  <si>
    <t>151201201</t>
  </si>
  <si>
    <t>Zřízení zátažného pažení stěn výkopu hl do 4 m</t>
  </si>
  <si>
    <t>-1185165813</t>
  </si>
  <si>
    <t>(4,50*(1,72-0,50)+3,00*(1,72-0,50))*2 "jáma vodovody - část v komunikaci -&gt; začátek protlaku"</t>
  </si>
  <si>
    <t>(3,50+2,00)*2*(2,41-0,50) "jáma přípojka spl. kan. - část v komunikaci -&gt; začátek protlaku"</t>
  </si>
  <si>
    <t>3,97*2,50*4 "jáma šachta 1 -&gt; konec protlaku"</t>
  </si>
  <si>
    <t>(1,50+2,00)*2*3,00 "jáma pro vodovodní přípojku a přeložku -&gt; konec protlaku"</t>
  </si>
  <si>
    <t>151201211</t>
  </si>
  <si>
    <t>Odstranění pažení stěn zátažného hl do 4 m</t>
  </si>
  <si>
    <t>465042063</t>
  </si>
  <si>
    <t>-867328574</t>
  </si>
  <si>
    <t>-1077699210</t>
  </si>
  <si>
    <t>-1340625246</t>
  </si>
  <si>
    <t>35,99*2,0 "přepočet na tuny"</t>
  </si>
  <si>
    <t>171251201</t>
  </si>
  <si>
    <t>Uložení sypaniny na skládky nebo meziskládky</t>
  </si>
  <si>
    <t>-1522440059</t>
  </si>
  <si>
    <t>497424745</t>
  </si>
  <si>
    <t>58344197</t>
  </si>
  <si>
    <t>štěrkodrť frakce 0/63</t>
  </si>
  <si>
    <t>1670415192</t>
  </si>
  <si>
    <t>1319825586</t>
  </si>
  <si>
    <t>(2,00+4,00)*0,36 "obsyp PE 63"</t>
  </si>
  <si>
    <t>(1,00+4,00)*0,34 "obsyp PE40"</t>
  </si>
  <si>
    <t>(1,00+4,00)*0,47 "obsyp DN 200"</t>
  </si>
  <si>
    <t>3,00*0,33 "obsyp PE32"</t>
  </si>
  <si>
    <t>-227326375</t>
  </si>
  <si>
    <t>7,20*2 "převod na tuny"</t>
  </si>
  <si>
    <t>Svislé a kompletní konstrukce</t>
  </si>
  <si>
    <t>339921132</t>
  </si>
  <si>
    <t>Osazování betonových palisád do betonového základu v řadě výšky prvku přes 0,5 do 1 m</t>
  </si>
  <si>
    <t>2056422057</t>
  </si>
  <si>
    <t>59228420</t>
  </si>
  <si>
    <t>palisáda betonová vzhled dobové dlažební kameny 160x160 v 600mm</t>
  </si>
  <si>
    <t>-404273806</t>
  </si>
  <si>
    <t>1,74978127734033*5,715 "Přepočtené koeficientem množství</t>
  </si>
  <si>
    <t>451573111</t>
  </si>
  <si>
    <t>Lože pod potrubí otevřený výkop ze štěrkopísku</t>
  </si>
  <si>
    <t>667743567</t>
  </si>
  <si>
    <t>(2,00+4,00)*0,10 "lože PE63"</t>
  </si>
  <si>
    <t>(1,00+4,00)*0,10 "lože PE40"</t>
  </si>
  <si>
    <t>(1,00+4,00)*0,10 "lože DN 200"</t>
  </si>
  <si>
    <t>3,00*0,10 "lože PE32"</t>
  </si>
  <si>
    <t>452112112</t>
  </si>
  <si>
    <t>Osazení betonových prstenců nebo rámů v do 100 mm pod poklopy a mříže</t>
  </si>
  <si>
    <t>229294827</t>
  </si>
  <si>
    <t>59224185</t>
  </si>
  <si>
    <t>prstenec šachtový vyrovnávací betonový 625x120x60mm</t>
  </si>
  <si>
    <t>-1750141734</t>
  </si>
  <si>
    <t>452311141</t>
  </si>
  <si>
    <t>Podkladní desky z betonu prostého bez zvýšených nároků na prostředí tř. C 16/20 otevřený výkop</t>
  </si>
  <si>
    <t>-787831187</t>
  </si>
  <si>
    <t>452351111</t>
  </si>
  <si>
    <t>Bednění podkladních desek nebo sedlového lože pod potrubí, stoky a drobné objekty otevřený výkop zřízení</t>
  </si>
  <si>
    <t>445290894</t>
  </si>
  <si>
    <t>1,30*0,15*4 "deska VDM šachty"</t>
  </si>
  <si>
    <t>452351112</t>
  </si>
  <si>
    <t>Bednění podkladních desek nebo sedlového lože pod potrubí, stoky a drobné objekty otevřený výkop odstranění</t>
  </si>
  <si>
    <t>-423788032</t>
  </si>
  <si>
    <t>Komunikace pozemní</t>
  </si>
  <si>
    <t>564761101</t>
  </si>
  <si>
    <t>Podklad z kameniva hrubého drceného vel. 32-63 mm plochy do 100 m2 tl 200 mm</t>
  </si>
  <si>
    <t>968066446</t>
  </si>
  <si>
    <t>567134111</t>
  </si>
  <si>
    <t>Podklad ze směsi stmelené cementem SC C 20/25 (PB I) tl 200 mm</t>
  </si>
  <si>
    <t>950823346</t>
  </si>
  <si>
    <t>573111111</t>
  </si>
  <si>
    <t>Postřik živičný infiltrační s posypem z asfaltu množství 0,60 kg/m2</t>
  </si>
  <si>
    <t>-648678527</t>
  </si>
  <si>
    <t>577144131</t>
  </si>
  <si>
    <t>Asfaltový beton vrstva obrusná ACO 11 (ABS) tl 50 mm š do 3 m z modifikovaného asfaltu</t>
  </si>
  <si>
    <t>-1216520408</t>
  </si>
  <si>
    <t>577145131</t>
  </si>
  <si>
    <t>Asfaltový beton vrstva obrusná ACO 16 (ABH) tl 50 mm š do 3 m z modifikovaného asfaltu</t>
  </si>
  <si>
    <t>522799332</t>
  </si>
  <si>
    <t>591411111</t>
  </si>
  <si>
    <t>Kladení dlažby z mozaiky jednobarevné komunikací pro pěší lože z kameniva</t>
  </si>
  <si>
    <t>-1347814655</t>
  </si>
  <si>
    <t>Trubní vedení</t>
  </si>
  <si>
    <t>871161211</t>
  </si>
  <si>
    <t>Montáž potrubí z PE100 RC SDR 11 otevřený výkop svařovaných elektrotvarovkou d 32 x 3,0 mm</t>
  </si>
  <si>
    <t>-1447145827</t>
  </si>
  <si>
    <t>28613911</t>
  </si>
  <si>
    <t>potrubí plynovodní PE 100RC SDR 11 PN 0,4MPa D 32x3,0mm</t>
  </si>
  <si>
    <t>346228541</t>
  </si>
  <si>
    <t>871171211</t>
  </si>
  <si>
    <t>Montáž potrubí z PE100 RC SDR 11 otevřený výkop svařovaných elektrotvarovkou d 40 x 3,7 mm</t>
  </si>
  <si>
    <t>-854005850</t>
  </si>
  <si>
    <t>28613525</t>
  </si>
  <si>
    <t>potrubí vodovodní třívrstvé PE100 RC SDR11 40x3,70mm</t>
  </si>
  <si>
    <t>-1222009076</t>
  </si>
  <si>
    <t>871211211</t>
  </si>
  <si>
    <t>Montáž potrubí z PE100 RC SDR 11 otevřený výkop svařovaných elektrotvarovkou d 63 x 5,8 mm</t>
  </si>
  <si>
    <t>-1511715999</t>
  </si>
  <si>
    <t>28613527</t>
  </si>
  <si>
    <t>potrubí vodovodní třívrstvé PE100 RC SDR11 63x5,80mm</t>
  </si>
  <si>
    <t>473506394</t>
  </si>
  <si>
    <t>871353121</t>
  </si>
  <si>
    <t>Montáž kanalizačního potrubí hladkého plnostěnného SN 8 z PVC-U DN 200</t>
  </si>
  <si>
    <t>1274135235</t>
  </si>
  <si>
    <t>28611167</t>
  </si>
  <si>
    <t>trubka kanalizační PVC-U plnostěnná jednovrstvá DN 200x1000mm SN8</t>
  </si>
  <si>
    <t>1701222928</t>
  </si>
  <si>
    <t>877161112</t>
  </si>
  <si>
    <t>Montáž elektrokolen 90° na vodovodním potrubí z PE trub d 32</t>
  </si>
  <si>
    <t>1071132776</t>
  </si>
  <si>
    <t>28653052</t>
  </si>
  <si>
    <t>elektrokoleno 90° PE 100 D 32mm</t>
  </si>
  <si>
    <t>-896693749</t>
  </si>
  <si>
    <t>877171112</t>
  </si>
  <si>
    <t>Montáž elektrokolen 90° na vodovodním potrubí z PE trub d 40</t>
  </si>
  <si>
    <t>1349196216</t>
  </si>
  <si>
    <t>28653053</t>
  </si>
  <si>
    <t>elektrokoleno 90° PE 100 D 40mm</t>
  </si>
  <si>
    <t>-1003411982</t>
  </si>
  <si>
    <t>877211110</t>
  </si>
  <si>
    <t>Montáž elektrokolen 45° na vodovodním potrubí z PE trub d 63</t>
  </si>
  <si>
    <t>-1136180858</t>
  </si>
  <si>
    <t>28614946</t>
  </si>
  <si>
    <t>elektrokoleno 45° PE 100 PN16 D 63mm</t>
  </si>
  <si>
    <t>1175311499</t>
  </si>
  <si>
    <t>877211112</t>
  </si>
  <si>
    <t>Montáž elektrokolen 90° na vodovodním potrubí z PE trub d 63</t>
  </si>
  <si>
    <t>263868565</t>
  </si>
  <si>
    <t>28653055</t>
  </si>
  <si>
    <t>elektrokoleno 90° PE 100 D 63mm</t>
  </si>
  <si>
    <t>-943289374</t>
  </si>
  <si>
    <t>879171111</t>
  </si>
  <si>
    <t>Montáž vodovodní přípojky na potrubí DN 32</t>
  </si>
  <si>
    <t>1786703005</t>
  </si>
  <si>
    <t>891162211</t>
  </si>
  <si>
    <t>Montáž závitového vodoměru G 1 v šachtě</t>
  </si>
  <si>
    <t>-1245291551</t>
  </si>
  <si>
    <t>38821463</t>
  </si>
  <si>
    <t>vodoměr domovní na studenou vodu vícevtokový mokroběžný G1"x105mm Qn 2,5</t>
  </si>
  <si>
    <t>-1564772257</t>
  </si>
  <si>
    <t>42290100</t>
  </si>
  <si>
    <t>souprava vodoměrná závitová se šroubením kohouty a zpětnou klapkou 1"-1"</t>
  </si>
  <si>
    <t>-1682996424</t>
  </si>
  <si>
    <t>891171321</t>
  </si>
  <si>
    <t>Montáž vodovodních šoupátek domovní přípojky se závitovými konci PN16 otevřený výkop G 5/4"</t>
  </si>
  <si>
    <t>854505571</t>
  </si>
  <si>
    <t>42291030</t>
  </si>
  <si>
    <t>souprava zemní přípojková 3/4"-2" Rd 1,5m</t>
  </si>
  <si>
    <t>404034382</t>
  </si>
  <si>
    <t>42221552</t>
  </si>
  <si>
    <t>šoupátko domovní přípojky litinové vnitřní/vnitřní závit PN16 5/4"x5/4"</t>
  </si>
  <si>
    <t>990535590</t>
  </si>
  <si>
    <t>891211321</t>
  </si>
  <si>
    <t>Montáž vodovodních šoupátek domovní přípojky se závitovými konci PN16 otevřený výkop G 2"</t>
  </si>
  <si>
    <t>1729028901</t>
  </si>
  <si>
    <t>42223010</t>
  </si>
  <si>
    <t>šoupátko domovní přípojky litinové vnitřní/vnitřní závit PN16 2"x2"</t>
  </si>
  <si>
    <t>166014920</t>
  </si>
  <si>
    <t>891269111</t>
  </si>
  <si>
    <t>Montáž navrtávacích pasů na potrubí z jakýchkoli trub DN 100</t>
  </si>
  <si>
    <t>391876877</t>
  </si>
  <si>
    <t>42273449</t>
  </si>
  <si>
    <t>pás navrtávací z tvárné litiny DN 100, univerzální, se závitovým výstupem 5/4"</t>
  </si>
  <si>
    <t>-152968280</t>
  </si>
  <si>
    <t>42273451</t>
  </si>
  <si>
    <t>pás navrtávací z tvárné litiny DN 100, univerzální, se závitovým výstupem 2"</t>
  </si>
  <si>
    <t>-2072016545</t>
  </si>
  <si>
    <t>892233122</t>
  </si>
  <si>
    <t>Proplach a dezinfekce vodovodního potrubí DN od 40 do 70</t>
  </si>
  <si>
    <t>1500907258</t>
  </si>
  <si>
    <t>25,0+7,50</t>
  </si>
  <si>
    <t>892241111</t>
  </si>
  <si>
    <t>Tlaková zkouška vodou potrubí DN do 80</t>
  </si>
  <si>
    <t>1307768882</t>
  </si>
  <si>
    <t>892352121</t>
  </si>
  <si>
    <t>Tlaková zkouška vzduchem potrubí DN 200 těsnícím vakem ucpávkovým</t>
  </si>
  <si>
    <t>úsek</t>
  </si>
  <si>
    <t>1332851905</t>
  </si>
  <si>
    <t>892372111</t>
  </si>
  <si>
    <t>Zabezpečení konců potrubí DN do 300 při tlakových zkouškách vodou</t>
  </si>
  <si>
    <t>-1511705389</t>
  </si>
  <si>
    <t>893811152</t>
  </si>
  <si>
    <t>Osazení vodoměrné šachty kruhové z PP samonosné pro běžné zatížení D do 1,0 m hl přes 1,2 do 1,5 m</t>
  </si>
  <si>
    <t>334046482</t>
  </si>
  <si>
    <t>56230582</t>
  </si>
  <si>
    <t>šachta plastová vodoměrná samonosná kruhová 1,0/1,3m</t>
  </si>
  <si>
    <t>-310835388</t>
  </si>
  <si>
    <t>894411111</t>
  </si>
  <si>
    <t>Zřízení šachet kanalizačních z betonových dílců na potrubí DN do 200 dno beton tř. C 25/30</t>
  </si>
  <si>
    <t>20845431</t>
  </si>
  <si>
    <t>59224312</t>
  </si>
  <si>
    <t>konus betonové šachty DN 1000 kanalizační 100x62,5x58cm tl stěny 12 stupadla poplastovaná</t>
  </si>
  <si>
    <t>12002029</t>
  </si>
  <si>
    <t>59224069</t>
  </si>
  <si>
    <t>skruž betonová DN 1000x1000 100x100x12cm</t>
  </si>
  <si>
    <t>-2127291702</t>
  </si>
  <si>
    <t>59224067</t>
  </si>
  <si>
    <t>skruž betonová DN 1000x500 100x50x12cm</t>
  </si>
  <si>
    <t>6235094</t>
  </si>
  <si>
    <t>59224348</t>
  </si>
  <si>
    <t>těsnění elastomerové pro spojení šachetních dílů DN 1000</t>
  </si>
  <si>
    <t>940639005</t>
  </si>
  <si>
    <t>59224351</t>
  </si>
  <si>
    <t>dno betonové šachty kanalizační jednolité 100x58x20cm</t>
  </si>
  <si>
    <t>-807935164</t>
  </si>
  <si>
    <t>896211212</t>
  </si>
  <si>
    <t>Spadiště kanalizační z betonu kruhové jednoduché dno z čediče horní potrubí DN 250 nebo 300</t>
  </si>
  <si>
    <t>-1778818107</t>
  </si>
  <si>
    <t>896290113</t>
  </si>
  <si>
    <t>Příplatek ke spadišti jednoduchému nebo bočnímu ZKD 300 mm výšky</t>
  </si>
  <si>
    <t>-504522644</t>
  </si>
  <si>
    <t>899104112</t>
  </si>
  <si>
    <t>Osazení poklopů litinových, ocelových nebo železobetonových včetně rámů pro třídu zatížení D400, E600</t>
  </si>
  <si>
    <t>-1971142243</t>
  </si>
  <si>
    <t>63126039</t>
  </si>
  <si>
    <t>poklop šachtový s BEGU rámem a zámky kruhový, DN 600 D400</t>
  </si>
  <si>
    <t>-1969534170</t>
  </si>
  <si>
    <t>899401112</t>
  </si>
  <si>
    <t>Osazení poklopů uličních litinových šoupátkových</t>
  </si>
  <si>
    <t>941018337</t>
  </si>
  <si>
    <t>42210050</t>
  </si>
  <si>
    <t>deska podkladová uličního poklopu litinového šoupatového</t>
  </si>
  <si>
    <t>1710446701</t>
  </si>
  <si>
    <t>42291352</t>
  </si>
  <si>
    <t>poklop litinový šoupátkový pro zemní soupravy osazení do terénu a do vozovky</t>
  </si>
  <si>
    <t>-230608031</t>
  </si>
  <si>
    <t>899712111</t>
  </si>
  <si>
    <t>Orientační tabulky na zdivu</t>
  </si>
  <si>
    <t>1858153103</t>
  </si>
  <si>
    <t>899721111</t>
  </si>
  <si>
    <t>Signalizační vodič DN do 150 mm na potrubí</t>
  </si>
  <si>
    <t>-1910946240</t>
  </si>
  <si>
    <t>3,0+25,0+7,50</t>
  </si>
  <si>
    <t>899722112</t>
  </si>
  <si>
    <t>Krytí potrubí z plastů výstražnou fólií z PVC přes 20 do 25 cm</t>
  </si>
  <si>
    <t>396745028</t>
  </si>
  <si>
    <t>3,0+7,5+25,0</t>
  </si>
  <si>
    <t>pc1</t>
  </si>
  <si>
    <t>Osazení pilíře (HUP) včetně vykopání jámy, osazení, zasypání a zapojení</t>
  </si>
  <si>
    <t>-144370696</t>
  </si>
  <si>
    <t>59213446</t>
  </si>
  <si>
    <t>pilíř prefabrikovaný monolitický plynoměrný</t>
  </si>
  <si>
    <t>-1732167216</t>
  </si>
  <si>
    <t>pc2</t>
  </si>
  <si>
    <t>Napojení na stávající vodovodní řad z PE DN 100</t>
  </si>
  <si>
    <t>-1364823540</t>
  </si>
  <si>
    <t>pc3</t>
  </si>
  <si>
    <t>Napojení do stávající šachty včetně zhotovení otvoru, osazení, utěsnění a případné dobetonávky</t>
  </si>
  <si>
    <t>160405274</t>
  </si>
  <si>
    <t>pc4</t>
  </si>
  <si>
    <t>Dodávka + montáž - ISO tvarovka red. d40 mm - 1"</t>
  </si>
  <si>
    <t>-1440258737</t>
  </si>
  <si>
    <t>pc5</t>
  </si>
  <si>
    <t>Dodávka + montáž - vystrojení plynoměrného pilíře - kulovými kohouty, regulátorem, přechodkami,...</t>
  </si>
  <si>
    <t>-639265407</t>
  </si>
  <si>
    <t>Ostatní konstrukce a práce, bourání</t>
  </si>
  <si>
    <t>916131112</t>
  </si>
  <si>
    <t>Osazení silničního obrubníku betonového ležatého bez boční opěry do lože z betonu prostého</t>
  </si>
  <si>
    <t>-843357166</t>
  </si>
  <si>
    <t>919112114</t>
  </si>
  <si>
    <t>Řezání dilatačních spár š 4 mm hl přes 90 do 100 mm příčných nebo podélných v živičném krytu</t>
  </si>
  <si>
    <t>795877363</t>
  </si>
  <si>
    <t>(3,50+3,50+3,00) "jáma vodovody"</t>
  </si>
  <si>
    <t>(2,50+2,50+2,00) "jáma příp. spl. kan"</t>
  </si>
  <si>
    <t>919121132</t>
  </si>
  <si>
    <t>Těsnění spár zálivkou za studena pro komůrky š 20 mm hl 40 mm s těsnicím profilem</t>
  </si>
  <si>
    <t>575228624</t>
  </si>
  <si>
    <t>966051111</t>
  </si>
  <si>
    <t>Bourání betonových palisád osazovaných v řadě</t>
  </si>
  <si>
    <t>-103850029</t>
  </si>
  <si>
    <t>979021113</t>
  </si>
  <si>
    <t>Očištění vybouraných obrubníků a krajníků silničních při překopech inženýrských sítí</t>
  </si>
  <si>
    <t>-1464525252</t>
  </si>
  <si>
    <t>979071131</t>
  </si>
  <si>
    <t>Očištění dlažebních kostek mozaikových kamenivem těženým nebo MV</t>
  </si>
  <si>
    <t>1821040348</t>
  </si>
  <si>
    <t>pc6</t>
  </si>
  <si>
    <t>Zhotovení drážky v betonové zdi včetně pro vedení plynovodního potrubí do HUP včetně rozebrání plotu se zpětným vyspravením drážky, osazením potrubí a úpravy plotu k novému HUP</t>
  </si>
  <si>
    <t>962057863</t>
  </si>
  <si>
    <t>997</t>
  </si>
  <si>
    <t>Přesun sutě</t>
  </si>
  <si>
    <t>997221571</t>
  </si>
  <si>
    <t>Vodorovná doprava vybouraných hmot do 1 km</t>
  </si>
  <si>
    <t>-383940208</t>
  </si>
  <si>
    <t>997221579</t>
  </si>
  <si>
    <t>Příplatek ZKD 1 km u vodorovné dopravy vybouraných hmot</t>
  </si>
  <si>
    <t>-1578792807</t>
  </si>
  <si>
    <t>26,95*9 "Přepočtené koeficientem množství</t>
  </si>
  <si>
    <t>997221611</t>
  </si>
  <si>
    <t>Nakládání suti na dopravní prostředky pro vodorovnou dopravu</t>
  </si>
  <si>
    <t>-1187360929</t>
  </si>
  <si>
    <t>997221615</t>
  </si>
  <si>
    <t>Poplatek za uložení na skládce (skládkovné) stavebního odpadu betonového kód odpadu 17 01 01</t>
  </si>
  <si>
    <t>-836583747</t>
  </si>
  <si>
    <t>997221645</t>
  </si>
  <si>
    <t>Poplatek za uložení na skládce (skládkovné) odpadu asfaltového bez dehtu kód odpadu 17 03 02</t>
  </si>
  <si>
    <t>-161285304</t>
  </si>
  <si>
    <t>997221655</t>
  </si>
  <si>
    <t>Poplatek za uložení na skládce (skládkovné) zeminy a kamení kód odpadu 17 05 04</t>
  </si>
  <si>
    <t>856096636</t>
  </si>
  <si>
    <t>26,95-9,69-3,41</t>
  </si>
  <si>
    <t>-1256007264</t>
  </si>
  <si>
    <t>230205025</t>
  </si>
  <si>
    <t>Montáž potrubí plastového svařované na tupo nebo elektrospojkou dn 32 mm en 3,0 mm</t>
  </si>
  <si>
    <t>1488707491</t>
  </si>
  <si>
    <t>-1784421138</t>
  </si>
  <si>
    <t>230205256</t>
  </si>
  <si>
    <t>Montáž trubního dílu PE elektrotvarovky nebo svařovaného na tupo dn 110 mm en 10,0 mm</t>
  </si>
  <si>
    <t>103283223</t>
  </si>
  <si>
    <t>286139 01r</t>
  </si>
  <si>
    <t>Odbočka elektro navrtávací s ventilem 110/ 32 SDR 11</t>
  </si>
  <si>
    <t>1017217429</t>
  </si>
  <si>
    <t>230220001</t>
  </si>
  <si>
    <t>Montáž zemní soupravy pro šoupátka ON 13 6580</t>
  </si>
  <si>
    <t>849868685</t>
  </si>
  <si>
    <t>-780947456</t>
  </si>
  <si>
    <t>230220006</t>
  </si>
  <si>
    <t>Montáž litinového poklopu</t>
  </si>
  <si>
    <t>-1106906899</t>
  </si>
  <si>
    <t>42291454</t>
  </si>
  <si>
    <t>poklop uliční litinový samonivelační šoupátkový</t>
  </si>
  <si>
    <t>331644775</t>
  </si>
  <si>
    <t>230230016</t>
  </si>
  <si>
    <t>Hlavní tlaková zkouška vzduchem 0,6 MPa DN 50</t>
  </si>
  <si>
    <t>1594007334</t>
  </si>
  <si>
    <t>008 - SO 08 - AREÁLOVÉ ROZVODY INŽENÝRSKÝCH SÍTÍ</t>
  </si>
  <si>
    <t>0080 - VENKOVNÍ AREÁLOVÉ OSVĚTLENÍ + AREÁLOVÝ KAMEROVÝ SYSTÉM, VRÁTNÍK</t>
  </si>
  <si>
    <t xml:space="preserve">      7943 - Venkovní areálové osvětlení</t>
  </si>
  <si>
    <t xml:space="preserve">        7943-01 - Materiál</t>
  </si>
  <si>
    <t xml:space="preserve">        7943-02 - Kabely</t>
  </si>
  <si>
    <t xml:space="preserve">        7943-03 - Související práce</t>
  </si>
  <si>
    <t xml:space="preserve">      7944 - Areálový kamerový systém, vrátník</t>
  </si>
  <si>
    <t xml:space="preserve">        7944-01 - Materiál</t>
  </si>
  <si>
    <t xml:space="preserve">        7944-02 - Kabely</t>
  </si>
  <si>
    <t xml:space="preserve">        7944-03 - Související práce</t>
  </si>
  <si>
    <t>7943</t>
  </si>
  <si>
    <t>Venkovní areálové osvětlení</t>
  </si>
  <si>
    <t>7943-01</t>
  </si>
  <si>
    <t>01-2002</t>
  </si>
  <si>
    <t>napojení silových kabelů v R1 (cyky 5x2,5)</t>
  </si>
  <si>
    <t>951125209</t>
  </si>
  <si>
    <t>01-2003</t>
  </si>
  <si>
    <t>1281602350</t>
  </si>
  <si>
    <t>01-2004</t>
  </si>
  <si>
    <t>1213215345</t>
  </si>
  <si>
    <t>01-2005</t>
  </si>
  <si>
    <t>-1749758094</t>
  </si>
  <si>
    <t>01-2006</t>
  </si>
  <si>
    <t xml:space="preserve">připojení svítidla </t>
  </si>
  <si>
    <t>760129645</t>
  </si>
  <si>
    <t>01-2007</t>
  </si>
  <si>
    <t>betonový podklad svítidla - parkové osvětlení - výška 1000 mm</t>
  </si>
  <si>
    <t>-1269925907</t>
  </si>
  <si>
    <t>01-2008</t>
  </si>
  <si>
    <t xml:space="preserve">stožárové pouzdro - komplet včetně zásypu, hutnění, betonáže </t>
  </si>
  <si>
    <t>-1312519399</t>
  </si>
  <si>
    <t>01-2009</t>
  </si>
  <si>
    <t xml:space="preserve">sloup VO - třístupňový - vrcholový průměr 60 mm - výška 6 m </t>
  </si>
  <si>
    <t>-797704755</t>
  </si>
  <si>
    <t>01-2010</t>
  </si>
  <si>
    <t xml:space="preserve">stožárová výzbroj včetně SPD pro VO </t>
  </si>
  <si>
    <t>-1268915577</t>
  </si>
  <si>
    <t>01-2011</t>
  </si>
  <si>
    <t>svítidlo parkové - sloupkové - LED, 2700 K, 15 W - vybavené vlastní pohybovým senzorem - barva černá mat. IP54, IK10</t>
  </si>
  <si>
    <t>-22810968</t>
  </si>
  <si>
    <t>01-2012</t>
  </si>
  <si>
    <t xml:space="preserve">svítidlo VO - 15 W, 2700 K široká asymetrická optika pro nsavícení parkoviště, LED, L90/100 000 hod, tvrzené sklo, materiál Al, šedá - matná, příruba 60 mm </t>
  </si>
  <si>
    <t>981646470</t>
  </si>
  <si>
    <t>01-2013</t>
  </si>
  <si>
    <t xml:space="preserve">KG 150 - ochrana vedení </t>
  </si>
  <si>
    <t>-760233565</t>
  </si>
  <si>
    <t>01-2014</t>
  </si>
  <si>
    <t>krabice rozbočná - instalační - IP54 včetně svorkovnice do průřezu 6 mm2</t>
  </si>
  <si>
    <t>1595082735</t>
  </si>
  <si>
    <t>01-2015</t>
  </si>
  <si>
    <t>807762184</t>
  </si>
  <si>
    <t>7943-02</t>
  </si>
  <si>
    <t>02-3001</t>
  </si>
  <si>
    <t>-976676051</t>
  </si>
  <si>
    <t>02-3002</t>
  </si>
  <si>
    <t>592686854</t>
  </si>
  <si>
    <t>02-3003</t>
  </si>
  <si>
    <t>2043977330</t>
  </si>
  <si>
    <t>7943-03</t>
  </si>
  <si>
    <t>03-4002</t>
  </si>
  <si>
    <t>1833667364</t>
  </si>
  <si>
    <t>03-4003</t>
  </si>
  <si>
    <t>-1722354935</t>
  </si>
  <si>
    <t>7944</t>
  </si>
  <si>
    <t>Areálový kamerový systém, vrátník</t>
  </si>
  <si>
    <t>7944-01</t>
  </si>
  <si>
    <t>01-100002</t>
  </si>
  <si>
    <t>napojení kabelů FTP do RD (krimpování RJ45)</t>
  </si>
  <si>
    <t>-244818185</t>
  </si>
  <si>
    <t>01-100003</t>
  </si>
  <si>
    <t xml:space="preserve">venkovní IP kamera - nástěnná na kloubovém výložníku, napájení Poe, IP54, IR přísvit, FullHD, 120° </t>
  </si>
  <si>
    <t>1864198873</t>
  </si>
  <si>
    <t>01-100004</t>
  </si>
  <si>
    <t xml:space="preserve">příruba na sloup VO pro kameru. Včetně pruchodky přes sloup </t>
  </si>
  <si>
    <t>-645317164</t>
  </si>
  <si>
    <t>01-100005</t>
  </si>
  <si>
    <t>směrování kamer</t>
  </si>
  <si>
    <t>1231341679</t>
  </si>
  <si>
    <t>01-100006</t>
  </si>
  <si>
    <t xml:space="preserve">Poe+ schwitch 4 porty 60W </t>
  </si>
  <si>
    <t>1608012932</t>
  </si>
  <si>
    <t>01-100007</t>
  </si>
  <si>
    <t>chránička zemní KPF 40 mm</t>
  </si>
  <si>
    <t>-1833912925</t>
  </si>
  <si>
    <t>01-100008</t>
  </si>
  <si>
    <t xml:space="preserve">vrátník - venkovní jednotka video telefon - s tlačítkovým tablem 4 tlačítka, IP provedení, nástěnnná, venkovní, IP54, min. IK7, napájení Poe, výstupní relé pro ovldání branky 12V 2A </t>
  </si>
  <si>
    <t>-641619267</t>
  </si>
  <si>
    <t>01-100009</t>
  </si>
  <si>
    <t xml:space="preserve">vnitřní jednotka vrátníku, IP, nástěnné porovedení, obrazovka, mikrofon, ovládání zámku, napájení PoE, sluchátko, bílé provedení </t>
  </si>
  <si>
    <t>-687837143</t>
  </si>
  <si>
    <t>01-100010</t>
  </si>
  <si>
    <t>integrace do datové sítě provozovatele</t>
  </si>
  <si>
    <t>-467131233</t>
  </si>
  <si>
    <t>01-100011</t>
  </si>
  <si>
    <t>nastavení, oživení vrátníku a kamer</t>
  </si>
  <si>
    <t>-22971447</t>
  </si>
  <si>
    <t>01-100012</t>
  </si>
  <si>
    <t>561709494</t>
  </si>
  <si>
    <t>01-100013</t>
  </si>
  <si>
    <t>-1519814945</t>
  </si>
  <si>
    <t>7944-02</t>
  </si>
  <si>
    <t>01-200001</t>
  </si>
  <si>
    <t>FTP cat 5e</t>
  </si>
  <si>
    <t>-1583098887</t>
  </si>
  <si>
    <t>7944-03</t>
  </si>
  <si>
    <t>01-300002</t>
  </si>
  <si>
    <t>-874968458</t>
  </si>
  <si>
    <t>0081 - AREÁLOVÉ ROZVODY VODOVODU, KANALIZACE A PLYNOVODU</t>
  </si>
  <si>
    <t>1612246341</t>
  </si>
  <si>
    <t>1697478817</t>
  </si>
  <si>
    <t>132254205</t>
  </si>
  <si>
    <t>Hloubení zapažených rýh š do 2000 mm v hornině třídy těžitelnosti I skupiny 3 objem do 1000 m3</t>
  </si>
  <si>
    <t>1180043869</t>
  </si>
  <si>
    <t>133254101</t>
  </si>
  <si>
    <t>Hloubení šachet zapažených v hornině třídy těžitelnosti I skupiny 3 objem do 20 m3</t>
  </si>
  <si>
    <t>-1327417706</t>
  </si>
  <si>
    <t>-2059734281</t>
  </si>
  <si>
    <t>151201102</t>
  </si>
  <si>
    <t>Zřízení zátažného pažení a rozepření stěn rýh hl přes 2 do 4 m</t>
  </si>
  <si>
    <t>-1505615976</t>
  </si>
  <si>
    <t>Splašková kanaliazce</t>
  </si>
  <si>
    <t>((2,05+2,29)/2)*2*12,50 "1-2"</t>
  </si>
  <si>
    <t>((2,29+2,23)/2)*2*4,00 "2-3"</t>
  </si>
  <si>
    <t>((2,23+1,87)/2)*2*16,50 "3-4"</t>
  </si>
  <si>
    <t>-336666517</t>
  </si>
  <si>
    <t>151201112</t>
  </si>
  <si>
    <t>Odstranění zátažného pažení a rozepření stěn rýh hl přes 2 do 4 m</t>
  </si>
  <si>
    <t>-1616350327</t>
  </si>
  <si>
    <t>-1971638341</t>
  </si>
  <si>
    <t>908951250</t>
  </si>
  <si>
    <t>Uložení sypaniny z hornin soudržných do násypů zhutněných strojně</t>
  </si>
  <si>
    <t>1923952908</t>
  </si>
  <si>
    <t>-1738297498</t>
  </si>
  <si>
    <t>-1377570783</t>
  </si>
  <si>
    <t>1031660596</t>
  </si>
  <si>
    <t>1220212291</t>
  </si>
  <si>
    <t>-1506823592</t>
  </si>
  <si>
    <t>115,69*2 "převod na tuny"</t>
  </si>
  <si>
    <t>-1841826800</t>
  </si>
  <si>
    <t>(44,00+19,50)*0,10 "lože DN 150"</t>
  </si>
  <si>
    <t>(5,50+17,00+21,00)*0,10 "lože PE40"</t>
  </si>
  <si>
    <t>(54,50+41,00+3,00+57,50+63,00+4,00)*0,10 "lože PE32"</t>
  </si>
  <si>
    <t>1550008509</t>
  </si>
  <si>
    <t>59224184</t>
  </si>
  <si>
    <t>prstenec šachtový vyrovnávací betonový 625x120x40mm</t>
  </si>
  <si>
    <t>1504919818</t>
  </si>
  <si>
    <t>464281907</t>
  </si>
  <si>
    <t>54,50+41,00+3,00</t>
  </si>
  <si>
    <t>28613524</t>
  </si>
  <si>
    <t>potrubí vodovodní třívrstvé PE100 RC SDR11 32x3,0mm</t>
  </si>
  <si>
    <t>1320364420</t>
  </si>
  <si>
    <t>98,50</t>
  </si>
  <si>
    <t>-1050405233</t>
  </si>
  <si>
    <t>5,50+17,00</t>
  </si>
  <si>
    <t>88796528</t>
  </si>
  <si>
    <t>871313121</t>
  </si>
  <si>
    <t>Montáž kanalizačního potrubí hladkého plnostěnného SN 8 z PVC-U DN 160</t>
  </si>
  <si>
    <t>-802779148</t>
  </si>
  <si>
    <t>44,00+19,50</t>
  </si>
  <si>
    <t>28611210</t>
  </si>
  <si>
    <t>trubka kanalizační PVC-U plnostěnná jednovrstvá DN 160x6000mm SN8</t>
  </si>
  <si>
    <t>-1592151414</t>
  </si>
  <si>
    <t>877161110</t>
  </si>
  <si>
    <t>Montáž elektrokolen 45° na vodovodním potrubí z PE trub d 32</t>
  </si>
  <si>
    <t>-1601397550</t>
  </si>
  <si>
    <t>28615010</t>
  </si>
  <si>
    <t>elektrokoleno 45° PE 100 PN16 D 32mm</t>
  </si>
  <si>
    <t>326763096</t>
  </si>
  <si>
    <t>1657174350</t>
  </si>
  <si>
    <t>1665865491</t>
  </si>
  <si>
    <t>877161118</t>
  </si>
  <si>
    <t>Montáž elektrozáslepek na vodovodním potrubí z PE trub d 32</t>
  </si>
  <si>
    <t>130393589</t>
  </si>
  <si>
    <t>28615020</t>
  </si>
  <si>
    <t>elektrozáslepka SDR11 PE 100 PN16 D 32mm</t>
  </si>
  <si>
    <t>675837455</t>
  </si>
  <si>
    <t>877171101</t>
  </si>
  <si>
    <t>Montáž elektrospojek na vodovodním potrubí z PE trub d 40</t>
  </si>
  <si>
    <t>1587150946</t>
  </si>
  <si>
    <t>28614971</t>
  </si>
  <si>
    <t>elektroredukce PE 100 PN16 D 40-32mm</t>
  </si>
  <si>
    <t>-219888727</t>
  </si>
  <si>
    <t>877171110</t>
  </si>
  <si>
    <t>Montáž elektrokolen 45° na vodovodním potrubí z PE trub d 40</t>
  </si>
  <si>
    <t>-1283944771</t>
  </si>
  <si>
    <t>28614944</t>
  </si>
  <si>
    <t>elektrokoleno 45° PE 100 PN16 D 40mm</t>
  </si>
  <si>
    <t>1413925767</t>
  </si>
  <si>
    <t>877171112p</t>
  </si>
  <si>
    <t>Montáž elektrokolen 90° na plynovodním potrubí z PE trub d 40</t>
  </si>
  <si>
    <t>-166308747</t>
  </si>
  <si>
    <t>28653053p</t>
  </si>
  <si>
    <t>-700084235</t>
  </si>
  <si>
    <t>877171113</t>
  </si>
  <si>
    <t>Montáž elektro T-kusů na vodovodním potrubí z PE trub d 40</t>
  </si>
  <si>
    <t>75391339</t>
  </si>
  <si>
    <t>28614956</t>
  </si>
  <si>
    <t>elektrotvarovka T-kus rovnoramenný PE 100 PN16 D 40mm</t>
  </si>
  <si>
    <t>-1627203995</t>
  </si>
  <si>
    <t>28614956a</t>
  </si>
  <si>
    <t>1528267645</t>
  </si>
  <si>
    <t>-583696468</t>
  </si>
  <si>
    <t>54,5+41,0+3,0</t>
  </si>
  <si>
    <t>-1826796692</t>
  </si>
  <si>
    <t>-660561177</t>
  </si>
  <si>
    <t>-1142888007</t>
  </si>
  <si>
    <t>-1092343994</t>
  </si>
  <si>
    <t>-1696788353</t>
  </si>
  <si>
    <t>-187168079</t>
  </si>
  <si>
    <t>59224065</t>
  </si>
  <si>
    <t>skruž betonová DN 1000x250 100x25x12cm</t>
  </si>
  <si>
    <t>1985990556</t>
  </si>
  <si>
    <t>803138187</t>
  </si>
  <si>
    <t>59224350</t>
  </si>
  <si>
    <t>dno betonové šachty kanalizační jednolité 100x53x15cm</t>
  </si>
  <si>
    <t>793770319</t>
  </si>
  <si>
    <t>894812314</t>
  </si>
  <si>
    <t>Revizní a čistící šachta z PP typ DN 600/160 šachtové dno s přítokem tvaru X</t>
  </si>
  <si>
    <t>-640483244</t>
  </si>
  <si>
    <t>894812332</t>
  </si>
  <si>
    <t>Revizní a čistící šachta z PP DN 600 šachtová roura korugovaná světlé hloubky 2000 mm</t>
  </si>
  <si>
    <t>-614806778</t>
  </si>
  <si>
    <t>894812333</t>
  </si>
  <si>
    <t>Revizní a čistící šachta z PP DN 600 šachtová roura korugovaná světlé hloubky 3000 mm</t>
  </si>
  <si>
    <t>468539006</t>
  </si>
  <si>
    <t>894812339</t>
  </si>
  <si>
    <t>Příplatek k rourám revizní a čistící šachty z PP DN 600 za uříznutí šachtové roury</t>
  </si>
  <si>
    <t>-1274728298</t>
  </si>
  <si>
    <t>894812376</t>
  </si>
  <si>
    <t>Revizní a čistící šachta z PP DN 600 poklop litinový pro třídu zatížení D400 s betonovým prstencem</t>
  </si>
  <si>
    <t>-350033673</t>
  </si>
  <si>
    <t>1461086472</t>
  </si>
  <si>
    <t>1910057891</t>
  </si>
  <si>
    <t>-369557942</t>
  </si>
  <si>
    <t>54,5+58,0+3,0</t>
  </si>
  <si>
    <t>1441468897</t>
  </si>
  <si>
    <t>Napojení PVC DN 150 do skruže včetně zhotovení otvoru, osazení, utěsnění a případné dobetonávky</t>
  </si>
  <si>
    <t>-494270496</t>
  </si>
  <si>
    <t>Napojení rozvodu vodovodu do vodoměrné šachty a připojení na vodoměr včetně tvarovek a kontroly těsnosti</t>
  </si>
  <si>
    <t>1134820242</t>
  </si>
  <si>
    <t>-1951534515</t>
  </si>
  <si>
    <t>Montáž signálního drátu CYY 4mm2</t>
  </si>
  <si>
    <t>-145782357</t>
  </si>
  <si>
    <t>129,0+21,0</t>
  </si>
  <si>
    <t>pc211</t>
  </si>
  <si>
    <t>Drát CYY 2,5 mm2</t>
  </si>
  <si>
    <t>1178586681</t>
  </si>
  <si>
    <t>PPV</t>
  </si>
  <si>
    <t>Podíl přidružených výkonů</t>
  </si>
  <si>
    <t>-1540288993</t>
  </si>
  <si>
    <t>182668202</t>
  </si>
  <si>
    <t>57,50+63,0+4+3*1,5</t>
  </si>
  <si>
    <t>-1283342975</t>
  </si>
  <si>
    <t>230205031</t>
  </si>
  <si>
    <t>Montáž potrubí plastového svařované na tupo nebo elektrospojkou dn 40 mm en 3,7 mm</t>
  </si>
  <si>
    <t>1653637803</t>
  </si>
  <si>
    <t>28613912</t>
  </si>
  <si>
    <t>potrubí plynovodní PE 100RC SDR 11 PN 0,4MPa D 40x3,7mm</t>
  </si>
  <si>
    <t>1570847368</t>
  </si>
  <si>
    <t>1532602701</t>
  </si>
  <si>
    <t>1377132714</t>
  </si>
  <si>
    <t>28615011</t>
  </si>
  <si>
    <t>elektrotvarovka T-kus rovnoramenný PE 100 PN16 D 32mm</t>
  </si>
  <si>
    <t>-1418948180</t>
  </si>
  <si>
    <t>28614956r</t>
  </si>
  <si>
    <t>elektrotvarovka T-kus redukovaný PE 100 PN16 D 40/32/40 mm</t>
  </si>
  <si>
    <t>-943925249</t>
  </si>
  <si>
    <t>398442925</t>
  </si>
  <si>
    <t>2302300</t>
  </si>
  <si>
    <t>Čištění potrubí do DN 50</t>
  </si>
  <si>
    <t>-1938731153</t>
  </si>
  <si>
    <t>1619750464</t>
  </si>
  <si>
    <t>pc00</t>
  </si>
  <si>
    <t>Napojení nového rozvodu plynovodu do hlavního uzávěru plynu (HUP) včetně kontroly těsnosti</t>
  </si>
  <si>
    <t>2051209504</t>
  </si>
  <si>
    <t>pc10</t>
  </si>
  <si>
    <t>Revizní zpráva plynovodu</t>
  </si>
  <si>
    <t>1956068161</t>
  </si>
  <si>
    <t>pc11</t>
  </si>
  <si>
    <t>Dodávka + montáž - PE fólie výstražná žlutá šířky 330 mm včetně uložení</t>
  </si>
  <si>
    <t>-42122127</t>
  </si>
  <si>
    <t>pc999-3</t>
  </si>
  <si>
    <t>Zaslepení plynovodního potrubí</t>
  </si>
  <si>
    <t>-2008840392</t>
  </si>
  <si>
    <t>009 - SO 09 - LIKVIDACE SRÁŽKOVÝCH VOD</t>
  </si>
  <si>
    <t>728421911</t>
  </si>
  <si>
    <t>1555716972</t>
  </si>
  <si>
    <t>122211101</t>
  </si>
  <si>
    <t>Odkopávky a prokopávky v hornině třídy těžitelnosti I, skupiny 3 ručně</t>
  </si>
  <si>
    <t>-92902337</t>
  </si>
  <si>
    <t>131251204</t>
  </si>
  <si>
    <t>Hloubení jam zapažených v hornině třídy těžitelnosti I skupiny 3 objem do 500 m3 strojně</t>
  </si>
  <si>
    <t>894825619</t>
  </si>
  <si>
    <t>-1501486240</t>
  </si>
  <si>
    <t>133254102</t>
  </si>
  <si>
    <t>Hloubení šachet zapažených v hornině třídy těžitelnosti I skupiny 3 objem do 50 m3</t>
  </si>
  <si>
    <t>1609274414</t>
  </si>
  <si>
    <t>1704622093</t>
  </si>
  <si>
    <t>3991159</t>
  </si>
  <si>
    <t>-1689713864</t>
  </si>
  <si>
    <t>359220652</t>
  </si>
  <si>
    <t>1968886214</t>
  </si>
  <si>
    <t>-1964368025</t>
  </si>
  <si>
    <t>-138361584</t>
  </si>
  <si>
    <t>-594814398</t>
  </si>
  <si>
    <t>936495120</t>
  </si>
  <si>
    <t>169,04 "hloubení jam"</t>
  </si>
  <si>
    <t>126,56 "hloubení rýh"</t>
  </si>
  <si>
    <t>40,90 "hloubení šachet"</t>
  </si>
  <si>
    <t>-168,13 "vytlačená zemina</t>
  </si>
  <si>
    <t>58333674</t>
  </si>
  <si>
    <t>kamenivo těžené hrubé frakce 16/32</t>
  </si>
  <si>
    <t>-1672311799</t>
  </si>
  <si>
    <t>-154261888</t>
  </si>
  <si>
    <t>874263928</t>
  </si>
  <si>
    <t>962662656</t>
  </si>
  <si>
    <t>38,85*2 "převedeno na tuny"</t>
  </si>
  <si>
    <t>382122123</t>
  </si>
  <si>
    <t>Montáž dna ŽB prefabrikovaných pravoúhlých nádrží včetně těsnění výšky přes 1 do 3 m hmotnosti do 22 t délky přes 5 do 6,5 m</t>
  </si>
  <si>
    <t>1969923277</t>
  </si>
  <si>
    <t>59226132</t>
  </si>
  <si>
    <t>dno pravoúhlé nádrže vysoké 2100x6100x1930mm stěna tl 140mm užitný objem 24,72m3</t>
  </si>
  <si>
    <t>319635960</t>
  </si>
  <si>
    <t>382122313</t>
  </si>
  <si>
    <t>Montáž zákrytové desky ŽB prefabrikovaných pravoúhlých nádrží délky přes 5 do 6,5 m</t>
  </si>
  <si>
    <t>1493855254</t>
  </si>
  <si>
    <t>59226168</t>
  </si>
  <si>
    <t>deska zákrytová pravoúhlé nádrže vysoké se stěnou tl 140mm 2100x6100x250mm otvor 1x d 600mm</t>
  </si>
  <si>
    <t>-1792367514</t>
  </si>
  <si>
    <t>217616085</t>
  </si>
  <si>
    <t>(50,5+12,5+12,5+1,50+1,50+2,00)*0,10 "lože DN 150"</t>
  </si>
  <si>
    <t>(3,0+1,5+1,5+1,0+1,0+1,0)*0,10 "lože DN 200"</t>
  </si>
  <si>
    <t>30,00*0,10 "lože PE32"</t>
  </si>
  <si>
    <t>-1155265111</t>
  </si>
  <si>
    <t>1180918507</t>
  </si>
  <si>
    <t>342384008</t>
  </si>
  <si>
    <t>452112122</t>
  </si>
  <si>
    <t>Osazení betonových prstenců nebo rámů v přes 100 do 200 mm pod poklopy a mříže</t>
  </si>
  <si>
    <t>49059088</t>
  </si>
  <si>
    <t>1 "RN"</t>
  </si>
  <si>
    <t>59224188</t>
  </si>
  <si>
    <t>prstenec šachtový vyrovnávací betonový 625x120x120mm</t>
  </si>
  <si>
    <t>-1036981061</t>
  </si>
  <si>
    <t>-228088487</t>
  </si>
  <si>
    <t>6,68*2,68*0,20 "deska RN"</t>
  </si>
  <si>
    <t>-1290797253</t>
  </si>
  <si>
    <t>846586791</t>
  </si>
  <si>
    <t>452368211</t>
  </si>
  <si>
    <t>Výztuž podkladních desek nebo bloků nebo pražců otevřený výkop ze svařovaných sítí Kari</t>
  </si>
  <si>
    <t>-1556902082</t>
  </si>
  <si>
    <t>-1335613704</t>
  </si>
  <si>
    <t>30,00 "užitková voda"</t>
  </si>
  <si>
    <t>2,00+2,00 "napojení z čerpací šachty"</t>
  </si>
  <si>
    <t>-62247156</t>
  </si>
  <si>
    <t>34,0</t>
  </si>
  <si>
    <t>871263121</t>
  </si>
  <si>
    <t>Montáž kanalizačního potrubí hladkého plnostěnného SN 8 z PVC-U DN 110</t>
  </si>
  <si>
    <t>660341529</t>
  </si>
  <si>
    <t>2,5+4,5</t>
  </si>
  <si>
    <t>28611118</t>
  </si>
  <si>
    <t>trubka kanalizační PVC-U plnostěnná jednovrstvá DN 110x1000mm SN8</t>
  </si>
  <si>
    <t>847896440</t>
  </si>
  <si>
    <t>7*1,03 "Přepočtené koeficientem množství</t>
  </si>
  <si>
    <t>871273120</t>
  </si>
  <si>
    <t>Montáž kanalizačního potrubí hladkého plnostěnného SN 4 z PVC-U DN 125</t>
  </si>
  <si>
    <t>1228518684</t>
  </si>
  <si>
    <t>1,50+1,50+2,00</t>
  </si>
  <si>
    <t>28611129</t>
  </si>
  <si>
    <t>trubka kanalizační PVC DN 125x5000mm SN4</t>
  </si>
  <si>
    <t>-2135718659</t>
  </si>
  <si>
    <t>-390099521</t>
  </si>
  <si>
    <t>34,5+12,5+12,5</t>
  </si>
  <si>
    <t>1664851661</t>
  </si>
  <si>
    <t>59,5</t>
  </si>
  <si>
    <t>-2050539315</t>
  </si>
  <si>
    <t>3,0+1,5+1,5+1,0+1,0+1,0</t>
  </si>
  <si>
    <t>28611211</t>
  </si>
  <si>
    <t>trubka kanalizační PVC-U plnostěnná jednovrstvá DN 200x6000mm SN8</t>
  </si>
  <si>
    <t>-1589881511</t>
  </si>
  <si>
    <t>-895605855</t>
  </si>
  <si>
    <t>-138540732</t>
  </si>
  <si>
    <t>-1591981977</t>
  </si>
  <si>
    <t>1400519344</t>
  </si>
  <si>
    <t>877161113</t>
  </si>
  <si>
    <t>Montáž elektro T-kusů na vodovodním potrubí z PE trub d 32</t>
  </si>
  <si>
    <t>-1317165370</t>
  </si>
  <si>
    <t>-358305501</t>
  </si>
  <si>
    <t>877260310</t>
  </si>
  <si>
    <t>Montáž kolen na kanalizačním potrubí z PP nebo tvrdého PVC-U trub hladkých plnostěnných DN 100</t>
  </si>
  <si>
    <t>490303458</t>
  </si>
  <si>
    <t>28611353</t>
  </si>
  <si>
    <t>koleno kanalizační PVC KG 110x87°</t>
  </si>
  <si>
    <t>-188826073</t>
  </si>
  <si>
    <t>877260341</t>
  </si>
  <si>
    <t>Montáž lapačů střešních splavenin na kanalizačním potrubí z PP nebo tvrdého PVC-U trub hladkých plnostěnných DN 100</t>
  </si>
  <si>
    <t>38076204</t>
  </si>
  <si>
    <t>56231163</t>
  </si>
  <si>
    <t>lapač střešních splavenin se zápachovou klapkou a lapacím košem DN 125/110</t>
  </si>
  <si>
    <t>-1841653712</t>
  </si>
  <si>
    <t>877310320</t>
  </si>
  <si>
    <t>Montáž odboček na kanalizačním potrubí z PP nebo tvrdého PVC-U trub hladkých plnostěnných DN 150</t>
  </si>
  <si>
    <t>-180319743</t>
  </si>
  <si>
    <t>28611427</t>
  </si>
  <si>
    <t>odbočka kanalizační plastová s hrdlem KG 160/110/87°</t>
  </si>
  <si>
    <t>1074982212</t>
  </si>
  <si>
    <t>28611912</t>
  </si>
  <si>
    <t>odbočka kanalizační plastová s hrdlem KG 160/110/45°</t>
  </si>
  <si>
    <t>-522183181</t>
  </si>
  <si>
    <t>894410232</t>
  </si>
  <si>
    <t>Osazení betonových dílců pro kanalizační šachty DN 1000 skruž přechodová (konus)</t>
  </si>
  <si>
    <t>-558231575</t>
  </si>
  <si>
    <t>-168894263</t>
  </si>
  <si>
    <t>-199085575</t>
  </si>
  <si>
    <t>1 "I"</t>
  </si>
  <si>
    <t>1 "II"</t>
  </si>
  <si>
    <t>1 "VŠ3"</t>
  </si>
  <si>
    <t>1 "šachta-užitková"</t>
  </si>
  <si>
    <t>89026648</t>
  </si>
  <si>
    <t>985058255</t>
  </si>
  <si>
    <t>779922819</t>
  </si>
  <si>
    <t>-1529022707</t>
  </si>
  <si>
    <t>59224339</t>
  </si>
  <si>
    <t>dno betonové šachty DN 1000 kanalizační výšky 100cm</t>
  </si>
  <si>
    <t>-1492927049</t>
  </si>
  <si>
    <t>763457191</t>
  </si>
  <si>
    <t>-2046796048</t>
  </si>
  <si>
    <t>1215403745</t>
  </si>
  <si>
    <t>-1057141141</t>
  </si>
  <si>
    <t>1118641275</t>
  </si>
  <si>
    <t>-2121302789</t>
  </si>
  <si>
    <t>-1606420163</t>
  </si>
  <si>
    <t>-1975063252</t>
  </si>
  <si>
    <t>1596912382</t>
  </si>
  <si>
    <t>-531209658</t>
  </si>
  <si>
    <t>Zhotovení otvoru do DN 200 do šachetní skruže včetně těsnění, osazení, utěsnění a případné dobetonávky</t>
  </si>
  <si>
    <t>-1231651750</t>
  </si>
  <si>
    <t>Dodávka + montáž - Kulový kohout 1" s vypouštěním včetně přechodky a šroubení</t>
  </si>
  <si>
    <t>12438020</t>
  </si>
  <si>
    <t>Dodávka + montáž - Čerpadlo 1", kabel 15m, motor 0,55 kW/3,6 A/2900rpm/230V</t>
  </si>
  <si>
    <t>929743606</t>
  </si>
  <si>
    <t>PC7</t>
  </si>
  <si>
    <t>Dodávka + montáž - Připojovací sada složená z expanzní nádoby, uzavíracího ventilu s manometrem (nainstalováno do výtlačného potrubí nad úroveň hladiny)</t>
  </si>
  <si>
    <t>1804970649</t>
  </si>
  <si>
    <t>935113111</t>
  </si>
  <si>
    <t>Osazení odvodňovacího polymerbetonového žlabu s krycím roštem šířky do 200 mm</t>
  </si>
  <si>
    <t>558346278</t>
  </si>
  <si>
    <t>2,50+4,50</t>
  </si>
  <si>
    <t>59227107</t>
  </si>
  <si>
    <t>žlab odvodňovací z polymerbetonu bez spádu s předtvarováním pro svislý odtok pozinkovaná hrana š 100mm</t>
  </si>
  <si>
    <t>566617645</t>
  </si>
  <si>
    <t>59227021</t>
  </si>
  <si>
    <t>čelo plné na začátek a konec odvodňovacího žlabu polymerbeton pozink hrana š 100mm</t>
  </si>
  <si>
    <t>906186524</t>
  </si>
  <si>
    <t>1775815900</t>
  </si>
  <si>
    <t>010 - SO 10 - DEMOLICE STÁVAJÍCÍ ČOV</t>
  </si>
  <si>
    <t xml:space="preserve">    98 - Demolice a sanace</t>
  </si>
  <si>
    <t>174151102a</t>
  </si>
  <si>
    <t>Zásyp v prostoru s omezeným pohybem stroje sypaninou se zhutněním - stávajícím vytěženým výkopkem na stavbě, včetně naložení a dopravy</t>
  </si>
  <si>
    <t>-1959355270</t>
  </si>
  <si>
    <t xml:space="preserve">"zásyp spodní stávající části"   5,1*9,0*3,2</t>
  </si>
  <si>
    <t>Demolice a sanace</t>
  </si>
  <si>
    <t>981011412</t>
  </si>
  <si>
    <t>Demolice budov zděných na MC nebo z betonu podíl konstrukcí přes 10 do 15 % postupným rozebíráním</t>
  </si>
  <si>
    <t>1511105599</t>
  </si>
  <si>
    <t xml:space="preserve">"vrchní část objektu"   5,1*9,0*1,6</t>
  </si>
  <si>
    <t>997006512</t>
  </si>
  <si>
    <t>Vodorovné doprava suti s naložením a složením na skládku přes 100 m do 1 km</t>
  </si>
  <si>
    <t>-1091329965</t>
  </si>
  <si>
    <t>997006519</t>
  </si>
  <si>
    <t>Příplatek k vodorovnému přemístění suti na skládku ZKD 1 km přes 1 km</t>
  </si>
  <si>
    <t>-1796143505</t>
  </si>
  <si>
    <t xml:space="preserve">"celková vzdálenost na skládku do 10 km"   19,094*(10-1)</t>
  </si>
  <si>
    <t>997013863</t>
  </si>
  <si>
    <t>Poplatek za uložení stavebního odpadu na recyklační skládce (skládkovné) cihelného kód odpadu 17 01 02</t>
  </si>
  <si>
    <t>-1978691038</t>
  </si>
  <si>
    <t>011 - SO 11 - VRN</t>
  </si>
  <si>
    <t>VRN - Vedlejší rozpočtové náklady</t>
  </si>
  <si>
    <t>VRN</t>
  </si>
  <si>
    <t>Vedlejší rozpočtové náklady</t>
  </si>
  <si>
    <t>012002000</t>
  </si>
  <si>
    <t xml:space="preserve">Geodetické práce včetně geometrického plánu </t>
  </si>
  <si>
    <t>1024</t>
  </si>
  <si>
    <t>598153059</t>
  </si>
  <si>
    <t>013254000</t>
  </si>
  <si>
    <t xml:space="preserve">Dokumentace skutečného provedení stavby </t>
  </si>
  <si>
    <t>-1251530982</t>
  </si>
  <si>
    <t>030001000</t>
  </si>
  <si>
    <t>Zařízení staveniště zajišťující provoz dodavatele</t>
  </si>
  <si>
    <t>2015240554</t>
  </si>
  <si>
    <t>032002000</t>
  </si>
  <si>
    <t>Sanitární buňka (muži, ženy) - pro provoz objednatele</t>
  </si>
  <si>
    <t>13506238</t>
  </si>
  <si>
    <t>032103000</t>
  </si>
  <si>
    <t xml:space="preserve">Náklady na stavební buňky - stavební dvojbuňka pro provoz objednatele, TDS, AD a koodinátora BOZP  </t>
  </si>
  <si>
    <t>2133423040</t>
  </si>
  <si>
    <t>** vybavení buňky:</t>
  </si>
  <si>
    <t>* elektřina, vytápění a chlazení, osvětlení, barevná tiskárna A4</t>
  </si>
  <si>
    <t>* 1x velký stůl pro min. 10 osob, 1x židle, min. 2x skříň s policemi, 1x věšák na kabáty, odpadkový koš</t>
  </si>
  <si>
    <t>* připojení k internetu</t>
  </si>
  <si>
    <t>* kávovar, lednice</t>
  </si>
  <si>
    <t>* kancelář bude ve formě stavební buňky, okna a dveře budou zajištěny uzamykatelnou bezpečnostní mříží</t>
  </si>
  <si>
    <t>045002000</t>
  </si>
  <si>
    <t>Kompletační a koordinační činnost</t>
  </si>
  <si>
    <t>-59164902</t>
  </si>
  <si>
    <t>049103000</t>
  </si>
  <si>
    <t>Náklady vzniklé v souvislosti s realizací stavby - inženýrská činnost</t>
  </si>
  <si>
    <t>2130759349</t>
  </si>
  <si>
    <t>090001000</t>
  </si>
  <si>
    <t>Vytyčení stávajících podzemních inženýrských sítí</t>
  </si>
  <si>
    <t>588481081</t>
  </si>
  <si>
    <t>091503000</t>
  </si>
  <si>
    <t>Náklady související s publikační činností - trvalá pamětní deska</t>
  </si>
  <si>
    <t>-1047526414</t>
  </si>
  <si>
    <t>091503000a</t>
  </si>
  <si>
    <t>Náklady související s publikační činností - časosběr po dobu výstavby, následné zpracování krátkého klipu</t>
  </si>
  <si>
    <t>1260847055</t>
  </si>
  <si>
    <t>094002000</t>
  </si>
  <si>
    <t>Ostatní náklady související s výstavbou - dočasný billbord po dobu výstavby</t>
  </si>
  <si>
    <t>-1649830080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</si>
</sst>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WAJSAR9901b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SOCIÁLNÍ REHABILITACE NOVÉ MĚSTO NAD METUJÍ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P.Č. 961, 2340, K.Ú. NOVÉ MĚSTO NAD METUJÍ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18. 12. 2024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KRÁLOVÉHRADECKÝ KRAJ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30</v>
      </c>
      <c r="AJ89" s="42"/>
      <c r="AK89" s="42"/>
      <c r="AL89" s="42"/>
      <c r="AM89" s="82" t="str">
        <f>IF(E17="","",E17)</f>
        <v>ATELIER ARCHITEKTURY A URBANISMU, s.r.o.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>JIŘÍ KOCIÁN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24.7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ROUND(AG96+AG99+AG102+SUM(AG105:AG108)+AG111+SUM(AG114:AG116),2)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83</v>
      </c>
      <c r="AR95" s="128"/>
      <c r="AS95" s="129">
        <f>ROUND(AS96+AS99+AS102+SUM(AS105:AS108)+AS111+SUM(AS114:AS116),2)</f>
        <v>0</v>
      </c>
      <c r="AT95" s="130">
        <f>ROUND(SUM(AV95:AW95),2)</f>
        <v>0</v>
      </c>
      <c r="AU95" s="131">
        <f>ROUND(AU96+AU99+AU102+SUM(AU105:AU108)+AU111+SUM(AU114:AU116),5)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ROUND(AZ96+AZ99+AZ102+SUM(AZ105:AZ108)+AZ111+SUM(AZ114:AZ116),2)</f>
        <v>0</v>
      </c>
      <c r="BA95" s="130">
        <f>ROUND(BA96+BA99+BA102+SUM(BA105:BA108)+BA111+SUM(BA114:BA116),2)</f>
        <v>0</v>
      </c>
      <c r="BB95" s="130">
        <f>ROUND(BB96+BB99+BB102+SUM(BB105:BB108)+BB111+SUM(BB114:BB116),2)</f>
        <v>0</v>
      </c>
      <c r="BC95" s="130">
        <f>ROUND(BC96+BC99+BC102+SUM(BC105:BC108)+BC111+SUM(BC114:BC116),2)</f>
        <v>0</v>
      </c>
      <c r="BD95" s="132">
        <f>ROUND(BD96+BD99+BD102+SUM(BD105:BD108)+BD111+SUM(BD114:BD116),2)</f>
        <v>0</v>
      </c>
      <c r="BE95" s="7"/>
      <c r="BS95" s="133" t="s">
        <v>77</v>
      </c>
      <c r="BT95" s="133" t="s">
        <v>84</v>
      </c>
      <c r="BU95" s="133" t="s">
        <v>79</v>
      </c>
      <c r="BV95" s="133" t="s">
        <v>80</v>
      </c>
      <c r="BW95" s="133" t="s">
        <v>85</v>
      </c>
      <c r="BX95" s="133" t="s">
        <v>5</v>
      </c>
      <c r="CL95" s="133" t="s">
        <v>1</v>
      </c>
      <c r="CM95" s="133" t="s">
        <v>84</v>
      </c>
    </row>
    <row r="96" s="4" customFormat="1" ht="16.5" customHeight="1">
      <c r="A96" s="4"/>
      <c r="B96" s="72"/>
      <c r="C96" s="134"/>
      <c r="D96" s="134"/>
      <c r="E96" s="135" t="s">
        <v>86</v>
      </c>
      <c r="F96" s="135"/>
      <c r="G96" s="135"/>
      <c r="H96" s="135"/>
      <c r="I96" s="135"/>
      <c r="J96" s="134"/>
      <c r="K96" s="135" t="s">
        <v>87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ROUND(SUM(AG97:AG98),2)</f>
        <v>0</v>
      </c>
      <c r="AH96" s="134"/>
      <c r="AI96" s="134"/>
      <c r="AJ96" s="134"/>
      <c r="AK96" s="134"/>
      <c r="AL96" s="134"/>
      <c r="AM96" s="134"/>
      <c r="AN96" s="137">
        <f>SUM(AG96,AT96)</f>
        <v>0</v>
      </c>
      <c r="AO96" s="134"/>
      <c r="AP96" s="134"/>
      <c r="AQ96" s="138" t="s">
        <v>88</v>
      </c>
      <c r="AR96" s="74"/>
      <c r="AS96" s="139">
        <f>ROUND(SUM(AS97:AS98),2)</f>
        <v>0</v>
      </c>
      <c r="AT96" s="140">
        <f>ROUND(SUM(AV96:AW96),2)</f>
        <v>0</v>
      </c>
      <c r="AU96" s="141">
        <f>ROUND(SUM(AU97:AU98),5)</f>
        <v>0</v>
      </c>
      <c r="AV96" s="140">
        <f>ROUND(AZ96*L29,2)</f>
        <v>0</v>
      </c>
      <c r="AW96" s="140">
        <f>ROUND(BA96*L30,2)</f>
        <v>0</v>
      </c>
      <c r="AX96" s="140">
        <f>ROUND(BB96*L29,2)</f>
        <v>0</v>
      </c>
      <c r="AY96" s="140">
        <f>ROUND(BC96*L30,2)</f>
        <v>0</v>
      </c>
      <c r="AZ96" s="140">
        <f>ROUND(SUM(AZ97:AZ98),2)</f>
        <v>0</v>
      </c>
      <c r="BA96" s="140">
        <f>ROUND(SUM(BA97:BA98),2)</f>
        <v>0</v>
      </c>
      <c r="BB96" s="140">
        <f>ROUND(SUM(BB97:BB98),2)</f>
        <v>0</v>
      </c>
      <c r="BC96" s="140">
        <f>ROUND(SUM(BC97:BC98),2)</f>
        <v>0</v>
      </c>
      <c r="BD96" s="142">
        <f>ROUND(SUM(BD97:BD98),2)</f>
        <v>0</v>
      </c>
      <c r="BE96" s="4"/>
      <c r="BS96" s="143" t="s">
        <v>77</v>
      </c>
      <c r="BT96" s="143" t="s">
        <v>89</v>
      </c>
      <c r="BU96" s="143" t="s">
        <v>79</v>
      </c>
      <c r="BV96" s="143" t="s">
        <v>80</v>
      </c>
      <c r="BW96" s="143" t="s">
        <v>90</v>
      </c>
      <c r="BX96" s="143" t="s">
        <v>85</v>
      </c>
      <c r="CL96" s="143" t="s">
        <v>1</v>
      </c>
    </row>
    <row r="97" s="4" customFormat="1" ht="16.5" customHeight="1">
      <c r="A97" s="144" t="s">
        <v>91</v>
      </c>
      <c r="B97" s="72"/>
      <c r="C97" s="134"/>
      <c r="D97" s="134"/>
      <c r="E97" s="134"/>
      <c r="F97" s="135" t="s">
        <v>92</v>
      </c>
      <c r="G97" s="135"/>
      <c r="H97" s="135"/>
      <c r="I97" s="135"/>
      <c r="J97" s="135"/>
      <c r="K97" s="134"/>
      <c r="L97" s="135" t="s">
        <v>87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7">
        <f>'0010 - SO 01'!J34</f>
        <v>0</v>
      </c>
      <c r="AH97" s="134"/>
      <c r="AI97" s="134"/>
      <c r="AJ97" s="134"/>
      <c r="AK97" s="134"/>
      <c r="AL97" s="134"/>
      <c r="AM97" s="134"/>
      <c r="AN97" s="137">
        <f>SUM(AG97,AT97)</f>
        <v>0</v>
      </c>
      <c r="AO97" s="134"/>
      <c r="AP97" s="134"/>
      <c r="AQ97" s="138" t="s">
        <v>88</v>
      </c>
      <c r="AR97" s="74"/>
      <c r="AS97" s="139">
        <v>0</v>
      </c>
      <c r="AT97" s="140">
        <f>ROUND(SUM(AV97:AW97),2)</f>
        <v>0</v>
      </c>
      <c r="AU97" s="141">
        <f>'0010 - SO 01'!P172</f>
        <v>0</v>
      </c>
      <c r="AV97" s="140">
        <f>'0010 - SO 01'!J37</f>
        <v>0</v>
      </c>
      <c r="AW97" s="140">
        <f>'0010 - SO 01'!J38</f>
        <v>0</v>
      </c>
      <c r="AX97" s="140">
        <f>'0010 - SO 01'!J39</f>
        <v>0</v>
      </c>
      <c r="AY97" s="140">
        <f>'0010 - SO 01'!J40</f>
        <v>0</v>
      </c>
      <c r="AZ97" s="140">
        <f>'0010 - SO 01'!F37</f>
        <v>0</v>
      </c>
      <c r="BA97" s="140">
        <f>'0010 - SO 01'!F38</f>
        <v>0</v>
      </c>
      <c r="BB97" s="140">
        <f>'0010 - SO 01'!F39</f>
        <v>0</v>
      </c>
      <c r="BC97" s="140">
        <f>'0010 - SO 01'!F40</f>
        <v>0</v>
      </c>
      <c r="BD97" s="142">
        <f>'0010 - SO 01'!F41</f>
        <v>0</v>
      </c>
      <c r="BE97" s="4"/>
      <c r="BT97" s="143" t="s">
        <v>93</v>
      </c>
      <c r="BV97" s="143" t="s">
        <v>80</v>
      </c>
      <c r="BW97" s="143" t="s">
        <v>94</v>
      </c>
      <c r="BX97" s="143" t="s">
        <v>90</v>
      </c>
      <c r="CL97" s="143" t="s">
        <v>1</v>
      </c>
    </row>
    <row r="98" s="4" customFormat="1" ht="16.5" customHeight="1">
      <c r="A98" s="144" t="s">
        <v>91</v>
      </c>
      <c r="B98" s="72"/>
      <c r="C98" s="134"/>
      <c r="D98" s="134"/>
      <c r="E98" s="134"/>
      <c r="F98" s="135" t="s">
        <v>95</v>
      </c>
      <c r="G98" s="135"/>
      <c r="H98" s="135"/>
      <c r="I98" s="135"/>
      <c r="J98" s="135"/>
      <c r="K98" s="134"/>
      <c r="L98" s="135" t="s">
        <v>96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7">
        <f>'0011 - ZTI A PLYNOVOD'!J34</f>
        <v>0</v>
      </c>
      <c r="AH98" s="134"/>
      <c r="AI98" s="134"/>
      <c r="AJ98" s="134"/>
      <c r="AK98" s="134"/>
      <c r="AL98" s="134"/>
      <c r="AM98" s="134"/>
      <c r="AN98" s="137">
        <f>SUM(AG98,AT98)</f>
        <v>0</v>
      </c>
      <c r="AO98" s="134"/>
      <c r="AP98" s="134"/>
      <c r="AQ98" s="138" t="s">
        <v>88</v>
      </c>
      <c r="AR98" s="74"/>
      <c r="AS98" s="139">
        <v>0</v>
      </c>
      <c r="AT98" s="140">
        <f>ROUND(SUM(AV98:AW98),2)</f>
        <v>0</v>
      </c>
      <c r="AU98" s="141">
        <f>'0011 - ZTI A PLYNOVOD'!P137</f>
        <v>0</v>
      </c>
      <c r="AV98" s="140">
        <f>'0011 - ZTI A PLYNOVOD'!J37</f>
        <v>0</v>
      </c>
      <c r="AW98" s="140">
        <f>'0011 - ZTI A PLYNOVOD'!J38</f>
        <v>0</v>
      </c>
      <c r="AX98" s="140">
        <f>'0011 - ZTI A PLYNOVOD'!J39</f>
        <v>0</v>
      </c>
      <c r="AY98" s="140">
        <f>'0011 - ZTI A PLYNOVOD'!J40</f>
        <v>0</v>
      </c>
      <c r="AZ98" s="140">
        <f>'0011 - ZTI A PLYNOVOD'!F37</f>
        <v>0</v>
      </c>
      <c r="BA98" s="140">
        <f>'0011 - ZTI A PLYNOVOD'!F38</f>
        <v>0</v>
      </c>
      <c r="BB98" s="140">
        <f>'0011 - ZTI A PLYNOVOD'!F39</f>
        <v>0</v>
      </c>
      <c r="BC98" s="140">
        <f>'0011 - ZTI A PLYNOVOD'!F40</f>
        <v>0</v>
      </c>
      <c r="BD98" s="142">
        <f>'0011 - ZTI A PLYNOVOD'!F41</f>
        <v>0</v>
      </c>
      <c r="BE98" s="4"/>
      <c r="BT98" s="143" t="s">
        <v>93</v>
      </c>
      <c r="BV98" s="143" t="s">
        <v>80</v>
      </c>
      <c r="BW98" s="143" t="s">
        <v>97</v>
      </c>
      <c r="BX98" s="143" t="s">
        <v>90</v>
      </c>
      <c r="CL98" s="143" t="s">
        <v>1</v>
      </c>
    </row>
    <row r="99" s="4" customFormat="1" ht="16.5" customHeight="1">
      <c r="A99" s="4"/>
      <c r="B99" s="72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ROUND(SUM(AG100:AG101),2)</f>
        <v>0</v>
      </c>
      <c r="AH99" s="134"/>
      <c r="AI99" s="134"/>
      <c r="AJ99" s="134"/>
      <c r="AK99" s="134"/>
      <c r="AL99" s="134"/>
      <c r="AM99" s="134"/>
      <c r="AN99" s="137">
        <f>SUM(AG99,AT99)</f>
        <v>0</v>
      </c>
      <c r="AO99" s="134"/>
      <c r="AP99" s="134"/>
      <c r="AQ99" s="138" t="s">
        <v>88</v>
      </c>
      <c r="AR99" s="74"/>
      <c r="AS99" s="139">
        <f>ROUND(SUM(AS100:AS101),2)</f>
        <v>0</v>
      </c>
      <c r="AT99" s="140">
        <f>ROUND(SUM(AV99:AW99),2)</f>
        <v>0</v>
      </c>
      <c r="AU99" s="141">
        <f>ROUND(SUM(AU100:AU101),5)</f>
        <v>0</v>
      </c>
      <c r="AV99" s="140">
        <f>ROUND(AZ99*L29,2)</f>
        <v>0</v>
      </c>
      <c r="AW99" s="140">
        <f>ROUND(BA99*L30,2)</f>
        <v>0</v>
      </c>
      <c r="AX99" s="140">
        <f>ROUND(BB99*L29,2)</f>
        <v>0</v>
      </c>
      <c r="AY99" s="140">
        <f>ROUND(BC99*L30,2)</f>
        <v>0</v>
      </c>
      <c r="AZ99" s="140">
        <f>ROUND(SUM(AZ100:AZ101),2)</f>
        <v>0</v>
      </c>
      <c r="BA99" s="140">
        <f>ROUND(SUM(BA100:BA101),2)</f>
        <v>0</v>
      </c>
      <c r="BB99" s="140">
        <f>ROUND(SUM(BB100:BB101),2)</f>
        <v>0</v>
      </c>
      <c r="BC99" s="140">
        <f>ROUND(SUM(BC100:BC101),2)</f>
        <v>0</v>
      </c>
      <c r="BD99" s="142">
        <f>ROUND(SUM(BD100:BD101),2)</f>
        <v>0</v>
      </c>
      <c r="BE99" s="4"/>
      <c r="BS99" s="143" t="s">
        <v>77</v>
      </c>
      <c r="BT99" s="143" t="s">
        <v>89</v>
      </c>
      <c r="BU99" s="143" t="s">
        <v>79</v>
      </c>
      <c r="BV99" s="143" t="s">
        <v>80</v>
      </c>
      <c r="BW99" s="143" t="s">
        <v>100</v>
      </c>
      <c r="BX99" s="143" t="s">
        <v>85</v>
      </c>
      <c r="CL99" s="143" t="s">
        <v>1</v>
      </c>
    </row>
    <row r="100" s="4" customFormat="1" ht="16.5" customHeight="1">
      <c r="A100" s="144" t="s">
        <v>91</v>
      </c>
      <c r="B100" s="72"/>
      <c r="C100" s="134"/>
      <c r="D100" s="134"/>
      <c r="E100" s="134"/>
      <c r="F100" s="135" t="s">
        <v>101</v>
      </c>
      <c r="G100" s="135"/>
      <c r="H100" s="135"/>
      <c r="I100" s="135"/>
      <c r="J100" s="135"/>
      <c r="K100" s="134"/>
      <c r="L100" s="135" t="s">
        <v>99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7">
        <f>'0020 - SO 02'!J34</f>
        <v>0</v>
      </c>
      <c r="AH100" s="134"/>
      <c r="AI100" s="134"/>
      <c r="AJ100" s="134"/>
      <c r="AK100" s="134"/>
      <c r="AL100" s="134"/>
      <c r="AM100" s="134"/>
      <c r="AN100" s="137">
        <f>SUM(AG100,AT100)</f>
        <v>0</v>
      </c>
      <c r="AO100" s="134"/>
      <c r="AP100" s="134"/>
      <c r="AQ100" s="138" t="s">
        <v>88</v>
      </c>
      <c r="AR100" s="74"/>
      <c r="AS100" s="139">
        <v>0</v>
      </c>
      <c r="AT100" s="140">
        <f>ROUND(SUM(AV100:AW100),2)</f>
        <v>0</v>
      </c>
      <c r="AU100" s="141">
        <f>'0020 - SO 02'!P171</f>
        <v>0</v>
      </c>
      <c r="AV100" s="140">
        <f>'0020 - SO 02'!J37</f>
        <v>0</v>
      </c>
      <c r="AW100" s="140">
        <f>'0020 - SO 02'!J38</f>
        <v>0</v>
      </c>
      <c r="AX100" s="140">
        <f>'0020 - SO 02'!J39</f>
        <v>0</v>
      </c>
      <c r="AY100" s="140">
        <f>'0020 - SO 02'!J40</f>
        <v>0</v>
      </c>
      <c r="AZ100" s="140">
        <f>'0020 - SO 02'!F37</f>
        <v>0</v>
      </c>
      <c r="BA100" s="140">
        <f>'0020 - SO 02'!F38</f>
        <v>0</v>
      </c>
      <c r="BB100" s="140">
        <f>'0020 - SO 02'!F39</f>
        <v>0</v>
      </c>
      <c r="BC100" s="140">
        <f>'0020 - SO 02'!F40</f>
        <v>0</v>
      </c>
      <c r="BD100" s="142">
        <f>'0020 - SO 02'!F41</f>
        <v>0</v>
      </c>
      <c r="BE100" s="4"/>
      <c r="BT100" s="143" t="s">
        <v>93</v>
      </c>
      <c r="BV100" s="143" t="s">
        <v>80</v>
      </c>
      <c r="BW100" s="143" t="s">
        <v>102</v>
      </c>
      <c r="BX100" s="143" t="s">
        <v>100</v>
      </c>
      <c r="CL100" s="143" t="s">
        <v>1</v>
      </c>
    </row>
    <row r="101" s="4" customFormat="1" ht="16.5" customHeight="1">
      <c r="A101" s="144" t="s">
        <v>91</v>
      </c>
      <c r="B101" s="72"/>
      <c r="C101" s="134"/>
      <c r="D101" s="134"/>
      <c r="E101" s="134"/>
      <c r="F101" s="135" t="s">
        <v>103</v>
      </c>
      <c r="G101" s="135"/>
      <c r="H101" s="135"/>
      <c r="I101" s="135"/>
      <c r="J101" s="135"/>
      <c r="K101" s="134"/>
      <c r="L101" s="135" t="s">
        <v>96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7">
        <f>'0021 - ZTI A PLYNOVOD'!J34</f>
        <v>0</v>
      </c>
      <c r="AH101" s="134"/>
      <c r="AI101" s="134"/>
      <c r="AJ101" s="134"/>
      <c r="AK101" s="134"/>
      <c r="AL101" s="134"/>
      <c r="AM101" s="134"/>
      <c r="AN101" s="137">
        <f>SUM(AG101,AT101)</f>
        <v>0</v>
      </c>
      <c r="AO101" s="134"/>
      <c r="AP101" s="134"/>
      <c r="AQ101" s="138" t="s">
        <v>88</v>
      </c>
      <c r="AR101" s="74"/>
      <c r="AS101" s="139">
        <v>0</v>
      </c>
      <c r="AT101" s="140">
        <f>ROUND(SUM(AV101:AW101),2)</f>
        <v>0</v>
      </c>
      <c r="AU101" s="141">
        <f>'0021 - ZTI A PLYNOVOD'!P137</f>
        <v>0</v>
      </c>
      <c r="AV101" s="140">
        <f>'0021 - ZTI A PLYNOVOD'!J37</f>
        <v>0</v>
      </c>
      <c r="AW101" s="140">
        <f>'0021 - ZTI A PLYNOVOD'!J38</f>
        <v>0</v>
      </c>
      <c r="AX101" s="140">
        <f>'0021 - ZTI A PLYNOVOD'!J39</f>
        <v>0</v>
      </c>
      <c r="AY101" s="140">
        <f>'0021 - ZTI A PLYNOVOD'!J40</f>
        <v>0</v>
      </c>
      <c r="AZ101" s="140">
        <f>'0021 - ZTI A PLYNOVOD'!F37</f>
        <v>0</v>
      </c>
      <c r="BA101" s="140">
        <f>'0021 - ZTI A PLYNOVOD'!F38</f>
        <v>0</v>
      </c>
      <c r="BB101" s="140">
        <f>'0021 - ZTI A PLYNOVOD'!F39</f>
        <v>0</v>
      </c>
      <c r="BC101" s="140">
        <f>'0021 - ZTI A PLYNOVOD'!F40</f>
        <v>0</v>
      </c>
      <c r="BD101" s="142">
        <f>'0021 - ZTI A PLYNOVOD'!F41</f>
        <v>0</v>
      </c>
      <c r="BE101" s="4"/>
      <c r="BT101" s="143" t="s">
        <v>93</v>
      </c>
      <c r="BV101" s="143" t="s">
        <v>80</v>
      </c>
      <c r="BW101" s="143" t="s">
        <v>104</v>
      </c>
      <c r="BX101" s="143" t="s">
        <v>100</v>
      </c>
      <c r="CL101" s="143" t="s">
        <v>1</v>
      </c>
    </row>
    <row r="102" s="4" customFormat="1" ht="16.5" customHeight="1">
      <c r="A102" s="4"/>
      <c r="B102" s="72"/>
      <c r="C102" s="134"/>
      <c r="D102" s="134"/>
      <c r="E102" s="135" t="s">
        <v>105</v>
      </c>
      <c r="F102" s="135"/>
      <c r="G102" s="135"/>
      <c r="H102" s="135"/>
      <c r="I102" s="135"/>
      <c r="J102" s="134"/>
      <c r="K102" s="135" t="s">
        <v>106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ROUND(SUM(AG103:AG104),2)</f>
        <v>0</v>
      </c>
      <c r="AH102" s="134"/>
      <c r="AI102" s="134"/>
      <c r="AJ102" s="134"/>
      <c r="AK102" s="134"/>
      <c r="AL102" s="134"/>
      <c r="AM102" s="134"/>
      <c r="AN102" s="137">
        <f>SUM(AG102,AT102)</f>
        <v>0</v>
      </c>
      <c r="AO102" s="134"/>
      <c r="AP102" s="134"/>
      <c r="AQ102" s="138" t="s">
        <v>88</v>
      </c>
      <c r="AR102" s="74"/>
      <c r="AS102" s="139">
        <f>ROUND(SUM(AS103:AS104),2)</f>
        <v>0</v>
      </c>
      <c r="AT102" s="140">
        <f>ROUND(SUM(AV102:AW102),2)</f>
        <v>0</v>
      </c>
      <c r="AU102" s="141">
        <f>ROUND(SUM(AU103:AU104),5)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ROUND(SUM(AZ103:AZ104),2)</f>
        <v>0</v>
      </c>
      <c r="BA102" s="140">
        <f>ROUND(SUM(BA103:BA104),2)</f>
        <v>0</v>
      </c>
      <c r="BB102" s="140">
        <f>ROUND(SUM(BB103:BB104),2)</f>
        <v>0</v>
      </c>
      <c r="BC102" s="140">
        <f>ROUND(SUM(BC103:BC104),2)</f>
        <v>0</v>
      </c>
      <c r="BD102" s="142">
        <f>ROUND(SUM(BD103:BD104),2)</f>
        <v>0</v>
      </c>
      <c r="BE102" s="4"/>
      <c r="BS102" s="143" t="s">
        <v>77</v>
      </c>
      <c r="BT102" s="143" t="s">
        <v>89</v>
      </c>
      <c r="BU102" s="143" t="s">
        <v>79</v>
      </c>
      <c r="BV102" s="143" t="s">
        <v>80</v>
      </c>
      <c r="BW102" s="143" t="s">
        <v>107</v>
      </c>
      <c r="BX102" s="143" t="s">
        <v>85</v>
      </c>
      <c r="CL102" s="143" t="s">
        <v>1</v>
      </c>
    </row>
    <row r="103" s="4" customFormat="1" ht="16.5" customHeight="1">
      <c r="A103" s="144" t="s">
        <v>91</v>
      </c>
      <c r="B103" s="72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109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7">
        <f>'0030 - SO 03'!J34</f>
        <v>0</v>
      </c>
      <c r="AH103" s="134"/>
      <c r="AI103" s="134"/>
      <c r="AJ103" s="134"/>
      <c r="AK103" s="134"/>
      <c r="AL103" s="134"/>
      <c r="AM103" s="134"/>
      <c r="AN103" s="137">
        <f>SUM(AG103,AT103)</f>
        <v>0</v>
      </c>
      <c r="AO103" s="134"/>
      <c r="AP103" s="134"/>
      <c r="AQ103" s="138" t="s">
        <v>88</v>
      </c>
      <c r="AR103" s="74"/>
      <c r="AS103" s="139">
        <v>0</v>
      </c>
      <c r="AT103" s="140">
        <f>ROUND(SUM(AV103:AW103),2)</f>
        <v>0</v>
      </c>
      <c r="AU103" s="141">
        <f>'0030 - SO 03'!P171</f>
        <v>0</v>
      </c>
      <c r="AV103" s="140">
        <f>'0030 - SO 03'!J37</f>
        <v>0</v>
      </c>
      <c r="AW103" s="140">
        <f>'0030 - SO 03'!J38</f>
        <v>0</v>
      </c>
      <c r="AX103" s="140">
        <f>'0030 - SO 03'!J39</f>
        <v>0</v>
      </c>
      <c r="AY103" s="140">
        <f>'0030 - SO 03'!J40</f>
        <v>0</v>
      </c>
      <c r="AZ103" s="140">
        <f>'0030 - SO 03'!F37</f>
        <v>0</v>
      </c>
      <c r="BA103" s="140">
        <f>'0030 - SO 03'!F38</f>
        <v>0</v>
      </c>
      <c r="BB103" s="140">
        <f>'0030 - SO 03'!F39</f>
        <v>0</v>
      </c>
      <c r="BC103" s="140">
        <f>'0030 - SO 03'!F40</f>
        <v>0</v>
      </c>
      <c r="BD103" s="142">
        <f>'0030 - SO 03'!F41</f>
        <v>0</v>
      </c>
      <c r="BE103" s="4"/>
      <c r="BT103" s="143" t="s">
        <v>93</v>
      </c>
      <c r="BV103" s="143" t="s">
        <v>80</v>
      </c>
      <c r="BW103" s="143" t="s">
        <v>110</v>
      </c>
      <c r="BX103" s="143" t="s">
        <v>107</v>
      </c>
      <c r="CL103" s="143" t="s">
        <v>1</v>
      </c>
    </row>
    <row r="104" s="4" customFormat="1" ht="16.5" customHeight="1">
      <c r="A104" s="144" t="s">
        <v>91</v>
      </c>
      <c r="B104" s="72"/>
      <c r="C104" s="134"/>
      <c r="D104" s="134"/>
      <c r="E104" s="134"/>
      <c r="F104" s="135" t="s">
        <v>111</v>
      </c>
      <c r="G104" s="135"/>
      <c r="H104" s="135"/>
      <c r="I104" s="135"/>
      <c r="J104" s="135"/>
      <c r="K104" s="134"/>
      <c r="L104" s="135" t="s">
        <v>96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7">
        <f>'0031 - ZTI A PLYNOVOD'!J34</f>
        <v>0</v>
      </c>
      <c r="AH104" s="134"/>
      <c r="AI104" s="134"/>
      <c r="AJ104" s="134"/>
      <c r="AK104" s="134"/>
      <c r="AL104" s="134"/>
      <c r="AM104" s="134"/>
      <c r="AN104" s="137">
        <f>SUM(AG104,AT104)</f>
        <v>0</v>
      </c>
      <c r="AO104" s="134"/>
      <c r="AP104" s="134"/>
      <c r="AQ104" s="138" t="s">
        <v>88</v>
      </c>
      <c r="AR104" s="74"/>
      <c r="AS104" s="139">
        <v>0</v>
      </c>
      <c r="AT104" s="140">
        <f>ROUND(SUM(AV104:AW104),2)</f>
        <v>0</v>
      </c>
      <c r="AU104" s="141">
        <f>'0031 - ZTI A PLYNOVOD'!P137</f>
        <v>0</v>
      </c>
      <c r="AV104" s="140">
        <f>'0031 - ZTI A PLYNOVOD'!J37</f>
        <v>0</v>
      </c>
      <c r="AW104" s="140">
        <f>'0031 - ZTI A PLYNOVOD'!J38</f>
        <v>0</v>
      </c>
      <c r="AX104" s="140">
        <f>'0031 - ZTI A PLYNOVOD'!J39</f>
        <v>0</v>
      </c>
      <c r="AY104" s="140">
        <f>'0031 - ZTI A PLYNOVOD'!J40</f>
        <v>0</v>
      </c>
      <c r="AZ104" s="140">
        <f>'0031 - ZTI A PLYNOVOD'!F37</f>
        <v>0</v>
      </c>
      <c r="BA104" s="140">
        <f>'0031 - ZTI A PLYNOVOD'!F38</f>
        <v>0</v>
      </c>
      <c r="BB104" s="140">
        <f>'0031 - ZTI A PLYNOVOD'!F39</f>
        <v>0</v>
      </c>
      <c r="BC104" s="140">
        <f>'0031 - ZTI A PLYNOVOD'!F40</f>
        <v>0</v>
      </c>
      <c r="BD104" s="142">
        <f>'0031 - ZTI A PLYNOVOD'!F41</f>
        <v>0</v>
      </c>
      <c r="BE104" s="4"/>
      <c r="BT104" s="143" t="s">
        <v>93</v>
      </c>
      <c r="BV104" s="143" t="s">
        <v>80</v>
      </c>
      <c r="BW104" s="143" t="s">
        <v>112</v>
      </c>
      <c r="BX104" s="143" t="s">
        <v>107</v>
      </c>
      <c r="CL104" s="143" t="s">
        <v>1</v>
      </c>
    </row>
    <row r="105" s="4" customFormat="1" ht="16.5" customHeight="1">
      <c r="A105" s="144" t="s">
        <v>91</v>
      </c>
      <c r="B105" s="72"/>
      <c r="C105" s="134"/>
      <c r="D105" s="134"/>
      <c r="E105" s="135" t="s">
        <v>113</v>
      </c>
      <c r="F105" s="135"/>
      <c r="G105" s="135"/>
      <c r="H105" s="135"/>
      <c r="I105" s="135"/>
      <c r="J105" s="134"/>
      <c r="K105" s="135" t="s">
        <v>114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7">
        <f>'004 - SO 04 - PARKOVIŠTĚ'!J32</f>
        <v>0</v>
      </c>
      <c r="AH105" s="134"/>
      <c r="AI105" s="134"/>
      <c r="AJ105" s="134"/>
      <c r="AK105" s="134"/>
      <c r="AL105" s="134"/>
      <c r="AM105" s="134"/>
      <c r="AN105" s="137">
        <f>SUM(AG105,AT105)</f>
        <v>0</v>
      </c>
      <c r="AO105" s="134"/>
      <c r="AP105" s="134"/>
      <c r="AQ105" s="138" t="s">
        <v>88</v>
      </c>
      <c r="AR105" s="74"/>
      <c r="AS105" s="139">
        <v>0</v>
      </c>
      <c r="AT105" s="140">
        <f>ROUND(SUM(AV105:AW105),2)</f>
        <v>0</v>
      </c>
      <c r="AU105" s="141">
        <f>'004 - SO 04 - PARKOVIŠTĚ'!P126</f>
        <v>0</v>
      </c>
      <c r="AV105" s="140">
        <f>'004 - SO 04 - PARKOVIŠTĚ'!J35</f>
        <v>0</v>
      </c>
      <c r="AW105" s="140">
        <f>'004 - SO 04 - PARKOVIŠTĚ'!J36</f>
        <v>0</v>
      </c>
      <c r="AX105" s="140">
        <f>'004 - SO 04 - PARKOVIŠTĚ'!J37</f>
        <v>0</v>
      </c>
      <c r="AY105" s="140">
        <f>'004 - SO 04 - PARKOVIŠTĚ'!J38</f>
        <v>0</v>
      </c>
      <c r="AZ105" s="140">
        <f>'004 - SO 04 - PARKOVIŠTĚ'!F35</f>
        <v>0</v>
      </c>
      <c r="BA105" s="140">
        <f>'004 - SO 04 - PARKOVIŠTĚ'!F36</f>
        <v>0</v>
      </c>
      <c r="BB105" s="140">
        <f>'004 - SO 04 - PARKOVIŠTĚ'!F37</f>
        <v>0</v>
      </c>
      <c r="BC105" s="140">
        <f>'004 - SO 04 - PARKOVIŠTĚ'!F38</f>
        <v>0</v>
      </c>
      <c r="BD105" s="142">
        <f>'004 - SO 04 - PARKOVIŠTĚ'!F39</f>
        <v>0</v>
      </c>
      <c r="BE105" s="4"/>
      <c r="BT105" s="143" t="s">
        <v>89</v>
      </c>
      <c r="BV105" s="143" t="s">
        <v>80</v>
      </c>
      <c r="BW105" s="143" t="s">
        <v>115</v>
      </c>
      <c r="BX105" s="143" t="s">
        <v>85</v>
      </c>
      <c r="CL105" s="143" t="s">
        <v>1</v>
      </c>
    </row>
    <row r="106" s="4" customFormat="1" ht="23.25" customHeight="1">
      <c r="A106" s="144" t="s">
        <v>91</v>
      </c>
      <c r="B106" s="72"/>
      <c r="C106" s="134"/>
      <c r="D106" s="134"/>
      <c r="E106" s="135" t="s">
        <v>116</v>
      </c>
      <c r="F106" s="135"/>
      <c r="G106" s="135"/>
      <c r="H106" s="135"/>
      <c r="I106" s="135"/>
      <c r="J106" s="134"/>
      <c r="K106" s="135" t="s">
        <v>117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7">
        <f>'005 - SO 05 - OSTATNÍ ZPE...'!J32</f>
        <v>0</v>
      </c>
      <c r="AH106" s="134"/>
      <c r="AI106" s="134"/>
      <c r="AJ106" s="134"/>
      <c r="AK106" s="134"/>
      <c r="AL106" s="134"/>
      <c r="AM106" s="134"/>
      <c r="AN106" s="137">
        <f>SUM(AG106,AT106)</f>
        <v>0</v>
      </c>
      <c r="AO106" s="134"/>
      <c r="AP106" s="134"/>
      <c r="AQ106" s="138" t="s">
        <v>88</v>
      </c>
      <c r="AR106" s="74"/>
      <c r="AS106" s="139">
        <v>0</v>
      </c>
      <c r="AT106" s="140">
        <f>ROUND(SUM(AV106:AW106),2)</f>
        <v>0</v>
      </c>
      <c r="AU106" s="141">
        <f>'005 - SO 05 - OSTATNÍ ZPE...'!P133</f>
        <v>0</v>
      </c>
      <c r="AV106" s="140">
        <f>'005 - SO 05 - OSTATNÍ ZPE...'!J35</f>
        <v>0</v>
      </c>
      <c r="AW106" s="140">
        <f>'005 - SO 05 - OSTATNÍ ZPE...'!J36</f>
        <v>0</v>
      </c>
      <c r="AX106" s="140">
        <f>'005 - SO 05 - OSTATNÍ ZPE...'!J37</f>
        <v>0</v>
      </c>
      <c r="AY106" s="140">
        <f>'005 - SO 05 - OSTATNÍ ZPE...'!J38</f>
        <v>0</v>
      </c>
      <c r="AZ106" s="140">
        <f>'005 - SO 05 - OSTATNÍ ZPE...'!F35</f>
        <v>0</v>
      </c>
      <c r="BA106" s="140">
        <f>'005 - SO 05 - OSTATNÍ ZPE...'!F36</f>
        <v>0</v>
      </c>
      <c r="BB106" s="140">
        <f>'005 - SO 05 - OSTATNÍ ZPE...'!F37</f>
        <v>0</v>
      </c>
      <c r="BC106" s="140">
        <f>'005 - SO 05 - OSTATNÍ ZPE...'!F38</f>
        <v>0</v>
      </c>
      <c r="BD106" s="142">
        <f>'005 - SO 05 - OSTATNÍ ZPE...'!F39</f>
        <v>0</v>
      </c>
      <c r="BE106" s="4"/>
      <c r="BT106" s="143" t="s">
        <v>89</v>
      </c>
      <c r="BV106" s="143" t="s">
        <v>80</v>
      </c>
      <c r="BW106" s="143" t="s">
        <v>118</v>
      </c>
      <c r="BX106" s="143" t="s">
        <v>85</v>
      </c>
      <c r="CL106" s="143" t="s">
        <v>1</v>
      </c>
    </row>
    <row r="107" s="4" customFormat="1" ht="16.5" customHeight="1">
      <c r="A107" s="144" t="s">
        <v>91</v>
      </c>
      <c r="B107" s="72"/>
      <c r="C107" s="134"/>
      <c r="D107" s="134"/>
      <c r="E107" s="135" t="s">
        <v>119</v>
      </c>
      <c r="F107" s="135"/>
      <c r="G107" s="135"/>
      <c r="H107" s="135"/>
      <c r="I107" s="135"/>
      <c r="J107" s="134"/>
      <c r="K107" s="135" t="s">
        <v>120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7">
        <f>'006 - SO 06 - OPLOCENÍ'!J32</f>
        <v>0</v>
      </c>
      <c r="AH107" s="134"/>
      <c r="AI107" s="134"/>
      <c r="AJ107" s="134"/>
      <c r="AK107" s="134"/>
      <c r="AL107" s="134"/>
      <c r="AM107" s="134"/>
      <c r="AN107" s="137">
        <f>SUM(AG107,AT107)</f>
        <v>0</v>
      </c>
      <c r="AO107" s="134"/>
      <c r="AP107" s="134"/>
      <c r="AQ107" s="138" t="s">
        <v>88</v>
      </c>
      <c r="AR107" s="74"/>
      <c r="AS107" s="139">
        <v>0</v>
      </c>
      <c r="AT107" s="140">
        <f>ROUND(SUM(AV107:AW107),2)</f>
        <v>0</v>
      </c>
      <c r="AU107" s="141">
        <f>'006 - SO 06 - OPLOCENÍ'!P122</f>
        <v>0</v>
      </c>
      <c r="AV107" s="140">
        <f>'006 - SO 06 - OPLOCENÍ'!J35</f>
        <v>0</v>
      </c>
      <c r="AW107" s="140">
        <f>'006 - SO 06 - OPLOCENÍ'!J36</f>
        <v>0</v>
      </c>
      <c r="AX107" s="140">
        <f>'006 - SO 06 - OPLOCENÍ'!J37</f>
        <v>0</v>
      </c>
      <c r="AY107" s="140">
        <f>'006 - SO 06 - OPLOCENÍ'!J38</f>
        <v>0</v>
      </c>
      <c r="AZ107" s="140">
        <f>'006 - SO 06 - OPLOCENÍ'!F35</f>
        <v>0</v>
      </c>
      <c r="BA107" s="140">
        <f>'006 - SO 06 - OPLOCENÍ'!F36</f>
        <v>0</v>
      </c>
      <c r="BB107" s="140">
        <f>'006 - SO 06 - OPLOCENÍ'!F37</f>
        <v>0</v>
      </c>
      <c r="BC107" s="140">
        <f>'006 - SO 06 - OPLOCENÍ'!F38</f>
        <v>0</v>
      </c>
      <c r="BD107" s="142">
        <f>'006 - SO 06 - OPLOCENÍ'!F39</f>
        <v>0</v>
      </c>
      <c r="BE107" s="4"/>
      <c r="BT107" s="143" t="s">
        <v>89</v>
      </c>
      <c r="BV107" s="143" t="s">
        <v>80</v>
      </c>
      <c r="BW107" s="143" t="s">
        <v>121</v>
      </c>
      <c r="BX107" s="143" t="s">
        <v>85</v>
      </c>
      <c r="CL107" s="143" t="s">
        <v>1</v>
      </c>
    </row>
    <row r="108" s="4" customFormat="1" ht="23.25" customHeight="1">
      <c r="A108" s="4"/>
      <c r="B108" s="72"/>
      <c r="C108" s="134"/>
      <c r="D108" s="134"/>
      <c r="E108" s="135" t="s">
        <v>122</v>
      </c>
      <c r="F108" s="135"/>
      <c r="G108" s="135"/>
      <c r="H108" s="135"/>
      <c r="I108" s="135"/>
      <c r="J108" s="134"/>
      <c r="K108" s="135" t="s">
        <v>123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ROUND(SUM(AG109:AG110),2)</f>
        <v>0</v>
      </c>
      <c r="AH108" s="134"/>
      <c r="AI108" s="134"/>
      <c r="AJ108" s="134"/>
      <c r="AK108" s="134"/>
      <c r="AL108" s="134"/>
      <c r="AM108" s="134"/>
      <c r="AN108" s="137">
        <f>SUM(AG108,AT108)</f>
        <v>0</v>
      </c>
      <c r="AO108" s="134"/>
      <c r="AP108" s="134"/>
      <c r="AQ108" s="138" t="s">
        <v>88</v>
      </c>
      <c r="AR108" s="74"/>
      <c r="AS108" s="139">
        <f>ROUND(SUM(AS109:AS110),2)</f>
        <v>0</v>
      </c>
      <c r="AT108" s="140">
        <f>ROUND(SUM(AV108:AW108),2)</f>
        <v>0</v>
      </c>
      <c r="AU108" s="141">
        <f>ROUND(SUM(AU109:AU110),5)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ROUND(SUM(AZ109:AZ110),2)</f>
        <v>0</v>
      </c>
      <c r="BA108" s="140">
        <f>ROUND(SUM(BA109:BA110),2)</f>
        <v>0</v>
      </c>
      <c r="BB108" s="140">
        <f>ROUND(SUM(BB109:BB110),2)</f>
        <v>0</v>
      </c>
      <c r="BC108" s="140">
        <f>ROUND(SUM(BC109:BC110),2)</f>
        <v>0</v>
      </c>
      <c r="BD108" s="142">
        <f>ROUND(SUM(BD109:BD110),2)</f>
        <v>0</v>
      </c>
      <c r="BE108" s="4"/>
      <c r="BS108" s="143" t="s">
        <v>77</v>
      </c>
      <c r="BT108" s="143" t="s">
        <v>89</v>
      </c>
      <c r="BU108" s="143" t="s">
        <v>79</v>
      </c>
      <c r="BV108" s="143" t="s">
        <v>80</v>
      </c>
      <c r="BW108" s="143" t="s">
        <v>124</v>
      </c>
      <c r="BX108" s="143" t="s">
        <v>85</v>
      </c>
      <c r="CL108" s="143" t="s">
        <v>1</v>
      </c>
    </row>
    <row r="109" s="4" customFormat="1" ht="23.25" customHeight="1">
      <c r="A109" s="144" t="s">
        <v>91</v>
      </c>
      <c r="B109" s="72"/>
      <c r="C109" s="134"/>
      <c r="D109" s="134"/>
      <c r="E109" s="134"/>
      <c r="F109" s="135" t="s">
        <v>125</v>
      </c>
      <c r="G109" s="135"/>
      <c r="H109" s="135"/>
      <c r="I109" s="135"/>
      <c r="J109" s="135"/>
      <c r="K109" s="134"/>
      <c r="L109" s="135" t="s">
        <v>126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7">
        <f>'0070 - VENKOVNÍ PŘÍPOJKA ...'!J34</f>
        <v>0</v>
      </c>
      <c r="AH109" s="134"/>
      <c r="AI109" s="134"/>
      <c r="AJ109" s="134"/>
      <c r="AK109" s="134"/>
      <c r="AL109" s="134"/>
      <c r="AM109" s="134"/>
      <c r="AN109" s="137">
        <f>SUM(AG109,AT109)</f>
        <v>0</v>
      </c>
      <c r="AO109" s="134"/>
      <c r="AP109" s="134"/>
      <c r="AQ109" s="138" t="s">
        <v>88</v>
      </c>
      <c r="AR109" s="74"/>
      <c r="AS109" s="139">
        <v>0</v>
      </c>
      <c r="AT109" s="140">
        <f>ROUND(SUM(AV109:AW109),2)</f>
        <v>0</v>
      </c>
      <c r="AU109" s="141">
        <f>'0070 - VENKOVNÍ PŘÍPOJKA ...'!P136</f>
        <v>0</v>
      </c>
      <c r="AV109" s="140">
        <f>'0070 - VENKOVNÍ PŘÍPOJKA ...'!J37</f>
        <v>0</v>
      </c>
      <c r="AW109" s="140">
        <f>'0070 - VENKOVNÍ PŘÍPOJKA ...'!J38</f>
        <v>0</v>
      </c>
      <c r="AX109" s="140">
        <f>'0070 - VENKOVNÍ PŘÍPOJKA ...'!J39</f>
        <v>0</v>
      </c>
      <c r="AY109" s="140">
        <f>'0070 - VENKOVNÍ PŘÍPOJKA ...'!J40</f>
        <v>0</v>
      </c>
      <c r="AZ109" s="140">
        <f>'0070 - VENKOVNÍ PŘÍPOJKA ...'!F37</f>
        <v>0</v>
      </c>
      <c r="BA109" s="140">
        <f>'0070 - VENKOVNÍ PŘÍPOJKA ...'!F38</f>
        <v>0</v>
      </c>
      <c r="BB109" s="140">
        <f>'0070 - VENKOVNÍ PŘÍPOJKA ...'!F39</f>
        <v>0</v>
      </c>
      <c r="BC109" s="140">
        <f>'0070 - VENKOVNÍ PŘÍPOJKA ...'!F40</f>
        <v>0</v>
      </c>
      <c r="BD109" s="142">
        <f>'0070 - VENKOVNÍ PŘÍPOJKA ...'!F41</f>
        <v>0</v>
      </c>
      <c r="BE109" s="4"/>
      <c r="BT109" s="143" t="s">
        <v>93</v>
      </c>
      <c r="BV109" s="143" t="s">
        <v>80</v>
      </c>
      <c r="BW109" s="143" t="s">
        <v>127</v>
      </c>
      <c r="BX109" s="143" t="s">
        <v>124</v>
      </c>
      <c r="CL109" s="143" t="s">
        <v>1</v>
      </c>
    </row>
    <row r="110" s="4" customFormat="1" ht="23.25" customHeight="1">
      <c r="A110" s="144" t="s">
        <v>91</v>
      </c>
      <c r="B110" s="72"/>
      <c r="C110" s="134"/>
      <c r="D110" s="134"/>
      <c r="E110" s="134"/>
      <c r="F110" s="135" t="s">
        <v>128</v>
      </c>
      <c r="G110" s="135"/>
      <c r="H110" s="135"/>
      <c r="I110" s="135"/>
      <c r="J110" s="135"/>
      <c r="K110" s="134"/>
      <c r="L110" s="135" t="s">
        <v>129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7">
        <f>'0071 - KANALIZAČNÍ, VODOV...'!J34</f>
        <v>0</v>
      </c>
      <c r="AH110" s="134"/>
      <c r="AI110" s="134"/>
      <c r="AJ110" s="134"/>
      <c r="AK110" s="134"/>
      <c r="AL110" s="134"/>
      <c r="AM110" s="134"/>
      <c r="AN110" s="137">
        <f>SUM(AG110,AT110)</f>
        <v>0</v>
      </c>
      <c r="AO110" s="134"/>
      <c r="AP110" s="134"/>
      <c r="AQ110" s="138" t="s">
        <v>88</v>
      </c>
      <c r="AR110" s="74"/>
      <c r="AS110" s="139">
        <v>0</v>
      </c>
      <c r="AT110" s="140">
        <f>ROUND(SUM(AV110:AW110),2)</f>
        <v>0</v>
      </c>
      <c r="AU110" s="141">
        <f>'0071 - KANALIZAČNÍ, VODOV...'!P135</f>
        <v>0</v>
      </c>
      <c r="AV110" s="140">
        <f>'0071 - KANALIZAČNÍ, VODOV...'!J37</f>
        <v>0</v>
      </c>
      <c r="AW110" s="140">
        <f>'0071 - KANALIZAČNÍ, VODOV...'!J38</f>
        <v>0</v>
      </c>
      <c r="AX110" s="140">
        <f>'0071 - KANALIZAČNÍ, VODOV...'!J39</f>
        <v>0</v>
      </c>
      <c r="AY110" s="140">
        <f>'0071 - KANALIZAČNÍ, VODOV...'!J40</f>
        <v>0</v>
      </c>
      <c r="AZ110" s="140">
        <f>'0071 - KANALIZAČNÍ, VODOV...'!F37</f>
        <v>0</v>
      </c>
      <c r="BA110" s="140">
        <f>'0071 - KANALIZAČNÍ, VODOV...'!F38</f>
        <v>0</v>
      </c>
      <c r="BB110" s="140">
        <f>'0071 - KANALIZAČNÍ, VODOV...'!F39</f>
        <v>0</v>
      </c>
      <c r="BC110" s="140">
        <f>'0071 - KANALIZAČNÍ, VODOV...'!F40</f>
        <v>0</v>
      </c>
      <c r="BD110" s="142">
        <f>'0071 - KANALIZAČNÍ, VODOV...'!F41</f>
        <v>0</v>
      </c>
      <c r="BE110" s="4"/>
      <c r="BT110" s="143" t="s">
        <v>93</v>
      </c>
      <c r="BV110" s="143" t="s">
        <v>80</v>
      </c>
      <c r="BW110" s="143" t="s">
        <v>130</v>
      </c>
      <c r="BX110" s="143" t="s">
        <v>124</v>
      </c>
      <c r="CL110" s="143" t="s">
        <v>1</v>
      </c>
    </row>
    <row r="111" s="4" customFormat="1" ht="23.25" customHeight="1">
      <c r="A111" s="4"/>
      <c r="B111" s="72"/>
      <c r="C111" s="134"/>
      <c r="D111" s="134"/>
      <c r="E111" s="135" t="s">
        <v>131</v>
      </c>
      <c r="F111" s="135"/>
      <c r="G111" s="135"/>
      <c r="H111" s="135"/>
      <c r="I111" s="135"/>
      <c r="J111" s="134"/>
      <c r="K111" s="135" t="s">
        <v>132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ROUND(SUM(AG112:AG113),2)</f>
        <v>0</v>
      </c>
      <c r="AH111" s="134"/>
      <c r="AI111" s="134"/>
      <c r="AJ111" s="134"/>
      <c r="AK111" s="134"/>
      <c r="AL111" s="134"/>
      <c r="AM111" s="134"/>
      <c r="AN111" s="137">
        <f>SUM(AG111,AT111)</f>
        <v>0</v>
      </c>
      <c r="AO111" s="134"/>
      <c r="AP111" s="134"/>
      <c r="AQ111" s="138" t="s">
        <v>88</v>
      </c>
      <c r="AR111" s="74"/>
      <c r="AS111" s="139">
        <f>ROUND(SUM(AS112:AS113),2)</f>
        <v>0</v>
      </c>
      <c r="AT111" s="140">
        <f>ROUND(SUM(AV111:AW111),2)</f>
        <v>0</v>
      </c>
      <c r="AU111" s="141">
        <f>ROUND(SUM(AU112:AU113),5)</f>
        <v>0</v>
      </c>
      <c r="AV111" s="140">
        <f>ROUND(AZ111*L29,2)</f>
        <v>0</v>
      </c>
      <c r="AW111" s="140">
        <f>ROUND(BA111*L30,2)</f>
        <v>0</v>
      </c>
      <c r="AX111" s="140">
        <f>ROUND(BB111*L29,2)</f>
        <v>0</v>
      </c>
      <c r="AY111" s="140">
        <f>ROUND(BC111*L30,2)</f>
        <v>0</v>
      </c>
      <c r="AZ111" s="140">
        <f>ROUND(SUM(AZ112:AZ113),2)</f>
        <v>0</v>
      </c>
      <c r="BA111" s="140">
        <f>ROUND(SUM(BA112:BA113),2)</f>
        <v>0</v>
      </c>
      <c r="BB111" s="140">
        <f>ROUND(SUM(BB112:BB113),2)</f>
        <v>0</v>
      </c>
      <c r="BC111" s="140">
        <f>ROUND(SUM(BC112:BC113),2)</f>
        <v>0</v>
      </c>
      <c r="BD111" s="142">
        <f>ROUND(SUM(BD112:BD113),2)</f>
        <v>0</v>
      </c>
      <c r="BE111" s="4"/>
      <c r="BS111" s="143" t="s">
        <v>77</v>
      </c>
      <c r="BT111" s="143" t="s">
        <v>89</v>
      </c>
      <c r="BU111" s="143" t="s">
        <v>79</v>
      </c>
      <c r="BV111" s="143" t="s">
        <v>80</v>
      </c>
      <c r="BW111" s="143" t="s">
        <v>133</v>
      </c>
      <c r="BX111" s="143" t="s">
        <v>85</v>
      </c>
      <c r="CL111" s="143" t="s">
        <v>1</v>
      </c>
    </row>
    <row r="112" s="4" customFormat="1" ht="35.25" customHeight="1">
      <c r="A112" s="144" t="s">
        <v>91</v>
      </c>
      <c r="B112" s="72"/>
      <c r="C112" s="134"/>
      <c r="D112" s="134"/>
      <c r="E112" s="134"/>
      <c r="F112" s="135" t="s">
        <v>134</v>
      </c>
      <c r="G112" s="135"/>
      <c r="H112" s="135"/>
      <c r="I112" s="135"/>
      <c r="J112" s="135"/>
      <c r="K112" s="134"/>
      <c r="L112" s="135" t="s">
        <v>135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7">
        <f>'0080 - VENKOVNÍ AREÁLOVÉ ...'!J34</f>
        <v>0</v>
      </c>
      <c r="AH112" s="134"/>
      <c r="AI112" s="134"/>
      <c r="AJ112" s="134"/>
      <c r="AK112" s="134"/>
      <c r="AL112" s="134"/>
      <c r="AM112" s="134"/>
      <c r="AN112" s="137">
        <f>SUM(AG112,AT112)</f>
        <v>0</v>
      </c>
      <c r="AO112" s="134"/>
      <c r="AP112" s="134"/>
      <c r="AQ112" s="138" t="s">
        <v>88</v>
      </c>
      <c r="AR112" s="74"/>
      <c r="AS112" s="139">
        <v>0</v>
      </c>
      <c r="AT112" s="140">
        <f>ROUND(SUM(AV112:AW112),2)</f>
        <v>0</v>
      </c>
      <c r="AU112" s="141">
        <f>'0080 - VENKOVNÍ AREÁLOVÉ ...'!P134</f>
        <v>0</v>
      </c>
      <c r="AV112" s="140">
        <f>'0080 - VENKOVNÍ AREÁLOVÉ ...'!J37</f>
        <v>0</v>
      </c>
      <c r="AW112" s="140">
        <f>'0080 - VENKOVNÍ AREÁLOVÉ ...'!J38</f>
        <v>0</v>
      </c>
      <c r="AX112" s="140">
        <f>'0080 - VENKOVNÍ AREÁLOVÉ ...'!J39</f>
        <v>0</v>
      </c>
      <c r="AY112" s="140">
        <f>'0080 - VENKOVNÍ AREÁLOVÉ ...'!J40</f>
        <v>0</v>
      </c>
      <c r="AZ112" s="140">
        <f>'0080 - VENKOVNÍ AREÁLOVÉ ...'!F37</f>
        <v>0</v>
      </c>
      <c r="BA112" s="140">
        <f>'0080 - VENKOVNÍ AREÁLOVÉ ...'!F38</f>
        <v>0</v>
      </c>
      <c r="BB112" s="140">
        <f>'0080 - VENKOVNÍ AREÁLOVÉ ...'!F39</f>
        <v>0</v>
      </c>
      <c r="BC112" s="140">
        <f>'0080 - VENKOVNÍ AREÁLOVÉ ...'!F40</f>
        <v>0</v>
      </c>
      <c r="BD112" s="142">
        <f>'0080 - VENKOVNÍ AREÁLOVÉ ...'!F41</f>
        <v>0</v>
      </c>
      <c r="BE112" s="4"/>
      <c r="BT112" s="143" t="s">
        <v>93</v>
      </c>
      <c r="BV112" s="143" t="s">
        <v>80</v>
      </c>
      <c r="BW112" s="143" t="s">
        <v>136</v>
      </c>
      <c r="BX112" s="143" t="s">
        <v>133</v>
      </c>
      <c r="CL112" s="143" t="s">
        <v>1</v>
      </c>
    </row>
    <row r="113" s="4" customFormat="1" ht="23.25" customHeight="1">
      <c r="A113" s="144" t="s">
        <v>91</v>
      </c>
      <c r="B113" s="72"/>
      <c r="C113" s="134"/>
      <c r="D113" s="134"/>
      <c r="E113" s="134"/>
      <c r="F113" s="135" t="s">
        <v>137</v>
      </c>
      <c r="G113" s="135"/>
      <c r="H113" s="135"/>
      <c r="I113" s="135"/>
      <c r="J113" s="135"/>
      <c r="K113" s="134"/>
      <c r="L113" s="135" t="s">
        <v>138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7">
        <f>'0081 - AREÁLOVÉ ROZVODY V...'!J34</f>
        <v>0</v>
      </c>
      <c r="AH113" s="134"/>
      <c r="AI113" s="134"/>
      <c r="AJ113" s="134"/>
      <c r="AK113" s="134"/>
      <c r="AL113" s="134"/>
      <c r="AM113" s="134"/>
      <c r="AN113" s="137">
        <f>SUM(AG113,AT113)</f>
        <v>0</v>
      </c>
      <c r="AO113" s="134"/>
      <c r="AP113" s="134"/>
      <c r="AQ113" s="138" t="s">
        <v>88</v>
      </c>
      <c r="AR113" s="74"/>
      <c r="AS113" s="139">
        <v>0</v>
      </c>
      <c r="AT113" s="140">
        <f>ROUND(SUM(AV113:AW113),2)</f>
        <v>0</v>
      </c>
      <c r="AU113" s="141">
        <f>'0081 - AREÁLOVÉ ROZVODY V...'!P132</f>
        <v>0</v>
      </c>
      <c r="AV113" s="140">
        <f>'0081 - AREÁLOVÉ ROZVODY V...'!J37</f>
        <v>0</v>
      </c>
      <c r="AW113" s="140">
        <f>'0081 - AREÁLOVÉ ROZVODY V...'!J38</f>
        <v>0</v>
      </c>
      <c r="AX113" s="140">
        <f>'0081 - AREÁLOVÉ ROZVODY V...'!J39</f>
        <v>0</v>
      </c>
      <c r="AY113" s="140">
        <f>'0081 - AREÁLOVÉ ROZVODY V...'!J40</f>
        <v>0</v>
      </c>
      <c r="AZ113" s="140">
        <f>'0081 - AREÁLOVÉ ROZVODY V...'!F37</f>
        <v>0</v>
      </c>
      <c r="BA113" s="140">
        <f>'0081 - AREÁLOVÉ ROZVODY V...'!F38</f>
        <v>0</v>
      </c>
      <c r="BB113" s="140">
        <f>'0081 - AREÁLOVÉ ROZVODY V...'!F39</f>
        <v>0</v>
      </c>
      <c r="BC113" s="140">
        <f>'0081 - AREÁLOVÉ ROZVODY V...'!F40</f>
        <v>0</v>
      </c>
      <c r="BD113" s="142">
        <f>'0081 - AREÁLOVÉ ROZVODY V...'!F41</f>
        <v>0</v>
      </c>
      <c r="BE113" s="4"/>
      <c r="BT113" s="143" t="s">
        <v>93</v>
      </c>
      <c r="BV113" s="143" t="s">
        <v>80</v>
      </c>
      <c r="BW113" s="143" t="s">
        <v>139</v>
      </c>
      <c r="BX113" s="143" t="s">
        <v>133</v>
      </c>
      <c r="CL113" s="143" t="s">
        <v>1</v>
      </c>
    </row>
    <row r="114" s="4" customFormat="1" ht="16.5" customHeight="1">
      <c r="A114" s="144" t="s">
        <v>91</v>
      </c>
      <c r="B114" s="72"/>
      <c r="C114" s="134"/>
      <c r="D114" s="134"/>
      <c r="E114" s="135" t="s">
        <v>140</v>
      </c>
      <c r="F114" s="135"/>
      <c r="G114" s="135"/>
      <c r="H114" s="135"/>
      <c r="I114" s="135"/>
      <c r="J114" s="134"/>
      <c r="K114" s="135" t="s">
        <v>141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7">
        <f>'009 - SO 09 - LIKVIDACE S...'!J32</f>
        <v>0</v>
      </c>
      <c r="AH114" s="134"/>
      <c r="AI114" s="134"/>
      <c r="AJ114" s="134"/>
      <c r="AK114" s="134"/>
      <c r="AL114" s="134"/>
      <c r="AM114" s="134"/>
      <c r="AN114" s="137">
        <f>SUM(AG114,AT114)</f>
        <v>0</v>
      </c>
      <c r="AO114" s="134"/>
      <c r="AP114" s="134"/>
      <c r="AQ114" s="138" t="s">
        <v>88</v>
      </c>
      <c r="AR114" s="74"/>
      <c r="AS114" s="139">
        <v>0</v>
      </c>
      <c r="AT114" s="140">
        <f>ROUND(SUM(AV114:AW114),2)</f>
        <v>0</v>
      </c>
      <c r="AU114" s="141">
        <f>'009 - SO 09 - LIKVIDACE S...'!P127</f>
        <v>0</v>
      </c>
      <c r="AV114" s="140">
        <f>'009 - SO 09 - LIKVIDACE S...'!J35</f>
        <v>0</v>
      </c>
      <c r="AW114" s="140">
        <f>'009 - SO 09 - LIKVIDACE S...'!J36</f>
        <v>0</v>
      </c>
      <c r="AX114" s="140">
        <f>'009 - SO 09 - LIKVIDACE S...'!J37</f>
        <v>0</v>
      </c>
      <c r="AY114" s="140">
        <f>'009 - SO 09 - LIKVIDACE S...'!J38</f>
        <v>0</v>
      </c>
      <c r="AZ114" s="140">
        <f>'009 - SO 09 - LIKVIDACE S...'!F35</f>
        <v>0</v>
      </c>
      <c r="BA114" s="140">
        <f>'009 - SO 09 - LIKVIDACE S...'!F36</f>
        <v>0</v>
      </c>
      <c r="BB114" s="140">
        <f>'009 - SO 09 - LIKVIDACE S...'!F37</f>
        <v>0</v>
      </c>
      <c r="BC114" s="140">
        <f>'009 - SO 09 - LIKVIDACE S...'!F38</f>
        <v>0</v>
      </c>
      <c r="BD114" s="142">
        <f>'009 - SO 09 - LIKVIDACE S...'!F39</f>
        <v>0</v>
      </c>
      <c r="BE114" s="4"/>
      <c r="BT114" s="143" t="s">
        <v>89</v>
      </c>
      <c r="BV114" s="143" t="s">
        <v>80</v>
      </c>
      <c r="BW114" s="143" t="s">
        <v>142</v>
      </c>
      <c r="BX114" s="143" t="s">
        <v>85</v>
      </c>
      <c r="CL114" s="143" t="s">
        <v>1</v>
      </c>
    </row>
    <row r="115" s="4" customFormat="1" ht="16.5" customHeight="1">
      <c r="A115" s="144" t="s">
        <v>91</v>
      </c>
      <c r="B115" s="72"/>
      <c r="C115" s="134"/>
      <c r="D115" s="134"/>
      <c r="E115" s="135" t="s">
        <v>143</v>
      </c>
      <c r="F115" s="135"/>
      <c r="G115" s="135"/>
      <c r="H115" s="135"/>
      <c r="I115" s="135"/>
      <c r="J115" s="134"/>
      <c r="K115" s="135" t="s">
        <v>144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7">
        <f>'010 - SO 10 - DEMOLICE ST...'!J32</f>
        <v>0</v>
      </c>
      <c r="AH115" s="134"/>
      <c r="AI115" s="134"/>
      <c r="AJ115" s="134"/>
      <c r="AK115" s="134"/>
      <c r="AL115" s="134"/>
      <c r="AM115" s="134"/>
      <c r="AN115" s="137">
        <f>SUM(AG115,AT115)</f>
        <v>0</v>
      </c>
      <c r="AO115" s="134"/>
      <c r="AP115" s="134"/>
      <c r="AQ115" s="138" t="s">
        <v>88</v>
      </c>
      <c r="AR115" s="74"/>
      <c r="AS115" s="139">
        <v>0</v>
      </c>
      <c r="AT115" s="140">
        <f>ROUND(SUM(AV115:AW115),2)</f>
        <v>0</v>
      </c>
      <c r="AU115" s="141">
        <f>'010 - SO 10 - DEMOLICE ST...'!P124</f>
        <v>0</v>
      </c>
      <c r="AV115" s="140">
        <f>'010 - SO 10 - DEMOLICE ST...'!J35</f>
        <v>0</v>
      </c>
      <c r="AW115" s="140">
        <f>'010 - SO 10 - DEMOLICE ST...'!J36</f>
        <v>0</v>
      </c>
      <c r="AX115" s="140">
        <f>'010 - SO 10 - DEMOLICE ST...'!J37</f>
        <v>0</v>
      </c>
      <c r="AY115" s="140">
        <f>'010 - SO 10 - DEMOLICE ST...'!J38</f>
        <v>0</v>
      </c>
      <c r="AZ115" s="140">
        <f>'010 - SO 10 - DEMOLICE ST...'!F35</f>
        <v>0</v>
      </c>
      <c r="BA115" s="140">
        <f>'010 - SO 10 - DEMOLICE ST...'!F36</f>
        <v>0</v>
      </c>
      <c r="BB115" s="140">
        <f>'010 - SO 10 - DEMOLICE ST...'!F37</f>
        <v>0</v>
      </c>
      <c r="BC115" s="140">
        <f>'010 - SO 10 - DEMOLICE ST...'!F38</f>
        <v>0</v>
      </c>
      <c r="BD115" s="142">
        <f>'010 - SO 10 - DEMOLICE ST...'!F39</f>
        <v>0</v>
      </c>
      <c r="BE115" s="4"/>
      <c r="BT115" s="143" t="s">
        <v>89</v>
      </c>
      <c r="BV115" s="143" t="s">
        <v>80</v>
      </c>
      <c r="BW115" s="143" t="s">
        <v>145</v>
      </c>
      <c r="BX115" s="143" t="s">
        <v>85</v>
      </c>
      <c r="CL115" s="143" t="s">
        <v>1</v>
      </c>
    </row>
    <row r="116" s="4" customFormat="1" ht="16.5" customHeight="1">
      <c r="A116" s="144" t="s">
        <v>91</v>
      </c>
      <c r="B116" s="72"/>
      <c r="C116" s="134"/>
      <c r="D116" s="134"/>
      <c r="E116" s="135" t="s">
        <v>146</v>
      </c>
      <c r="F116" s="135"/>
      <c r="G116" s="135"/>
      <c r="H116" s="135"/>
      <c r="I116" s="135"/>
      <c r="J116" s="134"/>
      <c r="K116" s="135" t="s">
        <v>147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7">
        <f>'011 - SO 11 - VRN'!J32</f>
        <v>0</v>
      </c>
      <c r="AH116" s="134"/>
      <c r="AI116" s="134"/>
      <c r="AJ116" s="134"/>
      <c r="AK116" s="134"/>
      <c r="AL116" s="134"/>
      <c r="AM116" s="134"/>
      <c r="AN116" s="137">
        <f>SUM(AG116,AT116)</f>
        <v>0</v>
      </c>
      <c r="AO116" s="134"/>
      <c r="AP116" s="134"/>
      <c r="AQ116" s="138" t="s">
        <v>88</v>
      </c>
      <c r="AR116" s="74"/>
      <c r="AS116" s="145">
        <v>0</v>
      </c>
      <c r="AT116" s="146">
        <f>ROUND(SUM(AV116:AW116),2)</f>
        <v>0</v>
      </c>
      <c r="AU116" s="147">
        <f>'011 - SO 11 - VRN'!P121</f>
        <v>0</v>
      </c>
      <c r="AV116" s="146">
        <f>'011 - SO 11 - VRN'!J35</f>
        <v>0</v>
      </c>
      <c r="AW116" s="146">
        <f>'011 - SO 11 - VRN'!J36</f>
        <v>0</v>
      </c>
      <c r="AX116" s="146">
        <f>'011 - SO 11 - VRN'!J37</f>
        <v>0</v>
      </c>
      <c r="AY116" s="146">
        <f>'011 - SO 11 - VRN'!J38</f>
        <v>0</v>
      </c>
      <c r="AZ116" s="146">
        <f>'011 - SO 11 - VRN'!F35</f>
        <v>0</v>
      </c>
      <c r="BA116" s="146">
        <f>'011 - SO 11 - VRN'!F36</f>
        <v>0</v>
      </c>
      <c r="BB116" s="146">
        <f>'011 - SO 11 - VRN'!F37</f>
        <v>0</v>
      </c>
      <c r="BC116" s="146">
        <f>'011 - SO 11 - VRN'!F38</f>
        <v>0</v>
      </c>
      <c r="BD116" s="148">
        <f>'011 - SO 11 - VRN'!F39</f>
        <v>0</v>
      </c>
      <c r="BE116" s="4"/>
      <c r="BT116" s="143" t="s">
        <v>89</v>
      </c>
      <c r="BV116" s="143" t="s">
        <v>80</v>
      </c>
      <c r="BW116" s="143" t="s">
        <v>148</v>
      </c>
      <c r="BX116" s="143" t="s">
        <v>85</v>
      </c>
      <c r="CL116" s="143" t="s">
        <v>1</v>
      </c>
    </row>
    <row r="117" s="2" customFormat="1" ht="30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6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46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</row>
  </sheetData>
  <sheetProtection sheet="1" formatColumns="0" formatRows="0" objects="1" scenarios="1" spinCount="100000" saltValue="+a7JytyWQohyrxMznfMo7fWpm7ouak8Kktl6MpaXD6VfkS5T60Rpo6/vVLtFooSJXwUDEIlDkDSdvIHKwFGyqg==" hashValue="GJN+fR7ZM4svBX+rKgABze+Uo1EXTOhkP3BMtt0bupxMIHOBB4LCZlmZPde6H0nF9SBCAsrzgNtz31bHrwq5vw==" algorithmName="SHA-512" password="CC35"/>
  <mergeCells count="126">
    <mergeCell ref="C92:G92"/>
    <mergeCell ref="D95:H95"/>
    <mergeCell ref="E96:I96"/>
    <mergeCell ref="E99:I99"/>
    <mergeCell ref="E102:I102"/>
    <mergeCell ref="F104:J104"/>
    <mergeCell ref="F98:J98"/>
    <mergeCell ref="F97:J97"/>
    <mergeCell ref="F101:J101"/>
    <mergeCell ref="F100:J100"/>
    <mergeCell ref="F103:J103"/>
    <mergeCell ref="I92:AF92"/>
    <mergeCell ref="J95:AF95"/>
    <mergeCell ref="K102:AF102"/>
    <mergeCell ref="K96:AF96"/>
    <mergeCell ref="K99:AF99"/>
    <mergeCell ref="L101:AF101"/>
    <mergeCell ref="L100:AF100"/>
    <mergeCell ref="L103:AF103"/>
    <mergeCell ref="L104:AF104"/>
    <mergeCell ref="L97:AF97"/>
    <mergeCell ref="L98:AF98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F109:J109"/>
    <mergeCell ref="L109:AF109"/>
    <mergeCell ref="F110:J110"/>
    <mergeCell ref="L110:AF110"/>
    <mergeCell ref="E111:I111"/>
    <mergeCell ref="K111:AF111"/>
    <mergeCell ref="F112:J112"/>
    <mergeCell ref="L112:AF112"/>
    <mergeCell ref="F113:J113"/>
    <mergeCell ref="L113:AF113"/>
    <mergeCell ref="E114:I114"/>
    <mergeCell ref="K114:AF114"/>
    <mergeCell ref="E115:I115"/>
    <mergeCell ref="K115:AF115"/>
    <mergeCell ref="E116:I116"/>
    <mergeCell ref="K116:AF11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M87:AN87"/>
    <mergeCell ref="AR2:BE2"/>
    <mergeCell ref="AM89:AP89"/>
    <mergeCell ref="AS89:AT91"/>
    <mergeCell ref="AM90:AP90"/>
    <mergeCell ref="AN92:AP92"/>
    <mergeCell ref="AG92:AM92"/>
    <mergeCell ref="AG94:AM94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101:AM101"/>
    <mergeCell ref="AN101:AP101"/>
    <mergeCell ref="AN94:AP94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</mergeCells>
  <hyperlinks>
    <hyperlink ref="A97" location="'0010 - SO 01'!C2" display="/"/>
    <hyperlink ref="A98" location="'0011 - ZTI A PLYNOVOD'!C2" display="/"/>
    <hyperlink ref="A100" location="'0020 - SO 02'!C2" display="/"/>
    <hyperlink ref="A101" location="'0021 - ZTI A PLYNOVOD'!C2" display="/"/>
    <hyperlink ref="A103" location="'0030 - SO 03'!C2" display="/"/>
    <hyperlink ref="A104" location="'0031 - ZTI A PLYNOVOD'!C2" display="/"/>
    <hyperlink ref="A105" location="'004 - SO 04 - PARKOVIŠTĚ'!C2" display="/"/>
    <hyperlink ref="A106" location="'005 - SO 05 - OSTATNÍ ZPE...'!C2" display="/"/>
    <hyperlink ref="A107" location="'006 - SO 06 - OPLOCENÍ'!C2" display="/"/>
    <hyperlink ref="A109" location="'0070 - VENKOVNÍ PŘÍPOJKA ...'!C2" display="/"/>
    <hyperlink ref="A110" location="'0071 - KANALIZAČNÍ, VODOV...'!C2" display="/"/>
    <hyperlink ref="A112" location="'0080 - VENKOVNÍ AREÁLOVÉ ...'!C2" display="/"/>
    <hyperlink ref="A113" location="'0081 - AREÁLOVÉ ROZVODY V...'!C2" display="/"/>
    <hyperlink ref="A114" location="'009 - SO 09 - LIKVIDACE S...'!C2" display="/"/>
    <hyperlink ref="A115" location="'010 - SO 10 - DEMOLICE ST...'!C2" display="/"/>
    <hyperlink ref="A116" location="'011 - SO 1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153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155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ROUND(J172,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ROUND((SUM(BE172:BE1749)),  2)</f>
        <v>0</v>
      </c>
      <c r="G37" s="40"/>
      <c r="H37" s="40"/>
      <c r="I37" s="167">
        <v>0.20999999999999999</v>
      </c>
      <c r="J37" s="166">
        <f>ROUND(((SUM(BE172:BE1749))*I37),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ROUND((SUM(BF172:BF1749)),  2)</f>
        <v>0</v>
      </c>
      <c r="G38" s="40"/>
      <c r="H38" s="40"/>
      <c r="I38" s="167">
        <v>0.12</v>
      </c>
      <c r="J38" s="166">
        <f>ROUND(((SUM(BF172:BF1749))*I38),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ROUND((SUM(BG172:BG1749)),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ROUND((SUM(BH172:BH1749)),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ROUND((SUM(BI172:BI1749)),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153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0010 - SO 01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J172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J173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J174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163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164</v>
      </c>
      <c r="E104" s="200"/>
      <c r="F104" s="200"/>
      <c r="G104" s="200"/>
      <c r="H104" s="200"/>
      <c r="I104" s="200"/>
      <c r="J104" s="201">
        <f>J205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165</v>
      </c>
      <c r="E105" s="200"/>
      <c r="F105" s="200"/>
      <c r="G105" s="200"/>
      <c r="H105" s="200"/>
      <c r="I105" s="200"/>
      <c r="J105" s="201">
        <f>J271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166</v>
      </c>
      <c r="E106" s="200"/>
      <c r="F106" s="200"/>
      <c r="G106" s="200"/>
      <c r="H106" s="200"/>
      <c r="I106" s="200"/>
      <c r="J106" s="201">
        <f>J305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167</v>
      </c>
      <c r="E107" s="200"/>
      <c r="F107" s="200"/>
      <c r="G107" s="200"/>
      <c r="H107" s="200"/>
      <c r="I107" s="200"/>
      <c r="J107" s="201">
        <f>J315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168</v>
      </c>
      <c r="E108" s="200"/>
      <c r="F108" s="200"/>
      <c r="G108" s="200"/>
      <c r="H108" s="200"/>
      <c r="I108" s="200"/>
      <c r="J108" s="201">
        <f>J337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169</v>
      </c>
      <c r="E109" s="200"/>
      <c r="F109" s="200"/>
      <c r="G109" s="200"/>
      <c r="H109" s="200"/>
      <c r="I109" s="200"/>
      <c r="J109" s="201">
        <f>J380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170</v>
      </c>
      <c r="E110" s="200"/>
      <c r="F110" s="200"/>
      <c r="G110" s="200"/>
      <c r="H110" s="200"/>
      <c r="I110" s="200"/>
      <c r="J110" s="201">
        <f>J478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171</v>
      </c>
      <c r="E111" s="200"/>
      <c r="F111" s="200"/>
      <c r="G111" s="200"/>
      <c r="H111" s="200"/>
      <c r="I111" s="200"/>
      <c r="J111" s="201">
        <f>J509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172</v>
      </c>
      <c r="E112" s="200"/>
      <c r="F112" s="200"/>
      <c r="G112" s="200"/>
      <c r="H112" s="200"/>
      <c r="I112" s="200"/>
      <c r="J112" s="201">
        <f>J542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173</v>
      </c>
      <c r="E113" s="200"/>
      <c r="F113" s="200"/>
      <c r="G113" s="200"/>
      <c r="H113" s="200"/>
      <c r="I113" s="200"/>
      <c r="J113" s="201">
        <f>J556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2"/>
      <c r="C114" s="193"/>
      <c r="D114" s="194" t="s">
        <v>174</v>
      </c>
      <c r="E114" s="195"/>
      <c r="F114" s="195"/>
      <c r="G114" s="195"/>
      <c r="H114" s="195"/>
      <c r="I114" s="195"/>
      <c r="J114" s="196">
        <f>J558</f>
        <v>0</v>
      </c>
      <c r="K114" s="193"/>
      <c r="L114" s="19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8"/>
      <c r="C115" s="134"/>
      <c r="D115" s="199" t="s">
        <v>175</v>
      </c>
      <c r="E115" s="200"/>
      <c r="F115" s="200"/>
      <c r="G115" s="200"/>
      <c r="H115" s="200"/>
      <c r="I115" s="200"/>
      <c r="J115" s="201">
        <f>J559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176</v>
      </c>
      <c r="E116" s="200"/>
      <c r="F116" s="200"/>
      <c r="G116" s="200"/>
      <c r="H116" s="200"/>
      <c r="I116" s="200"/>
      <c r="J116" s="201">
        <f>J590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177</v>
      </c>
      <c r="E117" s="200"/>
      <c r="F117" s="200"/>
      <c r="G117" s="200"/>
      <c r="H117" s="200"/>
      <c r="I117" s="200"/>
      <c r="J117" s="201">
        <f>J655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178</v>
      </c>
      <c r="E118" s="200"/>
      <c r="F118" s="200"/>
      <c r="G118" s="200"/>
      <c r="H118" s="200"/>
      <c r="I118" s="200"/>
      <c r="J118" s="201">
        <f>J771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179</v>
      </c>
      <c r="E119" s="200"/>
      <c r="F119" s="200"/>
      <c r="G119" s="200"/>
      <c r="H119" s="200"/>
      <c r="I119" s="200"/>
      <c r="J119" s="201">
        <f>J787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8"/>
      <c r="C120" s="134"/>
      <c r="D120" s="199" t="s">
        <v>180</v>
      </c>
      <c r="E120" s="200"/>
      <c r="F120" s="200"/>
      <c r="G120" s="200"/>
      <c r="H120" s="200"/>
      <c r="I120" s="200"/>
      <c r="J120" s="201">
        <f>J788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8"/>
      <c r="C121" s="134"/>
      <c r="D121" s="199" t="s">
        <v>181</v>
      </c>
      <c r="E121" s="200"/>
      <c r="F121" s="200"/>
      <c r="G121" s="200"/>
      <c r="H121" s="200"/>
      <c r="I121" s="200"/>
      <c r="J121" s="201">
        <f>J815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8"/>
      <c r="C122" s="134"/>
      <c r="D122" s="199" t="s">
        <v>182</v>
      </c>
      <c r="E122" s="200"/>
      <c r="F122" s="200"/>
      <c r="G122" s="200"/>
      <c r="H122" s="200"/>
      <c r="I122" s="200"/>
      <c r="J122" s="201">
        <f>J827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183</v>
      </c>
      <c r="E123" s="200"/>
      <c r="F123" s="200"/>
      <c r="G123" s="200"/>
      <c r="H123" s="200"/>
      <c r="I123" s="200"/>
      <c r="J123" s="201">
        <f>J841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184</v>
      </c>
      <c r="E124" s="200"/>
      <c r="F124" s="200"/>
      <c r="G124" s="200"/>
      <c r="H124" s="200"/>
      <c r="I124" s="200"/>
      <c r="J124" s="201">
        <f>J959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185</v>
      </c>
      <c r="E125" s="200"/>
      <c r="F125" s="200"/>
      <c r="G125" s="200"/>
      <c r="H125" s="200"/>
      <c r="I125" s="200"/>
      <c r="J125" s="201">
        <f>J1029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186</v>
      </c>
      <c r="E126" s="200"/>
      <c r="F126" s="200"/>
      <c r="G126" s="200"/>
      <c r="H126" s="200"/>
      <c r="I126" s="200"/>
      <c r="J126" s="201">
        <f>J1073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187</v>
      </c>
      <c r="E127" s="200"/>
      <c r="F127" s="200"/>
      <c r="G127" s="200"/>
      <c r="H127" s="200"/>
      <c r="I127" s="200"/>
      <c r="J127" s="201">
        <f>J1094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4"/>
      <c r="D128" s="199" t="s">
        <v>188</v>
      </c>
      <c r="E128" s="200"/>
      <c r="F128" s="200"/>
      <c r="G128" s="200"/>
      <c r="H128" s="200"/>
      <c r="I128" s="200"/>
      <c r="J128" s="201">
        <f>J1299</f>
        <v>0</v>
      </c>
      <c r="K128" s="134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8"/>
      <c r="C129" s="134"/>
      <c r="D129" s="199" t="s">
        <v>189</v>
      </c>
      <c r="E129" s="200"/>
      <c r="F129" s="200"/>
      <c r="G129" s="200"/>
      <c r="H129" s="200"/>
      <c r="I129" s="200"/>
      <c r="J129" s="201">
        <f>J1343</f>
        <v>0</v>
      </c>
      <c r="K129" s="134"/>
      <c r="L129" s="202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8"/>
      <c r="C130" s="134"/>
      <c r="D130" s="199" t="s">
        <v>190</v>
      </c>
      <c r="E130" s="200"/>
      <c r="F130" s="200"/>
      <c r="G130" s="200"/>
      <c r="H130" s="200"/>
      <c r="I130" s="200"/>
      <c r="J130" s="201">
        <f>J1385</f>
        <v>0</v>
      </c>
      <c r="K130" s="134"/>
      <c r="L130" s="202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8"/>
      <c r="C131" s="134"/>
      <c r="D131" s="199" t="s">
        <v>191</v>
      </c>
      <c r="E131" s="200"/>
      <c r="F131" s="200"/>
      <c r="G131" s="200"/>
      <c r="H131" s="200"/>
      <c r="I131" s="200"/>
      <c r="J131" s="201">
        <f>J1438</f>
        <v>0</v>
      </c>
      <c r="K131" s="134"/>
      <c r="L131" s="202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8"/>
      <c r="C132" s="134"/>
      <c r="D132" s="199" t="s">
        <v>192</v>
      </c>
      <c r="E132" s="200"/>
      <c r="F132" s="200"/>
      <c r="G132" s="200"/>
      <c r="H132" s="200"/>
      <c r="I132" s="200"/>
      <c r="J132" s="201">
        <f>J1466</f>
        <v>0</v>
      </c>
      <c r="K132" s="134"/>
      <c r="L132" s="202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8"/>
      <c r="C133" s="134"/>
      <c r="D133" s="199" t="s">
        <v>193</v>
      </c>
      <c r="E133" s="200"/>
      <c r="F133" s="200"/>
      <c r="G133" s="200"/>
      <c r="H133" s="200"/>
      <c r="I133" s="200"/>
      <c r="J133" s="201">
        <f>J1519</f>
        <v>0</v>
      </c>
      <c r="K133" s="134"/>
      <c r="L133" s="202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8"/>
      <c r="C134" s="134"/>
      <c r="D134" s="199" t="s">
        <v>194</v>
      </c>
      <c r="E134" s="200"/>
      <c r="F134" s="200"/>
      <c r="G134" s="200"/>
      <c r="H134" s="200"/>
      <c r="I134" s="200"/>
      <c r="J134" s="201">
        <f>J1545</f>
        <v>0</v>
      </c>
      <c r="K134" s="134"/>
      <c r="L134" s="202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9" customFormat="1" ht="24.96" customHeight="1">
      <c r="A135" s="9"/>
      <c r="B135" s="192"/>
      <c r="C135" s="193"/>
      <c r="D135" s="194" t="s">
        <v>195</v>
      </c>
      <c r="E135" s="195"/>
      <c r="F135" s="195"/>
      <c r="G135" s="195"/>
      <c r="H135" s="195"/>
      <c r="I135" s="195"/>
      <c r="J135" s="196">
        <f>J1552</f>
        <v>0</v>
      </c>
      <c r="K135" s="193"/>
      <c r="L135" s="197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="10" customFormat="1" ht="19.92" customHeight="1">
      <c r="A136" s="10"/>
      <c r="B136" s="198"/>
      <c r="C136" s="134"/>
      <c r="D136" s="199" t="s">
        <v>196</v>
      </c>
      <c r="E136" s="200"/>
      <c r="F136" s="200"/>
      <c r="G136" s="200"/>
      <c r="H136" s="200"/>
      <c r="I136" s="200"/>
      <c r="J136" s="201">
        <f>J1553</f>
        <v>0</v>
      </c>
      <c r="K136" s="134"/>
      <c r="L136" s="202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98"/>
      <c r="C137" s="134"/>
      <c r="D137" s="199" t="s">
        <v>197</v>
      </c>
      <c r="E137" s="200"/>
      <c r="F137" s="200"/>
      <c r="G137" s="200"/>
      <c r="H137" s="200"/>
      <c r="I137" s="200"/>
      <c r="J137" s="201">
        <f>J1554</f>
        <v>0</v>
      </c>
      <c r="K137" s="134"/>
      <c r="L137" s="202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98"/>
      <c r="C138" s="134"/>
      <c r="D138" s="199" t="s">
        <v>198</v>
      </c>
      <c r="E138" s="200"/>
      <c r="F138" s="200"/>
      <c r="G138" s="200"/>
      <c r="H138" s="200"/>
      <c r="I138" s="200"/>
      <c r="J138" s="201">
        <f>J1593</f>
        <v>0</v>
      </c>
      <c r="K138" s="134"/>
      <c r="L138" s="202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98"/>
      <c r="C139" s="134"/>
      <c r="D139" s="199" t="s">
        <v>199</v>
      </c>
      <c r="E139" s="200"/>
      <c r="F139" s="200"/>
      <c r="G139" s="200"/>
      <c r="H139" s="200"/>
      <c r="I139" s="200"/>
      <c r="J139" s="201">
        <f>J1605</f>
        <v>0</v>
      </c>
      <c r="K139" s="134"/>
      <c r="L139" s="202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4.88" customHeight="1">
      <c r="A140" s="10"/>
      <c r="B140" s="198"/>
      <c r="C140" s="134"/>
      <c r="D140" s="199" t="s">
        <v>200</v>
      </c>
      <c r="E140" s="200"/>
      <c r="F140" s="200"/>
      <c r="G140" s="200"/>
      <c r="H140" s="200"/>
      <c r="I140" s="200"/>
      <c r="J140" s="201">
        <f>J1626</f>
        <v>0</v>
      </c>
      <c r="K140" s="134"/>
      <c r="L140" s="202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4.88" customHeight="1">
      <c r="A141" s="10"/>
      <c r="B141" s="198"/>
      <c r="C141" s="134"/>
      <c r="D141" s="199" t="s">
        <v>201</v>
      </c>
      <c r="E141" s="200"/>
      <c r="F141" s="200"/>
      <c r="G141" s="200"/>
      <c r="H141" s="200"/>
      <c r="I141" s="200"/>
      <c r="J141" s="201">
        <f>J1644</f>
        <v>0</v>
      </c>
      <c r="K141" s="134"/>
      <c r="L141" s="202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4.88" customHeight="1">
      <c r="A142" s="10"/>
      <c r="B142" s="198"/>
      <c r="C142" s="134"/>
      <c r="D142" s="199" t="s">
        <v>202</v>
      </c>
      <c r="E142" s="200"/>
      <c r="F142" s="200"/>
      <c r="G142" s="200"/>
      <c r="H142" s="200"/>
      <c r="I142" s="200"/>
      <c r="J142" s="201">
        <f>J1659</f>
        <v>0</v>
      </c>
      <c r="K142" s="134"/>
      <c r="L142" s="202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4.88" customHeight="1">
      <c r="A143" s="10"/>
      <c r="B143" s="198"/>
      <c r="C143" s="134"/>
      <c r="D143" s="199" t="s">
        <v>203</v>
      </c>
      <c r="E143" s="200"/>
      <c r="F143" s="200"/>
      <c r="G143" s="200"/>
      <c r="H143" s="200"/>
      <c r="I143" s="200"/>
      <c r="J143" s="201">
        <f>J1683</f>
        <v>0</v>
      </c>
      <c r="K143" s="134"/>
      <c r="L143" s="202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98"/>
      <c r="C144" s="134"/>
      <c r="D144" s="199" t="s">
        <v>204</v>
      </c>
      <c r="E144" s="200"/>
      <c r="F144" s="200"/>
      <c r="G144" s="200"/>
      <c r="H144" s="200"/>
      <c r="I144" s="200"/>
      <c r="J144" s="201">
        <f>J1691</f>
        <v>0</v>
      </c>
      <c r="K144" s="134"/>
      <c r="L144" s="202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4.88" customHeight="1">
      <c r="A145" s="10"/>
      <c r="B145" s="198"/>
      <c r="C145" s="134"/>
      <c r="D145" s="199" t="s">
        <v>205</v>
      </c>
      <c r="E145" s="200"/>
      <c r="F145" s="200"/>
      <c r="G145" s="200"/>
      <c r="H145" s="200"/>
      <c r="I145" s="200"/>
      <c r="J145" s="201">
        <f>J1709</f>
        <v>0</v>
      </c>
      <c r="K145" s="134"/>
      <c r="L145" s="202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8"/>
      <c r="C146" s="134"/>
      <c r="D146" s="199" t="s">
        <v>206</v>
      </c>
      <c r="E146" s="200"/>
      <c r="F146" s="200"/>
      <c r="G146" s="200"/>
      <c r="H146" s="200"/>
      <c r="I146" s="200"/>
      <c r="J146" s="201">
        <f>J1712</f>
        <v>0</v>
      </c>
      <c r="K146" s="134"/>
      <c r="L146" s="202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4.88" customHeight="1">
      <c r="A147" s="10"/>
      <c r="B147" s="198"/>
      <c r="C147" s="134"/>
      <c r="D147" s="199" t="s">
        <v>207</v>
      </c>
      <c r="E147" s="200"/>
      <c r="F147" s="200"/>
      <c r="G147" s="200"/>
      <c r="H147" s="200"/>
      <c r="I147" s="200"/>
      <c r="J147" s="201">
        <f>J1713</f>
        <v>0</v>
      </c>
      <c r="K147" s="134"/>
      <c r="L147" s="202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4.88" customHeight="1">
      <c r="A148" s="10"/>
      <c r="B148" s="198"/>
      <c r="C148" s="134"/>
      <c r="D148" s="199" t="s">
        <v>208</v>
      </c>
      <c r="E148" s="200"/>
      <c r="F148" s="200"/>
      <c r="G148" s="200"/>
      <c r="H148" s="200"/>
      <c r="I148" s="200"/>
      <c r="J148" s="201">
        <f>J1741</f>
        <v>0</v>
      </c>
      <c r="K148" s="134"/>
      <c r="L148" s="202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2" customFormat="1" ht="21.84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6.96" customHeight="1">
      <c r="A150" s="40"/>
      <c r="B150" s="68"/>
      <c r="C150" s="69"/>
      <c r="D150" s="69"/>
      <c r="E150" s="69"/>
      <c r="F150" s="69"/>
      <c r="G150" s="69"/>
      <c r="H150" s="69"/>
      <c r="I150" s="69"/>
      <c r="J150" s="69"/>
      <c r="K150" s="69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4" s="2" customFormat="1" ht="6.96" customHeight="1">
      <c r="A154" s="40"/>
      <c r="B154" s="70"/>
      <c r="C154" s="71"/>
      <c r="D154" s="71"/>
      <c r="E154" s="71"/>
      <c r="F154" s="71"/>
      <c r="G154" s="71"/>
      <c r="H154" s="71"/>
      <c r="I154" s="71"/>
      <c r="J154" s="71"/>
      <c r="K154" s="71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24.96" customHeight="1">
      <c r="A155" s="40"/>
      <c r="B155" s="41"/>
      <c r="C155" s="25" t="s">
        <v>209</v>
      </c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2" customFormat="1" ht="6.96" customHeight="1">
      <c r="A156" s="40"/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65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="2" customFormat="1" ht="12" customHeight="1">
      <c r="A157" s="40"/>
      <c r="B157" s="41"/>
      <c r="C157" s="34" t="s">
        <v>16</v>
      </c>
      <c r="D157" s="42"/>
      <c r="E157" s="42"/>
      <c r="F157" s="42"/>
      <c r="G157" s="42"/>
      <c r="H157" s="42"/>
      <c r="I157" s="42"/>
      <c r="J157" s="42"/>
      <c r="K157" s="42"/>
      <c r="L157" s="65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="2" customFormat="1" ht="16.5" customHeight="1">
      <c r="A158" s="40"/>
      <c r="B158" s="41"/>
      <c r="C158" s="42"/>
      <c r="D158" s="42"/>
      <c r="E158" s="186" t="str">
        <f>E7</f>
        <v>SOCIÁLNÍ REHABILITACE NOVÉ MĚSTO NAD METUJÍ</v>
      </c>
      <c r="F158" s="34"/>
      <c r="G158" s="34"/>
      <c r="H158" s="34"/>
      <c r="I158" s="42"/>
      <c r="J158" s="42"/>
      <c r="K158" s="42"/>
      <c r="L158" s="65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="1" customFormat="1" ht="12" customHeight="1">
      <c r="B159" s="23"/>
      <c r="C159" s="34" t="s">
        <v>150</v>
      </c>
      <c r="D159" s="24"/>
      <c r="E159" s="24"/>
      <c r="F159" s="24"/>
      <c r="G159" s="24"/>
      <c r="H159" s="24"/>
      <c r="I159" s="24"/>
      <c r="J159" s="24"/>
      <c r="K159" s="24"/>
      <c r="L159" s="22"/>
    </row>
    <row r="160" s="1" customFormat="1" ht="16.5" customHeight="1">
      <c r="B160" s="23"/>
      <c r="C160" s="24"/>
      <c r="D160" s="24"/>
      <c r="E160" s="186" t="s">
        <v>151</v>
      </c>
      <c r="F160" s="24"/>
      <c r="G160" s="24"/>
      <c r="H160" s="24"/>
      <c r="I160" s="24"/>
      <c r="J160" s="24"/>
      <c r="K160" s="24"/>
      <c r="L160" s="22"/>
    </row>
    <row r="161" s="1" customFormat="1" ht="12" customHeight="1">
      <c r="B161" s="23"/>
      <c r="C161" s="34" t="s">
        <v>152</v>
      </c>
      <c r="D161" s="24"/>
      <c r="E161" s="24"/>
      <c r="F161" s="24"/>
      <c r="G161" s="24"/>
      <c r="H161" s="24"/>
      <c r="I161" s="24"/>
      <c r="J161" s="24"/>
      <c r="K161" s="24"/>
      <c r="L161" s="22"/>
    </row>
    <row r="162" s="2" customFormat="1" ht="16.5" customHeight="1">
      <c r="A162" s="40"/>
      <c r="B162" s="41"/>
      <c r="C162" s="42"/>
      <c r="D162" s="42"/>
      <c r="E162" s="187" t="s">
        <v>153</v>
      </c>
      <c r="F162" s="42"/>
      <c r="G162" s="42"/>
      <c r="H162" s="42"/>
      <c r="I162" s="42"/>
      <c r="J162" s="42"/>
      <c r="K162" s="42"/>
      <c r="L162" s="65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="2" customFormat="1" ht="12" customHeight="1">
      <c r="A163" s="40"/>
      <c r="B163" s="41"/>
      <c r="C163" s="34" t="s">
        <v>154</v>
      </c>
      <c r="D163" s="42"/>
      <c r="E163" s="42"/>
      <c r="F163" s="42"/>
      <c r="G163" s="42"/>
      <c r="H163" s="42"/>
      <c r="I163" s="42"/>
      <c r="J163" s="42"/>
      <c r="K163" s="42"/>
      <c r="L163" s="65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="2" customFormat="1" ht="16.5" customHeight="1">
      <c r="A164" s="40"/>
      <c r="B164" s="41"/>
      <c r="C164" s="42"/>
      <c r="D164" s="42"/>
      <c r="E164" s="78" t="str">
        <f>E13</f>
        <v>0010 - SO 01</v>
      </c>
      <c r="F164" s="42"/>
      <c r="G164" s="42"/>
      <c r="H164" s="42"/>
      <c r="I164" s="42"/>
      <c r="J164" s="42"/>
      <c r="K164" s="42"/>
      <c r="L164" s="65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="2" customFormat="1" ht="6.96" customHeight="1">
      <c r="A165" s="40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65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="2" customFormat="1" ht="12" customHeight="1">
      <c r="A166" s="40"/>
      <c r="B166" s="41"/>
      <c r="C166" s="34" t="s">
        <v>20</v>
      </c>
      <c r="D166" s="42"/>
      <c r="E166" s="42"/>
      <c r="F166" s="29" t="str">
        <f>F16</f>
        <v>P.Č. 961, 2340, K.Ú. NOVÉ MĚSTO NAD METUJÍ</v>
      </c>
      <c r="G166" s="42"/>
      <c r="H166" s="42"/>
      <c r="I166" s="34" t="s">
        <v>22</v>
      </c>
      <c r="J166" s="81" t="str">
        <f>IF(J16="","",J16)</f>
        <v>18. 12. 2024</v>
      </c>
      <c r="K166" s="42"/>
      <c r="L166" s="65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="2" customFormat="1" ht="6.96" customHeight="1">
      <c r="A167" s="40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65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="2" customFormat="1" ht="40.05" customHeight="1">
      <c r="A168" s="40"/>
      <c r="B168" s="41"/>
      <c r="C168" s="34" t="s">
        <v>24</v>
      </c>
      <c r="D168" s="42"/>
      <c r="E168" s="42"/>
      <c r="F168" s="29" t="str">
        <f>E19</f>
        <v>KRÁLOVÉHRADECKÝ KRAJ</v>
      </c>
      <c r="G168" s="42"/>
      <c r="H168" s="42"/>
      <c r="I168" s="34" t="s">
        <v>30</v>
      </c>
      <c r="J168" s="38" t="str">
        <f>E25</f>
        <v>ATELIER ARCHITEKTURY A URBANISMU, s.r.o.</v>
      </c>
      <c r="K168" s="42"/>
      <c r="L168" s="65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="2" customFormat="1" ht="15.15" customHeight="1">
      <c r="A169" s="40"/>
      <c r="B169" s="41"/>
      <c r="C169" s="34" t="s">
        <v>28</v>
      </c>
      <c r="D169" s="42"/>
      <c r="E169" s="42"/>
      <c r="F169" s="29" t="str">
        <f>IF(E22="","",E22)</f>
        <v>Vyplň údaj</v>
      </c>
      <c r="G169" s="42"/>
      <c r="H169" s="42"/>
      <c r="I169" s="34" t="s">
        <v>34</v>
      </c>
      <c r="J169" s="38" t="str">
        <f>E28</f>
        <v>JIŘÍ KOCIÁN</v>
      </c>
      <c r="K169" s="42"/>
      <c r="L169" s="65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="2" customFormat="1" ht="10.32" customHeight="1">
      <c r="A170" s="40"/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65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="11" customFormat="1" ht="29.28" customHeight="1">
      <c r="A171" s="203"/>
      <c r="B171" s="204"/>
      <c r="C171" s="205" t="s">
        <v>210</v>
      </c>
      <c r="D171" s="206" t="s">
        <v>63</v>
      </c>
      <c r="E171" s="206" t="s">
        <v>59</v>
      </c>
      <c r="F171" s="206" t="s">
        <v>60</v>
      </c>
      <c r="G171" s="206" t="s">
        <v>211</v>
      </c>
      <c r="H171" s="206" t="s">
        <v>212</v>
      </c>
      <c r="I171" s="206" t="s">
        <v>213</v>
      </c>
      <c r="J171" s="207" t="s">
        <v>158</v>
      </c>
      <c r="K171" s="208" t="s">
        <v>214</v>
      </c>
      <c r="L171" s="209"/>
      <c r="M171" s="102" t="s">
        <v>1</v>
      </c>
      <c r="N171" s="103" t="s">
        <v>42</v>
      </c>
      <c r="O171" s="103" t="s">
        <v>215</v>
      </c>
      <c r="P171" s="103" t="s">
        <v>216</v>
      </c>
      <c r="Q171" s="103" t="s">
        <v>217</v>
      </c>
      <c r="R171" s="103" t="s">
        <v>218</v>
      </c>
      <c r="S171" s="103" t="s">
        <v>219</v>
      </c>
      <c r="T171" s="104" t="s">
        <v>220</v>
      </c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</row>
    <row r="172" s="2" customFormat="1" ht="22.8" customHeight="1">
      <c r="A172" s="40"/>
      <c r="B172" s="41"/>
      <c r="C172" s="109" t="s">
        <v>221</v>
      </c>
      <c r="D172" s="42"/>
      <c r="E172" s="42"/>
      <c r="F172" s="42"/>
      <c r="G172" s="42"/>
      <c r="H172" s="42"/>
      <c r="I172" s="42"/>
      <c r="J172" s="210">
        <f>BK172</f>
        <v>0</v>
      </c>
      <c r="K172" s="42"/>
      <c r="L172" s="46"/>
      <c r="M172" s="105"/>
      <c r="N172" s="211"/>
      <c r="O172" s="106"/>
      <c r="P172" s="212">
        <f>P173+P558+P1552</f>
        <v>0</v>
      </c>
      <c r="Q172" s="106"/>
      <c r="R172" s="212">
        <f>R173+R558+R1552</f>
        <v>348.36770799000004</v>
      </c>
      <c r="S172" s="106"/>
      <c r="T172" s="213">
        <f>T173+T558+T1552</f>
        <v>0.00033587000000000005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77</v>
      </c>
      <c r="AU172" s="19" t="s">
        <v>160</v>
      </c>
      <c r="BK172" s="214">
        <f>BK173+BK558+BK1552</f>
        <v>0</v>
      </c>
    </row>
    <row r="173" s="12" customFormat="1" ht="25.92" customHeight="1">
      <c r="A173" s="12"/>
      <c r="B173" s="215"/>
      <c r="C173" s="216"/>
      <c r="D173" s="217" t="s">
        <v>77</v>
      </c>
      <c r="E173" s="218" t="s">
        <v>222</v>
      </c>
      <c r="F173" s="218" t="s">
        <v>223</v>
      </c>
      <c r="G173" s="216"/>
      <c r="H173" s="216"/>
      <c r="I173" s="219"/>
      <c r="J173" s="220">
        <f>BK173</f>
        <v>0</v>
      </c>
      <c r="K173" s="216"/>
      <c r="L173" s="221"/>
      <c r="M173" s="222"/>
      <c r="N173" s="223"/>
      <c r="O173" s="223"/>
      <c r="P173" s="224">
        <f>P174+P198+P205+P271+P305+P315+P337+P380+P478+P509+P542+P556</f>
        <v>0</v>
      </c>
      <c r="Q173" s="223"/>
      <c r="R173" s="224">
        <f>R174+R198+R205+R271+R305+R315+R337+R380+R478+R509+R542+R556</f>
        <v>310.95335441000003</v>
      </c>
      <c r="S173" s="223"/>
      <c r="T173" s="225">
        <f>T174+T198+T205+T271+T305+T315+T337+T380+T478+T509+T542+T556</f>
        <v>0.00033587000000000005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6" t="s">
        <v>84</v>
      </c>
      <c r="AT173" s="227" t="s">
        <v>77</v>
      </c>
      <c r="AU173" s="227" t="s">
        <v>78</v>
      </c>
      <c r="AY173" s="226" t="s">
        <v>224</v>
      </c>
      <c r="BK173" s="228">
        <f>BK174+BK198+BK205+BK271+BK305+BK315+BK337+BK380+BK478+BK509+BK542+BK556</f>
        <v>0</v>
      </c>
    </row>
    <row r="174" s="12" customFormat="1" ht="22.8" customHeight="1">
      <c r="A174" s="12"/>
      <c r="B174" s="215"/>
      <c r="C174" s="216"/>
      <c r="D174" s="217" t="s">
        <v>77</v>
      </c>
      <c r="E174" s="229" t="s">
        <v>84</v>
      </c>
      <c r="F174" s="229" t="s">
        <v>225</v>
      </c>
      <c r="G174" s="216"/>
      <c r="H174" s="216"/>
      <c r="I174" s="219"/>
      <c r="J174" s="230">
        <f>BK174</f>
        <v>0</v>
      </c>
      <c r="K174" s="216"/>
      <c r="L174" s="221"/>
      <c r="M174" s="222"/>
      <c r="N174" s="223"/>
      <c r="O174" s="223"/>
      <c r="P174" s="224">
        <f>SUM(P175:P197)</f>
        <v>0</v>
      </c>
      <c r="Q174" s="223"/>
      <c r="R174" s="224">
        <f>SUM(R175:R197)</f>
        <v>0</v>
      </c>
      <c r="S174" s="223"/>
      <c r="T174" s="225">
        <f>SUM(T175:T197)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6" t="s">
        <v>84</v>
      </c>
      <c r="AT174" s="227" t="s">
        <v>77</v>
      </c>
      <c r="AU174" s="227" t="s">
        <v>84</v>
      </c>
      <c r="AY174" s="226" t="s">
        <v>224</v>
      </c>
      <c r="BK174" s="228">
        <f>SUM(BK175:BK197)</f>
        <v>0</v>
      </c>
    </row>
    <row r="175" s="2" customFormat="1" ht="16.5" customHeight="1">
      <c r="A175" s="40"/>
      <c r="B175" s="41"/>
      <c r="C175" s="231" t="s">
        <v>84</v>
      </c>
      <c r="D175" s="231" t="s">
        <v>226</v>
      </c>
      <c r="E175" s="232" t="s">
        <v>227</v>
      </c>
      <c r="F175" s="233" t="s">
        <v>228</v>
      </c>
      <c r="G175" s="234" t="s">
        <v>229</v>
      </c>
      <c r="H175" s="235">
        <v>328.21300000000002</v>
      </c>
      <c r="I175" s="236"/>
      <c r="J175" s="237">
        <f>ROUND(I175*H175,2)</f>
        <v>0</v>
      </c>
      <c r="K175" s="238"/>
      <c r="L175" s="46"/>
      <c r="M175" s="239" t="s">
        <v>1</v>
      </c>
      <c r="N175" s="240" t="s">
        <v>44</v>
      </c>
      <c r="O175" s="93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3" t="s">
        <v>230</v>
      </c>
      <c r="AT175" s="243" t="s">
        <v>226</v>
      </c>
      <c r="AU175" s="243" t="s">
        <v>89</v>
      </c>
      <c r="AY175" s="19" t="s">
        <v>224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9" t="s">
        <v>89</v>
      </c>
      <c r="BK175" s="244">
        <f>ROUND(I175*H175,2)</f>
        <v>0</v>
      </c>
      <c r="BL175" s="19" t="s">
        <v>230</v>
      </c>
      <c r="BM175" s="243" t="s">
        <v>231</v>
      </c>
    </row>
    <row r="176" s="13" customFormat="1">
      <c r="A176" s="13"/>
      <c r="B176" s="245"/>
      <c r="C176" s="246"/>
      <c r="D176" s="247" t="s">
        <v>232</v>
      </c>
      <c r="E176" s="248" t="s">
        <v>1</v>
      </c>
      <c r="F176" s="249" t="s">
        <v>233</v>
      </c>
      <c r="G176" s="246"/>
      <c r="H176" s="250">
        <v>328.21300000000002</v>
      </c>
      <c r="I176" s="251"/>
      <c r="J176" s="246"/>
      <c r="K176" s="246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232</v>
      </c>
      <c r="AU176" s="256" t="s">
        <v>89</v>
      </c>
      <c r="AV176" s="13" t="s">
        <v>89</v>
      </c>
      <c r="AW176" s="13" t="s">
        <v>33</v>
      </c>
      <c r="AX176" s="13" t="s">
        <v>84</v>
      </c>
      <c r="AY176" s="256" t="s">
        <v>224</v>
      </c>
    </row>
    <row r="177" s="2" customFormat="1" ht="21.75" customHeight="1">
      <c r="A177" s="40"/>
      <c r="B177" s="41"/>
      <c r="C177" s="231" t="s">
        <v>89</v>
      </c>
      <c r="D177" s="231" t="s">
        <v>226</v>
      </c>
      <c r="E177" s="232" t="s">
        <v>234</v>
      </c>
      <c r="F177" s="233" t="s">
        <v>235</v>
      </c>
      <c r="G177" s="234" t="s">
        <v>236</v>
      </c>
      <c r="H177" s="235">
        <v>147.696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230</v>
      </c>
      <c r="AT177" s="243" t="s">
        <v>226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230</v>
      </c>
      <c r="BM177" s="243" t="s">
        <v>237</v>
      </c>
    </row>
    <row r="178" s="14" customFormat="1">
      <c r="A178" s="14"/>
      <c r="B178" s="257"/>
      <c r="C178" s="258"/>
      <c r="D178" s="247" t="s">
        <v>232</v>
      </c>
      <c r="E178" s="259" t="s">
        <v>1</v>
      </c>
      <c r="F178" s="260" t="s">
        <v>238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232</v>
      </c>
      <c r="AU178" s="266" t="s">
        <v>89</v>
      </c>
      <c r="AV178" s="14" t="s">
        <v>84</v>
      </c>
      <c r="AW178" s="14" t="s">
        <v>33</v>
      </c>
      <c r="AX178" s="14" t="s">
        <v>78</v>
      </c>
      <c r="AY178" s="266" t="s">
        <v>224</v>
      </c>
    </row>
    <row r="179" s="13" customFormat="1">
      <c r="A179" s="13"/>
      <c r="B179" s="245"/>
      <c r="C179" s="246"/>
      <c r="D179" s="247" t="s">
        <v>232</v>
      </c>
      <c r="E179" s="248" t="s">
        <v>1</v>
      </c>
      <c r="F179" s="249" t="s">
        <v>239</v>
      </c>
      <c r="G179" s="246"/>
      <c r="H179" s="250">
        <v>147.696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232</v>
      </c>
      <c r="AU179" s="256" t="s">
        <v>89</v>
      </c>
      <c r="AV179" s="13" t="s">
        <v>89</v>
      </c>
      <c r="AW179" s="13" t="s">
        <v>33</v>
      </c>
      <c r="AX179" s="13" t="s">
        <v>84</v>
      </c>
      <c r="AY179" s="256" t="s">
        <v>224</v>
      </c>
    </row>
    <row r="180" s="2" customFormat="1" ht="21.75" customHeight="1">
      <c r="A180" s="40"/>
      <c r="B180" s="41"/>
      <c r="C180" s="231" t="s">
        <v>93</v>
      </c>
      <c r="D180" s="231" t="s">
        <v>226</v>
      </c>
      <c r="E180" s="232" t="s">
        <v>240</v>
      </c>
      <c r="F180" s="233" t="s">
        <v>241</v>
      </c>
      <c r="G180" s="234" t="s">
        <v>236</v>
      </c>
      <c r="H180" s="235">
        <v>75.450000000000003</v>
      </c>
      <c r="I180" s="236"/>
      <c r="J180" s="237">
        <f>ROUND(I180*H180,2)</f>
        <v>0</v>
      </c>
      <c r="K180" s="238"/>
      <c r="L180" s="46"/>
      <c r="M180" s="239" t="s">
        <v>1</v>
      </c>
      <c r="N180" s="240" t="s">
        <v>44</v>
      </c>
      <c r="O180" s="93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3" t="s">
        <v>230</v>
      </c>
      <c r="AT180" s="243" t="s">
        <v>226</v>
      </c>
      <c r="AU180" s="243" t="s">
        <v>89</v>
      </c>
      <c r="AY180" s="19" t="s">
        <v>224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9" t="s">
        <v>89</v>
      </c>
      <c r="BK180" s="244">
        <f>ROUND(I180*H180,2)</f>
        <v>0</v>
      </c>
      <c r="BL180" s="19" t="s">
        <v>230</v>
      </c>
      <c r="BM180" s="243" t="s">
        <v>242</v>
      </c>
    </row>
    <row r="181" s="14" customFormat="1">
      <c r="A181" s="14"/>
      <c r="B181" s="257"/>
      <c r="C181" s="258"/>
      <c r="D181" s="247" t="s">
        <v>232</v>
      </c>
      <c r="E181" s="259" t="s">
        <v>1</v>
      </c>
      <c r="F181" s="260" t="s">
        <v>243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232</v>
      </c>
      <c r="AU181" s="266" t="s">
        <v>89</v>
      </c>
      <c r="AV181" s="14" t="s">
        <v>84</v>
      </c>
      <c r="AW181" s="14" t="s">
        <v>33</v>
      </c>
      <c r="AX181" s="14" t="s">
        <v>78</v>
      </c>
      <c r="AY181" s="266" t="s">
        <v>224</v>
      </c>
    </row>
    <row r="182" s="13" customFormat="1">
      <c r="A182" s="13"/>
      <c r="B182" s="245"/>
      <c r="C182" s="246"/>
      <c r="D182" s="247" t="s">
        <v>232</v>
      </c>
      <c r="E182" s="248" t="s">
        <v>1</v>
      </c>
      <c r="F182" s="249" t="s">
        <v>244</v>
      </c>
      <c r="G182" s="246"/>
      <c r="H182" s="250">
        <v>58.064999999999998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232</v>
      </c>
      <c r="AU182" s="256" t="s">
        <v>89</v>
      </c>
      <c r="AV182" s="13" t="s">
        <v>89</v>
      </c>
      <c r="AW182" s="13" t="s">
        <v>33</v>
      </c>
      <c r="AX182" s="13" t="s">
        <v>78</v>
      </c>
      <c r="AY182" s="256" t="s">
        <v>224</v>
      </c>
    </row>
    <row r="183" s="13" customFormat="1">
      <c r="A183" s="13"/>
      <c r="B183" s="245"/>
      <c r="C183" s="246"/>
      <c r="D183" s="247" t="s">
        <v>232</v>
      </c>
      <c r="E183" s="248" t="s">
        <v>1</v>
      </c>
      <c r="F183" s="249" t="s">
        <v>245</v>
      </c>
      <c r="G183" s="246"/>
      <c r="H183" s="250">
        <v>11.505000000000001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232</v>
      </c>
      <c r="AU183" s="256" t="s">
        <v>89</v>
      </c>
      <c r="AV183" s="13" t="s">
        <v>89</v>
      </c>
      <c r="AW183" s="13" t="s">
        <v>33</v>
      </c>
      <c r="AX183" s="13" t="s">
        <v>78</v>
      </c>
      <c r="AY183" s="256" t="s">
        <v>224</v>
      </c>
    </row>
    <row r="184" s="14" customFormat="1">
      <c r="A184" s="14"/>
      <c r="B184" s="257"/>
      <c r="C184" s="258"/>
      <c r="D184" s="247" t="s">
        <v>232</v>
      </c>
      <c r="E184" s="259" t="s">
        <v>1</v>
      </c>
      <c r="F184" s="260" t="s">
        <v>246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232</v>
      </c>
      <c r="AU184" s="266" t="s">
        <v>89</v>
      </c>
      <c r="AV184" s="14" t="s">
        <v>84</v>
      </c>
      <c r="AW184" s="14" t="s">
        <v>33</v>
      </c>
      <c r="AX184" s="14" t="s">
        <v>78</v>
      </c>
      <c r="AY184" s="266" t="s">
        <v>224</v>
      </c>
    </row>
    <row r="185" s="13" customFormat="1">
      <c r="A185" s="13"/>
      <c r="B185" s="245"/>
      <c r="C185" s="246"/>
      <c r="D185" s="247" t="s">
        <v>232</v>
      </c>
      <c r="E185" s="248" t="s">
        <v>1</v>
      </c>
      <c r="F185" s="249" t="s">
        <v>247</v>
      </c>
      <c r="G185" s="246"/>
      <c r="H185" s="250">
        <v>5.8799999999999999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232</v>
      </c>
      <c r="AU185" s="256" t="s">
        <v>89</v>
      </c>
      <c r="AV185" s="13" t="s">
        <v>89</v>
      </c>
      <c r="AW185" s="13" t="s">
        <v>33</v>
      </c>
      <c r="AX185" s="13" t="s">
        <v>78</v>
      </c>
      <c r="AY185" s="256" t="s">
        <v>224</v>
      </c>
    </row>
    <row r="186" s="15" customFormat="1">
      <c r="A186" s="15"/>
      <c r="B186" s="267"/>
      <c r="C186" s="268"/>
      <c r="D186" s="247" t="s">
        <v>232</v>
      </c>
      <c r="E186" s="269" t="s">
        <v>1</v>
      </c>
      <c r="F186" s="270" t="s">
        <v>248</v>
      </c>
      <c r="G186" s="268"/>
      <c r="H186" s="271">
        <v>75.450000000000003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232</v>
      </c>
      <c r="AU186" s="277" t="s">
        <v>89</v>
      </c>
      <c r="AV186" s="15" t="s">
        <v>230</v>
      </c>
      <c r="AW186" s="15" t="s">
        <v>33</v>
      </c>
      <c r="AX186" s="15" t="s">
        <v>84</v>
      </c>
      <c r="AY186" s="277" t="s">
        <v>224</v>
      </c>
    </row>
    <row r="187" s="2" customFormat="1" ht="21.75" customHeight="1">
      <c r="A187" s="40"/>
      <c r="B187" s="41"/>
      <c r="C187" s="231" t="s">
        <v>230</v>
      </c>
      <c r="D187" s="231" t="s">
        <v>226</v>
      </c>
      <c r="E187" s="232" t="s">
        <v>249</v>
      </c>
      <c r="F187" s="233" t="s">
        <v>250</v>
      </c>
      <c r="G187" s="234" t="s">
        <v>236</v>
      </c>
      <c r="H187" s="235">
        <v>297.55700000000002</v>
      </c>
      <c r="I187" s="236"/>
      <c r="J187" s="237">
        <f>ROUND(I187*H187,2)</f>
        <v>0</v>
      </c>
      <c r="K187" s="238"/>
      <c r="L187" s="46"/>
      <c r="M187" s="239" t="s">
        <v>1</v>
      </c>
      <c r="N187" s="240" t="s">
        <v>44</v>
      </c>
      <c r="O187" s="93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3" t="s">
        <v>230</v>
      </c>
      <c r="AT187" s="243" t="s">
        <v>226</v>
      </c>
      <c r="AU187" s="243" t="s">
        <v>89</v>
      </c>
      <c r="AY187" s="19" t="s">
        <v>224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9" t="s">
        <v>89</v>
      </c>
      <c r="BK187" s="244">
        <f>ROUND(I187*H187,2)</f>
        <v>0</v>
      </c>
      <c r="BL187" s="19" t="s">
        <v>230</v>
      </c>
      <c r="BM187" s="243" t="s">
        <v>251</v>
      </c>
    </row>
    <row r="188" s="13" customFormat="1">
      <c r="A188" s="13"/>
      <c r="B188" s="245"/>
      <c r="C188" s="246"/>
      <c r="D188" s="247" t="s">
        <v>232</v>
      </c>
      <c r="E188" s="248" t="s">
        <v>1</v>
      </c>
      <c r="F188" s="249" t="s">
        <v>252</v>
      </c>
      <c r="G188" s="246"/>
      <c r="H188" s="250">
        <v>16.411000000000001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232</v>
      </c>
      <c r="AU188" s="256" t="s">
        <v>89</v>
      </c>
      <c r="AV188" s="13" t="s">
        <v>89</v>
      </c>
      <c r="AW188" s="13" t="s">
        <v>33</v>
      </c>
      <c r="AX188" s="13" t="s">
        <v>78</v>
      </c>
      <c r="AY188" s="256" t="s">
        <v>224</v>
      </c>
    </row>
    <row r="189" s="13" customFormat="1">
      <c r="A189" s="13"/>
      <c r="B189" s="245"/>
      <c r="C189" s="246"/>
      <c r="D189" s="247" t="s">
        <v>232</v>
      </c>
      <c r="E189" s="248" t="s">
        <v>1</v>
      </c>
      <c r="F189" s="249" t="s">
        <v>253</v>
      </c>
      <c r="G189" s="246"/>
      <c r="H189" s="250">
        <v>223.14599999999999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232</v>
      </c>
      <c r="AU189" s="256" t="s">
        <v>89</v>
      </c>
      <c r="AV189" s="13" t="s">
        <v>89</v>
      </c>
      <c r="AW189" s="13" t="s">
        <v>33</v>
      </c>
      <c r="AX189" s="13" t="s">
        <v>78</v>
      </c>
      <c r="AY189" s="256" t="s">
        <v>224</v>
      </c>
    </row>
    <row r="190" s="13" customFormat="1">
      <c r="A190" s="13"/>
      <c r="B190" s="245"/>
      <c r="C190" s="246"/>
      <c r="D190" s="247" t="s">
        <v>232</v>
      </c>
      <c r="E190" s="248" t="s">
        <v>1</v>
      </c>
      <c r="F190" s="249" t="s">
        <v>254</v>
      </c>
      <c r="G190" s="246"/>
      <c r="H190" s="250">
        <v>58</v>
      </c>
      <c r="I190" s="251"/>
      <c r="J190" s="246"/>
      <c r="K190" s="246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232</v>
      </c>
      <c r="AU190" s="256" t="s">
        <v>89</v>
      </c>
      <c r="AV190" s="13" t="s">
        <v>89</v>
      </c>
      <c r="AW190" s="13" t="s">
        <v>33</v>
      </c>
      <c r="AX190" s="13" t="s">
        <v>78</v>
      </c>
      <c r="AY190" s="256" t="s">
        <v>224</v>
      </c>
    </row>
    <row r="191" s="15" customFormat="1">
      <c r="A191" s="15"/>
      <c r="B191" s="267"/>
      <c r="C191" s="268"/>
      <c r="D191" s="247" t="s">
        <v>232</v>
      </c>
      <c r="E191" s="269" t="s">
        <v>1</v>
      </c>
      <c r="F191" s="270" t="s">
        <v>248</v>
      </c>
      <c r="G191" s="268"/>
      <c r="H191" s="271">
        <v>297.55700000000002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232</v>
      </c>
      <c r="AU191" s="277" t="s">
        <v>89</v>
      </c>
      <c r="AV191" s="15" t="s">
        <v>230</v>
      </c>
      <c r="AW191" s="15" t="s">
        <v>33</v>
      </c>
      <c r="AX191" s="15" t="s">
        <v>84</v>
      </c>
      <c r="AY191" s="277" t="s">
        <v>224</v>
      </c>
    </row>
    <row r="192" s="2" customFormat="1" ht="16.5" customHeight="1">
      <c r="A192" s="40"/>
      <c r="B192" s="41"/>
      <c r="C192" s="231" t="s">
        <v>255</v>
      </c>
      <c r="D192" s="231" t="s">
        <v>226</v>
      </c>
      <c r="E192" s="232" t="s">
        <v>256</v>
      </c>
      <c r="F192" s="233" t="s">
        <v>257</v>
      </c>
      <c r="G192" s="234" t="s">
        <v>236</v>
      </c>
      <c r="H192" s="235">
        <v>58</v>
      </c>
      <c r="I192" s="236"/>
      <c r="J192" s="237">
        <f>ROUND(I192*H192,2)</f>
        <v>0</v>
      </c>
      <c r="K192" s="238"/>
      <c r="L192" s="46"/>
      <c r="M192" s="239" t="s">
        <v>1</v>
      </c>
      <c r="N192" s="240" t="s">
        <v>44</v>
      </c>
      <c r="O192" s="93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3" t="s">
        <v>230</v>
      </c>
      <c r="AT192" s="243" t="s">
        <v>226</v>
      </c>
      <c r="AU192" s="243" t="s">
        <v>89</v>
      </c>
      <c r="AY192" s="19" t="s">
        <v>224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9" t="s">
        <v>89</v>
      </c>
      <c r="BK192" s="244">
        <f>ROUND(I192*H192,2)</f>
        <v>0</v>
      </c>
      <c r="BL192" s="19" t="s">
        <v>230</v>
      </c>
      <c r="BM192" s="243" t="s">
        <v>258</v>
      </c>
    </row>
    <row r="193" s="13" customFormat="1">
      <c r="A193" s="13"/>
      <c r="B193" s="245"/>
      <c r="C193" s="246"/>
      <c r="D193" s="247" t="s">
        <v>232</v>
      </c>
      <c r="E193" s="248" t="s">
        <v>1</v>
      </c>
      <c r="F193" s="249" t="s">
        <v>259</v>
      </c>
      <c r="G193" s="246"/>
      <c r="H193" s="250">
        <v>58</v>
      </c>
      <c r="I193" s="251"/>
      <c r="J193" s="246"/>
      <c r="K193" s="246"/>
      <c r="L193" s="252"/>
      <c r="M193" s="253"/>
      <c r="N193" s="254"/>
      <c r="O193" s="254"/>
      <c r="P193" s="254"/>
      <c r="Q193" s="254"/>
      <c r="R193" s="254"/>
      <c r="S193" s="254"/>
      <c r="T193" s="25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6" t="s">
        <v>232</v>
      </c>
      <c r="AU193" s="256" t="s">
        <v>89</v>
      </c>
      <c r="AV193" s="13" t="s">
        <v>89</v>
      </c>
      <c r="AW193" s="13" t="s">
        <v>33</v>
      </c>
      <c r="AX193" s="13" t="s">
        <v>84</v>
      </c>
      <c r="AY193" s="256" t="s">
        <v>224</v>
      </c>
    </row>
    <row r="194" s="2" customFormat="1" ht="16.5" customHeight="1">
      <c r="A194" s="40"/>
      <c r="B194" s="41"/>
      <c r="C194" s="231" t="s">
        <v>260</v>
      </c>
      <c r="D194" s="231" t="s">
        <v>226</v>
      </c>
      <c r="E194" s="232" t="s">
        <v>261</v>
      </c>
      <c r="F194" s="233" t="s">
        <v>262</v>
      </c>
      <c r="G194" s="234" t="s">
        <v>229</v>
      </c>
      <c r="H194" s="235">
        <v>328.21300000000002</v>
      </c>
      <c r="I194" s="236"/>
      <c r="J194" s="237">
        <f>ROUND(I194*H194,2)</f>
        <v>0</v>
      </c>
      <c r="K194" s="238"/>
      <c r="L194" s="46"/>
      <c r="M194" s="239" t="s">
        <v>1</v>
      </c>
      <c r="N194" s="240" t="s">
        <v>44</v>
      </c>
      <c r="O194" s="93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3" t="s">
        <v>230</v>
      </c>
      <c r="AT194" s="243" t="s">
        <v>226</v>
      </c>
      <c r="AU194" s="243" t="s">
        <v>89</v>
      </c>
      <c r="AY194" s="19" t="s">
        <v>224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9" t="s">
        <v>89</v>
      </c>
      <c r="BK194" s="244">
        <f>ROUND(I194*H194,2)</f>
        <v>0</v>
      </c>
      <c r="BL194" s="19" t="s">
        <v>230</v>
      </c>
      <c r="BM194" s="243" t="s">
        <v>263</v>
      </c>
    </row>
    <row r="195" s="13" customFormat="1">
      <c r="A195" s="13"/>
      <c r="B195" s="245"/>
      <c r="C195" s="246"/>
      <c r="D195" s="247" t="s">
        <v>232</v>
      </c>
      <c r="E195" s="248" t="s">
        <v>1</v>
      </c>
      <c r="F195" s="249" t="s">
        <v>233</v>
      </c>
      <c r="G195" s="246"/>
      <c r="H195" s="250">
        <v>328.21300000000002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232</v>
      </c>
      <c r="AU195" s="256" t="s">
        <v>89</v>
      </c>
      <c r="AV195" s="13" t="s">
        <v>89</v>
      </c>
      <c r="AW195" s="13" t="s">
        <v>33</v>
      </c>
      <c r="AX195" s="13" t="s">
        <v>84</v>
      </c>
      <c r="AY195" s="256" t="s">
        <v>224</v>
      </c>
    </row>
    <row r="196" s="2" customFormat="1" ht="16.5" customHeight="1">
      <c r="A196" s="40"/>
      <c r="B196" s="41"/>
      <c r="C196" s="231" t="s">
        <v>264</v>
      </c>
      <c r="D196" s="231" t="s">
        <v>226</v>
      </c>
      <c r="E196" s="232" t="s">
        <v>265</v>
      </c>
      <c r="F196" s="233" t="s">
        <v>266</v>
      </c>
      <c r="G196" s="234" t="s">
        <v>236</v>
      </c>
      <c r="H196" s="235">
        <v>58</v>
      </c>
      <c r="I196" s="236"/>
      <c r="J196" s="237">
        <f>ROUND(I196*H196,2)</f>
        <v>0</v>
      </c>
      <c r="K196" s="238"/>
      <c r="L196" s="46"/>
      <c r="M196" s="239" t="s">
        <v>1</v>
      </c>
      <c r="N196" s="240" t="s">
        <v>44</v>
      </c>
      <c r="O196" s="93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3" t="s">
        <v>230</v>
      </c>
      <c r="AT196" s="243" t="s">
        <v>226</v>
      </c>
      <c r="AU196" s="243" t="s">
        <v>89</v>
      </c>
      <c r="AY196" s="19" t="s">
        <v>224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9" t="s">
        <v>89</v>
      </c>
      <c r="BK196" s="244">
        <f>ROUND(I196*H196,2)</f>
        <v>0</v>
      </c>
      <c r="BL196" s="19" t="s">
        <v>230</v>
      </c>
      <c r="BM196" s="243" t="s">
        <v>267</v>
      </c>
    </row>
    <row r="197" s="13" customFormat="1">
      <c r="A197" s="13"/>
      <c r="B197" s="245"/>
      <c r="C197" s="246"/>
      <c r="D197" s="247" t="s">
        <v>232</v>
      </c>
      <c r="E197" s="248" t="s">
        <v>1</v>
      </c>
      <c r="F197" s="249" t="s">
        <v>268</v>
      </c>
      <c r="G197" s="246"/>
      <c r="H197" s="250">
        <v>58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232</v>
      </c>
      <c r="AU197" s="256" t="s">
        <v>89</v>
      </c>
      <c r="AV197" s="13" t="s">
        <v>89</v>
      </c>
      <c r="AW197" s="13" t="s">
        <v>33</v>
      </c>
      <c r="AX197" s="13" t="s">
        <v>84</v>
      </c>
      <c r="AY197" s="256" t="s">
        <v>224</v>
      </c>
    </row>
    <row r="198" s="12" customFormat="1" ht="22.8" customHeight="1">
      <c r="A198" s="12"/>
      <c r="B198" s="215"/>
      <c r="C198" s="216"/>
      <c r="D198" s="217" t="s">
        <v>77</v>
      </c>
      <c r="E198" s="229" t="s">
        <v>7</v>
      </c>
      <c r="F198" s="229" t="s">
        <v>269</v>
      </c>
      <c r="G198" s="216"/>
      <c r="H198" s="216"/>
      <c r="I198" s="219"/>
      <c r="J198" s="230">
        <f>BK198</f>
        <v>0</v>
      </c>
      <c r="K198" s="216"/>
      <c r="L198" s="221"/>
      <c r="M198" s="222"/>
      <c r="N198" s="223"/>
      <c r="O198" s="223"/>
      <c r="P198" s="224">
        <f>SUM(P199:P204)</f>
        <v>0</v>
      </c>
      <c r="Q198" s="223"/>
      <c r="R198" s="224">
        <f>SUM(R199:R204)</f>
        <v>0.054334999999999994</v>
      </c>
      <c r="S198" s="223"/>
      <c r="T198" s="225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6" t="s">
        <v>84</v>
      </c>
      <c r="AT198" s="227" t="s">
        <v>77</v>
      </c>
      <c r="AU198" s="227" t="s">
        <v>84</v>
      </c>
      <c r="AY198" s="226" t="s">
        <v>224</v>
      </c>
      <c r="BK198" s="228">
        <f>SUM(BK199:BK204)</f>
        <v>0</v>
      </c>
    </row>
    <row r="199" s="2" customFormat="1" ht="24.15" customHeight="1">
      <c r="A199" s="40"/>
      <c r="B199" s="41"/>
      <c r="C199" s="231" t="s">
        <v>270</v>
      </c>
      <c r="D199" s="231" t="s">
        <v>226</v>
      </c>
      <c r="E199" s="232" t="s">
        <v>271</v>
      </c>
      <c r="F199" s="233" t="s">
        <v>272</v>
      </c>
      <c r="G199" s="234" t="s">
        <v>273</v>
      </c>
      <c r="H199" s="235">
        <v>33.700000000000003</v>
      </c>
      <c r="I199" s="236"/>
      <c r="J199" s="237">
        <f>ROUND(I199*H199,2)</f>
        <v>0</v>
      </c>
      <c r="K199" s="238"/>
      <c r="L199" s="46"/>
      <c r="M199" s="239" t="s">
        <v>1</v>
      </c>
      <c r="N199" s="240" t="s">
        <v>44</v>
      </c>
      <c r="O199" s="93"/>
      <c r="P199" s="241">
        <f>O199*H199</f>
        <v>0</v>
      </c>
      <c r="Q199" s="241">
        <v>0.00034000000000000002</v>
      </c>
      <c r="R199" s="241">
        <f>Q199*H199</f>
        <v>0.011458000000000001</v>
      </c>
      <c r="S199" s="241">
        <v>0</v>
      </c>
      <c r="T199" s="24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3" t="s">
        <v>230</v>
      </c>
      <c r="AT199" s="243" t="s">
        <v>226</v>
      </c>
      <c r="AU199" s="243" t="s">
        <v>89</v>
      </c>
      <c r="AY199" s="19" t="s">
        <v>224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9" t="s">
        <v>89</v>
      </c>
      <c r="BK199" s="244">
        <f>ROUND(I199*H199,2)</f>
        <v>0</v>
      </c>
      <c r="BL199" s="19" t="s">
        <v>230</v>
      </c>
      <c r="BM199" s="243" t="s">
        <v>274</v>
      </c>
    </row>
    <row r="200" s="13" customFormat="1">
      <c r="A200" s="13"/>
      <c r="B200" s="245"/>
      <c r="C200" s="246"/>
      <c r="D200" s="247" t="s">
        <v>232</v>
      </c>
      <c r="E200" s="248" t="s">
        <v>1</v>
      </c>
      <c r="F200" s="249" t="s">
        <v>275</v>
      </c>
      <c r="G200" s="246"/>
      <c r="H200" s="250">
        <v>33.700000000000003</v>
      </c>
      <c r="I200" s="251"/>
      <c r="J200" s="246"/>
      <c r="K200" s="246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232</v>
      </c>
      <c r="AU200" s="256" t="s">
        <v>89</v>
      </c>
      <c r="AV200" s="13" t="s">
        <v>89</v>
      </c>
      <c r="AW200" s="13" t="s">
        <v>33</v>
      </c>
      <c r="AX200" s="13" t="s">
        <v>84</v>
      </c>
      <c r="AY200" s="256" t="s">
        <v>224</v>
      </c>
    </row>
    <row r="201" s="2" customFormat="1" ht="24.15" customHeight="1">
      <c r="A201" s="40"/>
      <c r="B201" s="41"/>
      <c r="C201" s="231" t="s">
        <v>276</v>
      </c>
      <c r="D201" s="231" t="s">
        <v>226</v>
      </c>
      <c r="E201" s="232" t="s">
        <v>277</v>
      </c>
      <c r="F201" s="233" t="s">
        <v>278</v>
      </c>
      <c r="G201" s="234" t="s">
        <v>273</v>
      </c>
      <c r="H201" s="235">
        <v>13.1</v>
      </c>
      <c r="I201" s="236"/>
      <c r="J201" s="237">
        <f>ROUND(I201*H201,2)</f>
        <v>0</v>
      </c>
      <c r="K201" s="238"/>
      <c r="L201" s="46"/>
      <c r="M201" s="239" t="s">
        <v>1</v>
      </c>
      <c r="N201" s="240" t="s">
        <v>44</v>
      </c>
      <c r="O201" s="93"/>
      <c r="P201" s="241">
        <f>O201*H201</f>
        <v>0</v>
      </c>
      <c r="Q201" s="241">
        <v>0.0022699999999999999</v>
      </c>
      <c r="R201" s="241">
        <f>Q201*H201</f>
        <v>0.029736999999999996</v>
      </c>
      <c r="S201" s="241">
        <v>0</v>
      </c>
      <c r="T201" s="24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3" t="s">
        <v>230</v>
      </c>
      <c r="AT201" s="243" t="s">
        <v>226</v>
      </c>
      <c r="AU201" s="243" t="s">
        <v>89</v>
      </c>
      <c r="AY201" s="19" t="s">
        <v>224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9" t="s">
        <v>89</v>
      </c>
      <c r="BK201" s="244">
        <f>ROUND(I201*H201,2)</f>
        <v>0</v>
      </c>
      <c r="BL201" s="19" t="s">
        <v>230</v>
      </c>
      <c r="BM201" s="243" t="s">
        <v>279</v>
      </c>
    </row>
    <row r="202" s="13" customFormat="1">
      <c r="A202" s="13"/>
      <c r="B202" s="245"/>
      <c r="C202" s="246"/>
      <c r="D202" s="247" t="s">
        <v>232</v>
      </c>
      <c r="E202" s="248" t="s">
        <v>1</v>
      </c>
      <c r="F202" s="249" t="s">
        <v>280</v>
      </c>
      <c r="G202" s="246"/>
      <c r="H202" s="250">
        <v>13.1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232</v>
      </c>
      <c r="AU202" s="256" t="s">
        <v>89</v>
      </c>
      <c r="AV202" s="13" t="s">
        <v>89</v>
      </c>
      <c r="AW202" s="13" t="s">
        <v>33</v>
      </c>
      <c r="AX202" s="13" t="s">
        <v>84</v>
      </c>
      <c r="AY202" s="256" t="s">
        <v>224</v>
      </c>
    </row>
    <row r="203" s="2" customFormat="1" ht="16.5" customHeight="1">
      <c r="A203" s="40"/>
      <c r="B203" s="41"/>
      <c r="C203" s="231" t="s">
        <v>281</v>
      </c>
      <c r="D203" s="231" t="s">
        <v>226</v>
      </c>
      <c r="E203" s="232" t="s">
        <v>282</v>
      </c>
      <c r="F203" s="233" t="s">
        <v>283</v>
      </c>
      <c r="G203" s="234" t="s">
        <v>273</v>
      </c>
      <c r="H203" s="235">
        <v>6</v>
      </c>
      <c r="I203" s="236"/>
      <c r="J203" s="237">
        <f>ROUND(I203*H203,2)</f>
        <v>0</v>
      </c>
      <c r="K203" s="238"/>
      <c r="L203" s="46"/>
      <c r="M203" s="239" t="s">
        <v>1</v>
      </c>
      <c r="N203" s="240" t="s">
        <v>44</v>
      </c>
      <c r="O203" s="93"/>
      <c r="P203" s="241">
        <f>O203*H203</f>
        <v>0</v>
      </c>
      <c r="Q203" s="241">
        <v>0.0021900000000000001</v>
      </c>
      <c r="R203" s="241">
        <f>Q203*H203</f>
        <v>0.013140000000000001</v>
      </c>
      <c r="S203" s="241">
        <v>0</v>
      </c>
      <c r="T203" s="24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3" t="s">
        <v>230</v>
      </c>
      <c r="AT203" s="243" t="s">
        <v>226</v>
      </c>
      <c r="AU203" s="243" t="s">
        <v>89</v>
      </c>
      <c r="AY203" s="19" t="s">
        <v>224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9" t="s">
        <v>89</v>
      </c>
      <c r="BK203" s="244">
        <f>ROUND(I203*H203,2)</f>
        <v>0</v>
      </c>
      <c r="BL203" s="19" t="s">
        <v>230</v>
      </c>
      <c r="BM203" s="243" t="s">
        <v>284</v>
      </c>
    </row>
    <row r="204" s="13" customFormat="1">
      <c r="A204" s="13"/>
      <c r="B204" s="245"/>
      <c r="C204" s="246"/>
      <c r="D204" s="247" t="s">
        <v>232</v>
      </c>
      <c r="E204" s="248" t="s">
        <v>1</v>
      </c>
      <c r="F204" s="249" t="s">
        <v>285</v>
      </c>
      <c r="G204" s="246"/>
      <c r="H204" s="250">
        <v>6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232</v>
      </c>
      <c r="AU204" s="256" t="s">
        <v>89</v>
      </c>
      <c r="AV204" s="13" t="s">
        <v>89</v>
      </c>
      <c r="AW204" s="13" t="s">
        <v>33</v>
      </c>
      <c r="AX204" s="13" t="s">
        <v>84</v>
      </c>
      <c r="AY204" s="256" t="s">
        <v>224</v>
      </c>
    </row>
    <row r="205" s="12" customFormat="1" ht="22.8" customHeight="1">
      <c r="A205" s="12"/>
      <c r="B205" s="215"/>
      <c r="C205" s="216"/>
      <c r="D205" s="217" t="s">
        <v>77</v>
      </c>
      <c r="E205" s="229" t="s">
        <v>286</v>
      </c>
      <c r="F205" s="229" t="s">
        <v>287</v>
      </c>
      <c r="G205" s="216"/>
      <c r="H205" s="216"/>
      <c r="I205" s="219"/>
      <c r="J205" s="230">
        <f>BK205</f>
        <v>0</v>
      </c>
      <c r="K205" s="216"/>
      <c r="L205" s="221"/>
      <c r="M205" s="222"/>
      <c r="N205" s="223"/>
      <c r="O205" s="223"/>
      <c r="P205" s="224">
        <f>SUM(P206:P270)</f>
        <v>0</v>
      </c>
      <c r="Q205" s="223"/>
      <c r="R205" s="224">
        <f>SUM(R206:R270)</f>
        <v>199.07613999</v>
      </c>
      <c r="S205" s="223"/>
      <c r="T205" s="225">
        <f>SUM(T206:T270)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6" t="s">
        <v>84</v>
      </c>
      <c r="AT205" s="227" t="s">
        <v>77</v>
      </c>
      <c r="AU205" s="227" t="s">
        <v>84</v>
      </c>
      <c r="AY205" s="226" t="s">
        <v>224</v>
      </c>
      <c r="BK205" s="228">
        <f>SUM(BK206:BK270)</f>
        <v>0</v>
      </c>
    </row>
    <row r="206" s="2" customFormat="1" ht="16.5" customHeight="1">
      <c r="A206" s="40"/>
      <c r="B206" s="41"/>
      <c r="C206" s="231" t="s">
        <v>288</v>
      </c>
      <c r="D206" s="231" t="s">
        <v>226</v>
      </c>
      <c r="E206" s="232" t="s">
        <v>289</v>
      </c>
      <c r="F206" s="233" t="s">
        <v>290</v>
      </c>
      <c r="G206" s="234" t="s">
        <v>236</v>
      </c>
      <c r="H206" s="235">
        <v>32.024999999999999</v>
      </c>
      <c r="I206" s="236"/>
      <c r="J206" s="237">
        <f>ROUND(I206*H206,2)</f>
        <v>0</v>
      </c>
      <c r="K206" s="238"/>
      <c r="L206" s="46"/>
      <c r="M206" s="239" t="s">
        <v>1</v>
      </c>
      <c r="N206" s="240" t="s">
        <v>44</v>
      </c>
      <c r="O206" s="93"/>
      <c r="P206" s="241">
        <f>O206*H206</f>
        <v>0</v>
      </c>
      <c r="Q206" s="241">
        <v>2.1600000000000001</v>
      </c>
      <c r="R206" s="241">
        <f>Q206*H206</f>
        <v>69.174000000000007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230</v>
      </c>
      <c r="AT206" s="243" t="s">
        <v>226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230</v>
      </c>
      <c r="BM206" s="243" t="s">
        <v>291</v>
      </c>
    </row>
    <row r="207" s="14" customFormat="1">
      <c r="A207" s="14"/>
      <c r="B207" s="257"/>
      <c r="C207" s="258"/>
      <c r="D207" s="247" t="s">
        <v>232</v>
      </c>
      <c r="E207" s="259" t="s">
        <v>1</v>
      </c>
      <c r="F207" s="260" t="s">
        <v>292</v>
      </c>
      <c r="G207" s="258"/>
      <c r="H207" s="259" t="s">
        <v>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232</v>
      </c>
      <c r="AU207" s="266" t="s">
        <v>89</v>
      </c>
      <c r="AV207" s="14" t="s">
        <v>84</v>
      </c>
      <c r="AW207" s="14" t="s">
        <v>33</v>
      </c>
      <c r="AX207" s="14" t="s">
        <v>78</v>
      </c>
      <c r="AY207" s="266" t="s">
        <v>224</v>
      </c>
    </row>
    <row r="208" s="14" customFormat="1">
      <c r="A208" s="14"/>
      <c r="B208" s="257"/>
      <c r="C208" s="258"/>
      <c r="D208" s="247" t="s">
        <v>232</v>
      </c>
      <c r="E208" s="259" t="s">
        <v>1</v>
      </c>
      <c r="F208" s="260" t="s">
        <v>293</v>
      </c>
      <c r="G208" s="258"/>
      <c r="H208" s="259" t="s">
        <v>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232</v>
      </c>
      <c r="AU208" s="266" t="s">
        <v>89</v>
      </c>
      <c r="AV208" s="14" t="s">
        <v>84</v>
      </c>
      <c r="AW208" s="14" t="s">
        <v>33</v>
      </c>
      <c r="AX208" s="14" t="s">
        <v>78</v>
      </c>
      <c r="AY208" s="266" t="s">
        <v>224</v>
      </c>
    </row>
    <row r="209" s="13" customFormat="1">
      <c r="A209" s="13"/>
      <c r="B209" s="245"/>
      <c r="C209" s="246"/>
      <c r="D209" s="247" t="s">
        <v>232</v>
      </c>
      <c r="E209" s="248" t="s">
        <v>1</v>
      </c>
      <c r="F209" s="249" t="s">
        <v>294</v>
      </c>
      <c r="G209" s="246"/>
      <c r="H209" s="250">
        <v>32.024999999999999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232</v>
      </c>
      <c r="AU209" s="256" t="s">
        <v>89</v>
      </c>
      <c r="AV209" s="13" t="s">
        <v>89</v>
      </c>
      <c r="AW209" s="13" t="s">
        <v>33</v>
      </c>
      <c r="AX209" s="13" t="s">
        <v>84</v>
      </c>
      <c r="AY209" s="256" t="s">
        <v>224</v>
      </c>
    </row>
    <row r="210" s="2" customFormat="1" ht="16.5" customHeight="1">
      <c r="A210" s="40"/>
      <c r="B210" s="41"/>
      <c r="C210" s="231" t="s">
        <v>8</v>
      </c>
      <c r="D210" s="231" t="s">
        <v>226</v>
      </c>
      <c r="E210" s="232" t="s">
        <v>295</v>
      </c>
      <c r="F210" s="233" t="s">
        <v>296</v>
      </c>
      <c r="G210" s="234" t="s">
        <v>236</v>
      </c>
      <c r="H210" s="235">
        <v>4.8479999999999999</v>
      </c>
      <c r="I210" s="236"/>
      <c r="J210" s="237">
        <f>ROUND(I210*H210,2)</f>
        <v>0</v>
      </c>
      <c r="K210" s="238"/>
      <c r="L210" s="46"/>
      <c r="M210" s="239" t="s">
        <v>1</v>
      </c>
      <c r="N210" s="240" t="s">
        <v>44</v>
      </c>
      <c r="O210" s="93"/>
      <c r="P210" s="241">
        <f>O210*H210</f>
        <v>0</v>
      </c>
      <c r="Q210" s="241">
        <v>2.3010199999999998</v>
      </c>
      <c r="R210" s="241">
        <f>Q210*H210</f>
        <v>11.155344959999999</v>
      </c>
      <c r="S210" s="241">
        <v>0</v>
      </c>
      <c r="T210" s="24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3" t="s">
        <v>230</v>
      </c>
      <c r="AT210" s="243" t="s">
        <v>226</v>
      </c>
      <c r="AU210" s="243" t="s">
        <v>89</v>
      </c>
      <c r="AY210" s="19" t="s">
        <v>224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9" t="s">
        <v>89</v>
      </c>
      <c r="BK210" s="244">
        <f>ROUND(I210*H210,2)</f>
        <v>0</v>
      </c>
      <c r="BL210" s="19" t="s">
        <v>230</v>
      </c>
      <c r="BM210" s="243" t="s">
        <v>297</v>
      </c>
    </row>
    <row r="211" s="14" customFormat="1">
      <c r="A211" s="14"/>
      <c r="B211" s="257"/>
      <c r="C211" s="258"/>
      <c r="D211" s="247" t="s">
        <v>232</v>
      </c>
      <c r="E211" s="259" t="s">
        <v>1</v>
      </c>
      <c r="F211" s="260" t="s">
        <v>298</v>
      </c>
      <c r="G211" s="258"/>
      <c r="H211" s="259" t="s">
        <v>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232</v>
      </c>
      <c r="AU211" s="266" t="s">
        <v>89</v>
      </c>
      <c r="AV211" s="14" t="s">
        <v>84</v>
      </c>
      <c r="AW211" s="14" t="s">
        <v>33</v>
      </c>
      <c r="AX211" s="14" t="s">
        <v>78</v>
      </c>
      <c r="AY211" s="266" t="s">
        <v>224</v>
      </c>
    </row>
    <row r="212" s="13" customFormat="1">
      <c r="A212" s="13"/>
      <c r="B212" s="245"/>
      <c r="C212" s="246"/>
      <c r="D212" s="247" t="s">
        <v>232</v>
      </c>
      <c r="E212" s="248" t="s">
        <v>1</v>
      </c>
      <c r="F212" s="249" t="s">
        <v>299</v>
      </c>
      <c r="G212" s="246"/>
      <c r="H212" s="250">
        <v>3.738</v>
      </c>
      <c r="I212" s="251"/>
      <c r="J212" s="246"/>
      <c r="K212" s="246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232</v>
      </c>
      <c r="AU212" s="256" t="s">
        <v>89</v>
      </c>
      <c r="AV212" s="13" t="s">
        <v>89</v>
      </c>
      <c r="AW212" s="13" t="s">
        <v>33</v>
      </c>
      <c r="AX212" s="13" t="s">
        <v>78</v>
      </c>
      <c r="AY212" s="256" t="s">
        <v>224</v>
      </c>
    </row>
    <row r="213" s="13" customFormat="1">
      <c r="A213" s="13"/>
      <c r="B213" s="245"/>
      <c r="C213" s="246"/>
      <c r="D213" s="247" t="s">
        <v>232</v>
      </c>
      <c r="E213" s="248" t="s">
        <v>1</v>
      </c>
      <c r="F213" s="249" t="s">
        <v>300</v>
      </c>
      <c r="G213" s="246"/>
      <c r="H213" s="250">
        <v>0.86399999999999999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232</v>
      </c>
      <c r="AU213" s="256" t="s">
        <v>89</v>
      </c>
      <c r="AV213" s="13" t="s">
        <v>89</v>
      </c>
      <c r="AW213" s="13" t="s">
        <v>33</v>
      </c>
      <c r="AX213" s="13" t="s">
        <v>78</v>
      </c>
      <c r="AY213" s="256" t="s">
        <v>224</v>
      </c>
    </row>
    <row r="214" s="13" customFormat="1">
      <c r="A214" s="13"/>
      <c r="B214" s="245"/>
      <c r="C214" s="246"/>
      <c r="D214" s="247" t="s">
        <v>232</v>
      </c>
      <c r="E214" s="248" t="s">
        <v>1</v>
      </c>
      <c r="F214" s="249" t="s">
        <v>301</v>
      </c>
      <c r="G214" s="246"/>
      <c r="H214" s="250">
        <v>0.050000000000000003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232</v>
      </c>
      <c r="AU214" s="256" t="s">
        <v>89</v>
      </c>
      <c r="AV214" s="13" t="s">
        <v>89</v>
      </c>
      <c r="AW214" s="13" t="s">
        <v>33</v>
      </c>
      <c r="AX214" s="13" t="s">
        <v>78</v>
      </c>
      <c r="AY214" s="256" t="s">
        <v>224</v>
      </c>
    </row>
    <row r="215" s="14" customFormat="1">
      <c r="A215" s="14"/>
      <c r="B215" s="257"/>
      <c r="C215" s="258"/>
      <c r="D215" s="247" t="s">
        <v>232</v>
      </c>
      <c r="E215" s="259" t="s">
        <v>1</v>
      </c>
      <c r="F215" s="260" t="s">
        <v>302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232</v>
      </c>
      <c r="AU215" s="266" t="s">
        <v>89</v>
      </c>
      <c r="AV215" s="14" t="s">
        <v>84</v>
      </c>
      <c r="AW215" s="14" t="s">
        <v>33</v>
      </c>
      <c r="AX215" s="14" t="s">
        <v>78</v>
      </c>
      <c r="AY215" s="266" t="s">
        <v>224</v>
      </c>
    </row>
    <row r="216" s="13" customFormat="1">
      <c r="A216" s="13"/>
      <c r="B216" s="245"/>
      <c r="C216" s="246"/>
      <c r="D216" s="247" t="s">
        <v>232</v>
      </c>
      <c r="E216" s="248" t="s">
        <v>1</v>
      </c>
      <c r="F216" s="249" t="s">
        <v>303</v>
      </c>
      <c r="G216" s="246"/>
      <c r="H216" s="250">
        <v>0.19600000000000001</v>
      </c>
      <c r="I216" s="251"/>
      <c r="J216" s="246"/>
      <c r="K216" s="246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232</v>
      </c>
      <c r="AU216" s="256" t="s">
        <v>89</v>
      </c>
      <c r="AV216" s="13" t="s">
        <v>89</v>
      </c>
      <c r="AW216" s="13" t="s">
        <v>33</v>
      </c>
      <c r="AX216" s="13" t="s">
        <v>78</v>
      </c>
      <c r="AY216" s="256" t="s">
        <v>224</v>
      </c>
    </row>
    <row r="217" s="15" customFormat="1">
      <c r="A217" s="15"/>
      <c r="B217" s="267"/>
      <c r="C217" s="268"/>
      <c r="D217" s="247" t="s">
        <v>232</v>
      </c>
      <c r="E217" s="269" t="s">
        <v>1</v>
      </c>
      <c r="F217" s="270" t="s">
        <v>248</v>
      </c>
      <c r="G217" s="268"/>
      <c r="H217" s="271">
        <v>4.8479999999999999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232</v>
      </c>
      <c r="AU217" s="277" t="s">
        <v>89</v>
      </c>
      <c r="AV217" s="15" t="s">
        <v>230</v>
      </c>
      <c r="AW217" s="15" t="s">
        <v>33</v>
      </c>
      <c r="AX217" s="15" t="s">
        <v>84</v>
      </c>
      <c r="AY217" s="277" t="s">
        <v>224</v>
      </c>
    </row>
    <row r="218" s="2" customFormat="1" ht="16.5" customHeight="1">
      <c r="A218" s="40"/>
      <c r="B218" s="41"/>
      <c r="C218" s="231" t="s">
        <v>304</v>
      </c>
      <c r="D218" s="231" t="s">
        <v>226</v>
      </c>
      <c r="E218" s="232" t="s">
        <v>305</v>
      </c>
      <c r="F218" s="233" t="s">
        <v>306</v>
      </c>
      <c r="G218" s="234" t="s">
        <v>236</v>
      </c>
      <c r="H218" s="235">
        <v>21.768999999999998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2.5018699999999998</v>
      </c>
      <c r="R218" s="241">
        <f>Q218*H218</f>
        <v>54.46320802999999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307</v>
      </c>
    </row>
    <row r="219" s="14" customFormat="1">
      <c r="A219" s="14"/>
      <c r="B219" s="257"/>
      <c r="C219" s="258"/>
      <c r="D219" s="247" t="s">
        <v>232</v>
      </c>
      <c r="E219" s="259" t="s">
        <v>1</v>
      </c>
      <c r="F219" s="260" t="s">
        <v>292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232</v>
      </c>
      <c r="AU219" s="266" t="s">
        <v>89</v>
      </c>
      <c r="AV219" s="14" t="s">
        <v>84</v>
      </c>
      <c r="AW219" s="14" t="s">
        <v>33</v>
      </c>
      <c r="AX219" s="14" t="s">
        <v>78</v>
      </c>
      <c r="AY219" s="266" t="s">
        <v>224</v>
      </c>
    </row>
    <row r="220" s="14" customFormat="1">
      <c r="A220" s="14"/>
      <c r="B220" s="257"/>
      <c r="C220" s="258"/>
      <c r="D220" s="247" t="s">
        <v>232</v>
      </c>
      <c r="E220" s="259" t="s">
        <v>1</v>
      </c>
      <c r="F220" s="260" t="s">
        <v>308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232</v>
      </c>
      <c r="AU220" s="266" t="s">
        <v>89</v>
      </c>
      <c r="AV220" s="14" t="s">
        <v>84</v>
      </c>
      <c r="AW220" s="14" t="s">
        <v>33</v>
      </c>
      <c r="AX220" s="14" t="s">
        <v>78</v>
      </c>
      <c r="AY220" s="266" t="s">
        <v>224</v>
      </c>
    </row>
    <row r="221" s="13" customFormat="1">
      <c r="A221" s="13"/>
      <c r="B221" s="245"/>
      <c r="C221" s="246"/>
      <c r="D221" s="247" t="s">
        <v>232</v>
      </c>
      <c r="E221" s="248" t="s">
        <v>1</v>
      </c>
      <c r="F221" s="249" t="s">
        <v>309</v>
      </c>
      <c r="G221" s="246"/>
      <c r="H221" s="250">
        <v>21.768999999999998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232</v>
      </c>
      <c r="AU221" s="256" t="s">
        <v>89</v>
      </c>
      <c r="AV221" s="13" t="s">
        <v>89</v>
      </c>
      <c r="AW221" s="13" t="s">
        <v>33</v>
      </c>
      <c r="AX221" s="13" t="s">
        <v>84</v>
      </c>
      <c r="AY221" s="256" t="s">
        <v>224</v>
      </c>
    </row>
    <row r="222" s="2" customFormat="1" ht="16.5" customHeight="1">
      <c r="A222" s="40"/>
      <c r="B222" s="41"/>
      <c r="C222" s="231" t="s">
        <v>310</v>
      </c>
      <c r="D222" s="231" t="s">
        <v>226</v>
      </c>
      <c r="E222" s="232" t="s">
        <v>311</v>
      </c>
      <c r="F222" s="233" t="s">
        <v>312</v>
      </c>
      <c r="G222" s="234" t="s">
        <v>229</v>
      </c>
      <c r="H222" s="235">
        <v>8.1300000000000008</v>
      </c>
      <c r="I222" s="236"/>
      <c r="J222" s="237">
        <f>ROUND(I222*H222,2)</f>
        <v>0</v>
      </c>
      <c r="K222" s="238"/>
      <c r="L222" s="46"/>
      <c r="M222" s="239" t="s">
        <v>1</v>
      </c>
      <c r="N222" s="240" t="s">
        <v>44</v>
      </c>
      <c r="O222" s="93"/>
      <c r="P222" s="241">
        <f>O222*H222</f>
        <v>0</v>
      </c>
      <c r="Q222" s="241">
        <v>0.0029399999999999999</v>
      </c>
      <c r="R222" s="241">
        <f>Q222*H222</f>
        <v>0.023902200000000002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230</v>
      </c>
      <c r="AT222" s="243" t="s">
        <v>226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230</v>
      </c>
      <c r="BM222" s="243" t="s">
        <v>313</v>
      </c>
    </row>
    <row r="223" s="14" customFormat="1">
      <c r="A223" s="14"/>
      <c r="B223" s="257"/>
      <c r="C223" s="258"/>
      <c r="D223" s="247" t="s">
        <v>232</v>
      </c>
      <c r="E223" s="259" t="s">
        <v>1</v>
      </c>
      <c r="F223" s="260" t="s">
        <v>292</v>
      </c>
      <c r="G223" s="258"/>
      <c r="H223" s="259" t="s">
        <v>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232</v>
      </c>
      <c r="AU223" s="266" t="s">
        <v>89</v>
      </c>
      <c r="AV223" s="14" t="s">
        <v>84</v>
      </c>
      <c r="AW223" s="14" t="s">
        <v>33</v>
      </c>
      <c r="AX223" s="14" t="s">
        <v>78</v>
      </c>
      <c r="AY223" s="266" t="s">
        <v>224</v>
      </c>
    </row>
    <row r="224" s="14" customFormat="1">
      <c r="A224" s="14"/>
      <c r="B224" s="257"/>
      <c r="C224" s="258"/>
      <c r="D224" s="247" t="s">
        <v>232</v>
      </c>
      <c r="E224" s="259" t="s">
        <v>1</v>
      </c>
      <c r="F224" s="260" t="s">
        <v>308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232</v>
      </c>
      <c r="AU224" s="266" t="s">
        <v>89</v>
      </c>
      <c r="AV224" s="14" t="s">
        <v>84</v>
      </c>
      <c r="AW224" s="14" t="s">
        <v>33</v>
      </c>
      <c r="AX224" s="14" t="s">
        <v>78</v>
      </c>
      <c r="AY224" s="266" t="s">
        <v>224</v>
      </c>
    </row>
    <row r="225" s="13" customFormat="1">
      <c r="A225" s="13"/>
      <c r="B225" s="245"/>
      <c r="C225" s="246"/>
      <c r="D225" s="247" t="s">
        <v>232</v>
      </c>
      <c r="E225" s="248" t="s">
        <v>1</v>
      </c>
      <c r="F225" s="249" t="s">
        <v>314</v>
      </c>
      <c r="G225" s="246"/>
      <c r="H225" s="250">
        <v>8.1300000000000008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232</v>
      </c>
      <c r="AU225" s="256" t="s">
        <v>89</v>
      </c>
      <c r="AV225" s="13" t="s">
        <v>89</v>
      </c>
      <c r="AW225" s="13" t="s">
        <v>33</v>
      </c>
      <c r="AX225" s="13" t="s">
        <v>84</v>
      </c>
      <c r="AY225" s="256" t="s">
        <v>224</v>
      </c>
    </row>
    <row r="226" s="2" customFormat="1" ht="16.5" customHeight="1">
      <c r="A226" s="40"/>
      <c r="B226" s="41"/>
      <c r="C226" s="231" t="s">
        <v>315</v>
      </c>
      <c r="D226" s="231" t="s">
        <v>226</v>
      </c>
      <c r="E226" s="232" t="s">
        <v>316</v>
      </c>
      <c r="F226" s="233" t="s">
        <v>317</v>
      </c>
      <c r="G226" s="234" t="s">
        <v>229</v>
      </c>
      <c r="H226" s="235">
        <v>8.1300000000000008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230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230</v>
      </c>
      <c r="BM226" s="243" t="s">
        <v>318</v>
      </c>
    </row>
    <row r="227" s="2" customFormat="1" ht="16.5" customHeight="1">
      <c r="A227" s="40"/>
      <c r="B227" s="41"/>
      <c r="C227" s="231" t="s">
        <v>319</v>
      </c>
      <c r="D227" s="231" t="s">
        <v>226</v>
      </c>
      <c r="E227" s="232" t="s">
        <v>320</v>
      </c>
      <c r="F227" s="233" t="s">
        <v>321</v>
      </c>
      <c r="G227" s="234" t="s">
        <v>322</v>
      </c>
      <c r="H227" s="235">
        <v>0.35099999999999998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1.06277</v>
      </c>
      <c r="R227" s="241">
        <f>Q227*H227</f>
        <v>0.37303227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230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230</v>
      </c>
      <c r="BM227" s="243" t="s">
        <v>323</v>
      </c>
    </row>
    <row r="228" s="14" customFormat="1">
      <c r="A228" s="14"/>
      <c r="B228" s="257"/>
      <c r="C228" s="258"/>
      <c r="D228" s="247" t="s">
        <v>232</v>
      </c>
      <c r="E228" s="259" t="s">
        <v>1</v>
      </c>
      <c r="F228" s="260" t="s">
        <v>324</v>
      </c>
      <c r="G228" s="258"/>
      <c r="H228" s="259" t="s">
        <v>1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232</v>
      </c>
      <c r="AU228" s="266" t="s">
        <v>89</v>
      </c>
      <c r="AV228" s="14" t="s">
        <v>84</v>
      </c>
      <c r="AW228" s="14" t="s">
        <v>33</v>
      </c>
      <c r="AX228" s="14" t="s">
        <v>78</v>
      </c>
      <c r="AY228" s="266" t="s">
        <v>224</v>
      </c>
    </row>
    <row r="229" s="14" customFormat="1">
      <c r="A229" s="14"/>
      <c r="B229" s="257"/>
      <c r="C229" s="258"/>
      <c r="D229" s="247" t="s">
        <v>232</v>
      </c>
      <c r="E229" s="259" t="s">
        <v>1</v>
      </c>
      <c r="F229" s="260" t="s">
        <v>292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232</v>
      </c>
      <c r="AU229" s="266" t="s">
        <v>89</v>
      </c>
      <c r="AV229" s="14" t="s">
        <v>84</v>
      </c>
      <c r="AW229" s="14" t="s">
        <v>33</v>
      </c>
      <c r="AX229" s="14" t="s">
        <v>78</v>
      </c>
      <c r="AY229" s="266" t="s">
        <v>224</v>
      </c>
    </row>
    <row r="230" s="14" customFormat="1">
      <c r="A230" s="14"/>
      <c r="B230" s="257"/>
      <c r="C230" s="258"/>
      <c r="D230" s="247" t="s">
        <v>232</v>
      </c>
      <c r="E230" s="259" t="s">
        <v>1</v>
      </c>
      <c r="F230" s="260" t="s">
        <v>308</v>
      </c>
      <c r="G230" s="258"/>
      <c r="H230" s="259" t="s">
        <v>1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232</v>
      </c>
      <c r="AU230" s="266" t="s">
        <v>89</v>
      </c>
      <c r="AV230" s="14" t="s">
        <v>84</v>
      </c>
      <c r="AW230" s="14" t="s">
        <v>33</v>
      </c>
      <c r="AX230" s="14" t="s">
        <v>78</v>
      </c>
      <c r="AY230" s="266" t="s">
        <v>224</v>
      </c>
    </row>
    <row r="231" s="13" customFormat="1">
      <c r="A231" s="13"/>
      <c r="B231" s="245"/>
      <c r="C231" s="246"/>
      <c r="D231" s="247" t="s">
        <v>232</v>
      </c>
      <c r="E231" s="248" t="s">
        <v>1</v>
      </c>
      <c r="F231" s="249" t="s">
        <v>325</v>
      </c>
      <c r="G231" s="246"/>
      <c r="H231" s="250">
        <v>0.35099999999999998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232</v>
      </c>
      <c r="AU231" s="256" t="s">
        <v>89</v>
      </c>
      <c r="AV231" s="13" t="s">
        <v>89</v>
      </c>
      <c r="AW231" s="13" t="s">
        <v>33</v>
      </c>
      <c r="AX231" s="13" t="s">
        <v>84</v>
      </c>
      <c r="AY231" s="256" t="s">
        <v>224</v>
      </c>
    </row>
    <row r="232" s="2" customFormat="1" ht="16.5" customHeight="1">
      <c r="A232" s="40"/>
      <c r="B232" s="41"/>
      <c r="C232" s="231" t="s">
        <v>326</v>
      </c>
      <c r="D232" s="231" t="s">
        <v>226</v>
      </c>
      <c r="E232" s="232" t="s">
        <v>327</v>
      </c>
      <c r="F232" s="233" t="s">
        <v>328</v>
      </c>
      <c r="G232" s="234" t="s">
        <v>236</v>
      </c>
      <c r="H232" s="235">
        <v>15.935000000000001</v>
      </c>
      <c r="I232" s="236"/>
      <c r="J232" s="237">
        <f>ROUND(I232*H232,2)</f>
        <v>0</v>
      </c>
      <c r="K232" s="238"/>
      <c r="L232" s="46"/>
      <c r="M232" s="239" t="s">
        <v>1</v>
      </c>
      <c r="N232" s="240" t="s">
        <v>44</v>
      </c>
      <c r="O232" s="93"/>
      <c r="P232" s="241">
        <f>O232*H232</f>
        <v>0</v>
      </c>
      <c r="Q232" s="241">
        <v>2.5018699999999998</v>
      </c>
      <c r="R232" s="241">
        <f>Q232*H232</f>
        <v>39.86729845</v>
      </c>
      <c r="S232" s="241">
        <v>0</v>
      </c>
      <c r="T232" s="24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3" t="s">
        <v>230</v>
      </c>
      <c r="AT232" s="243" t="s">
        <v>226</v>
      </c>
      <c r="AU232" s="243" t="s">
        <v>89</v>
      </c>
      <c r="AY232" s="19" t="s">
        <v>224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9" t="s">
        <v>89</v>
      </c>
      <c r="BK232" s="244">
        <f>ROUND(I232*H232,2)</f>
        <v>0</v>
      </c>
      <c r="BL232" s="19" t="s">
        <v>230</v>
      </c>
      <c r="BM232" s="243" t="s">
        <v>329</v>
      </c>
    </row>
    <row r="233" s="14" customFormat="1">
      <c r="A233" s="14"/>
      <c r="B233" s="257"/>
      <c r="C233" s="258"/>
      <c r="D233" s="247" t="s">
        <v>232</v>
      </c>
      <c r="E233" s="259" t="s">
        <v>1</v>
      </c>
      <c r="F233" s="260" t="s">
        <v>330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232</v>
      </c>
      <c r="AU233" s="266" t="s">
        <v>89</v>
      </c>
      <c r="AV233" s="14" t="s">
        <v>84</v>
      </c>
      <c r="AW233" s="14" t="s">
        <v>33</v>
      </c>
      <c r="AX233" s="14" t="s">
        <v>78</v>
      </c>
      <c r="AY233" s="266" t="s">
        <v>224</v>
      </c>
    </row>
    <row r="234" s="13" customFormat="1">
      <c r="A234" s="13"/>
      <c r="B234" s="245"/>
      <c r="C234" s="246"/>
      <c r="D234" s="247" t="s">
        <v>232</v>
      </c>
      <c r="E234" s="248" t="s">
        <v>1</v>
      </c>
      <c r="F234" s="249" t="s">
        <v>331</v>
      </c>
      <c r="G234" s="246"/>
      <c r="H234" s="250">
        <v>12.864000000000001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6" t="s">
        <v>232</v>
      </c>
      <c r="AU234" s="256" t="s">
        <v>89</v>
      </c>
      <c r="AV234" s="13" t="s">
        <v>89</v>
      </c>
      <c r="AW234" s="13" t="s">
        <v>33</v>
      </c>
      <c r="AX234" s="13" t="s">
        <v>78</v>
      </c>
      <c r="AY234" s="256" t="s">
        <v>224</v>
      </c>
    </row>
    <row r="235" s="13" customFormat="1">
      <c r="A235" s="13"/>
      <c r="B235" s="245"/>
      <c r="C235" s="246"/>
      <c r="D235" s="247" t="s">
        <v>232</v>
      </c>
      <c r="E235" s="248" t="s">
        <v>1</v>
      </c>
      <c r="F235" s="249" t="s">
        <v>332</v>
      </c>
      <c r="G235" s="246"/>
      <c r="H235" s="250">
        <v>2.9199999999999999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232</v>
      </c>
      <c r="AU235" s="256" t="s">
        <v>89</v>
      </c>
      <c r="AV235" s="13" t="s">
        <v>89</v>
      </c>
      <c r="AW235" s="13" t="s">
        <v>33</v>
      </c>
      <c r="AX235" s="13" t="s">
        <v>78</v>
      </c>
      <c r="AY235" s="256" t="s">
        <v>224</v>
      </c>
    </row>
    <row r="236" s="13" customFormat="1">
      <c r="A236" s="13"/>
      <c r="B236" s="245"/>
      <c r="C236" s="246"/>
      <c r="D236" s="247" t="s">
        <v>232</v>
      </c>
      <c r="E236" s="248" t="s">
        <v>1</v>
      </c>
      <c r="F236" s="249" t="s">
        <v>333</v>
      </c>
      <c r="G236" s="246"/>
      <c r="H236" s="250">
        <v>0.151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232</v>
      </c>
      <c r="AU236" s="256" t="s">
        <v>89</v>
      </c>
      <c r="AV236" s="13" t="s">
        <v>89</v>
      </c>
      <c r="AW236" s="13" t="s">
        <v>33</v>
      </c>
      <c r="AX236" s="13" t="s">
        <v>78</v>
      </c>
      <c r="AY236" s="256" t="s">
        <v>224</v>
      </c>
    </row>
    <row r="237" s="15" customFormat="1">
      <c r="A237" s="15"/>
      <c r="B237" s="267"/>
      <c r="C237" s="268"/>
      <c r="D237" s="247" t="s">
        <v>232</v>
      </c>
      <c r="E237" s="269" t="s">
        <v>1</v>
      </c>
      <c r="F237" s="270" t="s">
        <v>248</v>
      </c>
      <c r="G237" s="268"/>
      <c r="H237" s="271">
        <v>15.935000000000001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232</v>
      </c>
      <c r="AU237" s="277" t="s">
        <v>89</v>
      </c>
      <c r="AV237" s="15" t="s">
        <v>230</v>
      </c>
      <c r="AW237" s="15" t="s">
        <v>33</v>
      </c>
      <c r="AX237" s="15" t="s">
        <v>84</v>
      </c>
      <c r="AY237" s="277" t="s">
        <v>224</v>
      </c>
    </row>
    <row r="238" s="2" customFormat="1" ht="16.5" customHeight="1">
      <c r="A238" s="40"/>
      <c r="B238" s="41"/>
      <c r="C238" s="231" t="s">
        <v>334</v>
      </c>
      <c r="D238" s="231" t="s">
        <v>226</v>
      </c>
      <c r="E238" s="232" t="s">
        <v>335</v>
      </c>
      <c r="F238" s="233" t="s">
        <v>336</v>
      </c>
      <c r="G238" s="234" t="s">
        <v>229</v>
      </c>
      <c r="H238" s="235">
        <v>55.808</v>
      </c>
      <c r="I238" s="236"/>
      <c r="J238" s="237">
        <f>ROUND(I238*H238,2)</f>
        <v>0</v>
      </c>
      <c r="K238" s="238"/>
      <c r="L238" s="46"/>
      <c r="M238" s="239" t="s">
        <v>1</v>
      </c>
      <c r="N238" s="240" t="s">
        <v>44</v>
      </c>
      <c r="O238" s="93"/>
      <c r="P238" s="241">
        <f>O238*H238</f>
        <v>0</v>
      </c>
      <c r="Q238" s="241">
        <v>0.0026900000000000001</v>
      </c>
      <c r="R238" s="241">
        <f>Q238*H238</f>
        <v>0.15012352000000001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230</v>
      </c>
      <c r="AT238" s="243" t="s">
        <v>226</v>
      </c>
      <c r="AU238" s="243" t="s">
        <v>89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230</v>
      </c>
      <c r="BM238" s="243" t="s">
        <v>337</v>
      </c>
    </row>
    <row r="239" s="14" customFormat="1">
      <c r="A239" s="14"/>
      <c r="B239" s="257"/>
      <c r="C239" s="258"/>
      <c r="D239" s="247" t="s">
        <v>232</v>
      </c>
      <c r="E239" s="259" t="s">
        <v>1</v>
      </c>
      <c r="F239" s="260" t="s">
        <v>330</v>
      </c>
      <c r="G239" s="258"/>
      <c r="H239" s="259" t="s">
        <v>1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232</v>
      </c>
      <c r="AU239" s="266" t="s">
        <v>89</v>
      </c>
      <c r="AV239" s="14" t="s">
        <v>84</v>
      </c>
      <c r="AW239" s="14" t="s">
        <v>33</v>
      </c>
      <c r="AX239" s="14" t="s">
        <v>78</v>
      </c>
      <c r="AY239" s="266" t="s">
        <v>224</v>
      </c>
    </row>
    <row r="240" s="13" customFormat="1">
      <c r="A240" s="13"/>
      <c r="B240" s="245"/>
      <c r="C240" s="246"/>
      <c r="D240" s="247" t="s">
        <v>232</v>
      </c>
      <c r="E240" s="248" t="s">
        <v>1</v>
      </c>
      <c r="F240" s="249" t="s">
        <v>338</v>
      </c>
      <c r="G240" s="246"/>
      <c r="H240" s="250">
        <v>42.880000000000003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6" t="s">
        <v>232</v>
      </c>
      <c r="AU240" s="256" t="s">
        <v>89</v>
      </c>
      <c r="AV240" s="13" t="s">
        <v>89</v>
      </c>
      <c r="AW240" s="13" t="s">
        <v>33</v>
      </c>
      <c r="AX240" s="13" t="s">
        <v>78</v>
      </c>
      <c r="AY240" s="256" t="s">
        <v>224</v>
      </c>
    </row>
    <row r="241" s="13" customFormat="1">
      <c r="A241" s="13"/>
      <c r="B241" s="245"/>
      <c r="C241" s="246"/>
      <c r="D241" s="247" t="s">
        <v>232</v>
      </c>
      <c r="E241" s="248" t="s">
        <v>1</v>
      </c>
      <c r="F241" s="249" t="s">
        <v>339</v>
      </c>
      <c r="G241" s="246"/>
      <c r="H241" s="250">
        <v>11.68</v>
      </c>
      <c r="I241" s="251"/>
      <c r="J241" s="246"/>
      <c r="K241" s="246"/>
      <c r="L241" s="252"/>
      <c r="M241" s="253"/>
      <c r="N241" s="254"/>
      <c r="O241" s="254"/>
      <c r="P241" s="254"/>
      <c r="Q241" s="254"/>
      <c r="R241" s="254"/>
      <c r="S241" s="254"/>
      <c r="T241" s="25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6" t="s">
        <v>232</v>
      </c>
      <c r="AU241" s="256" t="s">
        <v>89</v>
      </c>
      <c r="AV241" s="13" t="s">
        <v>89</v>
      </c>
      <c r="AW241" s="13" t="s">
        <v>33</v>
      </c>
      <c r="AX241" s="13" t="s">
        <v>78</v>
      </c>
      <c r="AY241" s="256" t="s">
        <v>224</v>
      </c>
    </row>
    <row r="242" s="13" customFormat="1">
      <c r="A242" s="13"/>
      <c r="B242" s="245"/>
      <c r="C242" s="246"/>
      <c r="D242" s="247" t="s">
        <v>232</v>
      </c>
      <c r="E242" s="248" t="s">
        <v>1</v>
      </c>
      <c r="F242" s="249" t="s">
        <v>340</v>
      </c>
      <c r="G242" s="246"/>
      <c r="H242" s="250">
        <v>1.248</v>
      </c>
      <c r="I242" s="251"/>
      <c r="J242" s="246"/>
      <c r="K242" s="246"/>
      <c r="L242" s="252"/>
      <c r="M242" s="253"/>
      <c r="N242" s="254"/>
      <c r="O242" s="254"/>
      <c r="P242" s="254"/>
      <c r="Q242" s="254"/>
      <c r="R242" s="254"/>
      <c r="S242" s="254"/>
      <c r="T242" s="25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6" t="s">
        <v>232</v>
      </c>
      <c r="AU242" s="256" t="s">
        <v>89</v>
      </c>
      <c r="AV242" s="13" t="s">
        <v>89</v>
      </c>
      <c r="AW242" s="13" t="s">
        <v>33</v>
      </c>
      <c r="AX242" s="13" t="s">
        <v>78</v>
      </c>
      <c r="AY242" s="256" t="s">
        <v>224</v>
      </c>
    </row>
    <row r="243" s="15" customFormat="1">
      <c r="A243" s="15"/>
      <c r="B243" s="267"/>
      <c r="C243" s="268"/>
      <c r="D243" s="247" t="s">
        <v>232</v>
      </c>
      <c r="E243" s="269" t="s">
        <v>1</v>
      </c>
      <c r="F243" s="270" t="s">
        <v>248</v>
      </c>
      <c r="G243" s="268"/>
      <c r="H243" s="271">
        <v>55.808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232</v>
      </c>
      <c r="AU243" s="277" t="s">
        <v>89</v>
      </c>
      <c r="AV243" s="15" t="s">
        <v>230</v>
      </c>
      <c r="AW243" s="15" t="s">
        <v>33</v>
      </c>
      <c r="AX243" s="15" t="s">
        <v>84</v>
      </c>
      <c r="AY243" s="277" t="s">
        <v>224</v>
      </c>
    </row>
    <row r="244" s="2" customFormat="1" ht="16.5" customHeight="1">
      <c r="A244" s="40"/>
      <c r="B244" s="41"/>
      <c r="C244" s="231" t="s">
        <v>341</v>
      </c>
      <c r="D244" s="231" t="s">
        <v>226</v>
      </c>
      <c r="E244" s="232" t="s">
        <v>342</v>
      </c>
      <c r="F244" s="233" t="s">
        <v>343</v>
      </c>
      <c r="G244" s="234" t="s">
        <v>229</v>
      </c>
      <c r="H244" s="235">
        <v>55.808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230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230</v>
      </c>
      <c r="BM244" s="243" t="s">
        <v>344</v>
      </c>
    </row>
    <row r="245" s="2" customFormat="1" ht="16.5" customHeight="1">
      <c r="A245" s="40"/>
      <c r="B245" s="41"/>
      <c r="C245" s="231" t="s">
        <v>345</v>
      </c>
      <c r="D245" s="231" t="s">
        <v>226</v>
      </c>
      <c r="E245" s="232" t="s">
        <v>346</v>
      </c>
      <c r="F245" s="233" t="s">
        <v>347</v>
      </c>
      <c r="G245" s="234" t="s">
        <v>236</v>
      </c>
      <c r="H245" s="235">
        <v>0.75600000000000001</v>
      </c>
      <c r="I245" s="236"/>
      <c r="J245" s="237">
        <f>ROUND(I245*H245,2)</f>
        <v>0</v>
      </c>
      <c r="K245" s="238"/>
      <c r="L245" s="46"/>
      <c r="M245" s="239" t="s">
        <v>1</v>
      </c>
      <c r="N245" s="240" t="s">
        <v>44</v>
      </c>
      <c r="O245" s="93"/>
      <c r="P245" s="241">
        <f>O245*H245</f>
        <v>0</v>
      </c>
      <c r="Q245" s="241">
        <v>2.5018699999999998</v>
      </c>
      <c r="R245" s="241">
        <f>Q245*H245</f>
        <v>1.8914137199999999</v>
      </c>
      <c r="S245" s="241">
        <v>0</v>
      </c>
      <c r="T245" s="24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3" t="s">
        <v>230</v>
      </c>
      <c r="AT245" s="243" t="s">
        <v>226</v>
      </c>
      <c r="AU245" s="243" t="s">
        <v>89</v>
      </c>
      <c r="AY245" s="19" t="s">
        <v>224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9" t="s">
        <v>89</v>
      </c>
      <c r="BK245" s="244">
        <f>ROUND(I245*H245,2)</f>
        <v>0</v>
      </c>
      <c r="BL245" s="19" t="s">
        <v>230</v>
      </c>
      <c r="BM245" s="243" t="s">
        <v>348</v>
      </c>
    </row>
    <row r="246" s="14" customFormat="1">
      <c r="A246" s="14"/>
      <c r="B246" s="257"/>
      <c r="C246" s="258"/>
      <c r="D246" s="247" t="s">
        <v>232</v>
      </c>
      <c r="E246" s="259" t="s">
        <v>1</v>
      </c>
      <c r="F246" s="260" t="s">
        <v>349</v>
      </c>
      <c r="G246" s="258"/>
      <c r="H246" s="259" t="s">
        <v>1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232</v>
      </c>
      <c r="AU246" s="266" t="s">
        <v>89</v>
      </c>
      <c r="AV246" s="14" t="s">
        <v>84</v>
      </c>
      <c r="AW246" s="14" t="s">
        <v>33</v>
      </c>
      <c r="AX246" s="14" t="s">
        <v>78</v>
      </c>
      <c r="AY246" s="266" t="s">
        <v>224</v>
      </c>
    </row>
    <row r="247" s="13" customFormat="1">
      <c r="A247" s="13"/>
      <c r="B247" s="245"/>
      <c r="C247" s="246"/>
      <c r="D247" s="247" t="s">
        <v>232</v>
      </c>
      <c r="E247" s="248" t="s">
        <v>1</v>
      </c>
      <c r="F247" s="249" t="s">
        <v>350</v>
      </c>
      <c r="G247" s="246"/>
      <c r="H247" s="250">
        <v>0.57599999999999996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232</v>
      </c>
      <c r="AU247" s="256" t="s">
        <v>89</v>
      </c>
      <c r="AV247" s="13" t="s">
        <v>89</v>
      </c>
      <c r="AW247" s="13" t="s">
        <v>33</v>
      </c>
      <c r="AX247" s="13" t="s">
        <v>78</v>
      </c>
      <c r="AY247" s="256" t="s">
        <v>224</v>
      </c>
    </row>
    <row r="248" s="13" customFormat="1">
      <c r="A248" s="13"/>
      <c r="B248" s="245"/>
      <c r="C248" s="246"/>
      <c r="D248" s="247" t="s">
        <v>232</v>
      </c>
      <c r="E248" s="248" t="s">
        <v>1</v>
      </c>
      <c r="F248" s="249" t="s">
        <v>351</v>
      </c>
      <c r="G248" s="246"/>
      <c r="H248" s="250">
        <v>0.17999999999999999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232</v>
      </c>
      <c r="AU248" s="256" t="s">
        <v>89</v>
      </c>
      <c r="AV248" s="13" t="s">
        <v>89</v>
      </c>
      <c r="AW248" s="13" t="s">
        <v>33</v>
      </c>
      <c r="AX248" s="13" t="s">
        <v>78</v>
      </c>
      <c r="AY248" s="256" t="s">
        <v>224</v>
      </c>
    </row>
    <row r="249" s="15" customFormat="1">
      <c r="A249" s="15"/>
      <c r="B249" s="267"/>
      <c r="C249" s="268"/>
      <c r="D249" s="247" t="s">
        <v>232</v>
      </c>
      <c r="E249" s="269" t="s">
        <v>1</v>
      </c>
      <c r="F249" s="270" t="s">
        <v>248</v>
      </c>
      <c r="G249" s="268"/>
      <c r="H249" s="271">
        <v>0.75600000000000001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232</v>
      </c>
      <c r="AU249" s="277" t="s">
        <v>89</v>
      </c>
      <c r="AV249" s="15" t="s">
        <v>230</v>
      </c>
      <c r="AW249" s="15" t="s">
        <v>33</v>
      </c>
      <c r="AX249" s="15" t="s">
        <v>84</v>
      </c>
      <c r="AY249" s="277" t="s">
        <v>224</v>
      </c>
    </row>
    <row r="250" s="2" customFormat="1" ht="16.5" customHeight="1">
      <c r="A250" s="40"/>
      <c r="B250" s="41"/>
      <c r="C250" s="231" t="s">
        <v>7</v>
      </c>
      <c r="D250" s="231" t="s">
        <v>226</v>
      </c>
      <c r="E250" s="232" t="s">
        <v>352</v>
      </c>
      <c r="F250" s="233" t="s">
        <v>353</v>
      </c>
      <c r="G250" s="234" t="s">
        <v>229</v>
      </c>
      <c r="H250" s="235">
        <v>6.2400000000000002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0.00264</v>
      </c>
      <c r="R250" s="241">
        <f>Q250*H250</f>
        <v>0.016473600000000001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230</v>
      </c>
      <c r="AT250" s="243" t="s">
        <v>226</v>
      </c>
      <c r="AU250" s="243" t="s">
        <v>89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230</v>
      </c>
      <c r="BM250" s="243" t="s">
        <v>354</v>
      </c>
    </row>
    <row r="251" s="14" customFormat="1">
      <c r="A251" s="14"/>
      <c r="B251" s="257"/>
      <c r="C251" s="258"/>
      <c r="D251" s="247" t="s">
        <v>232</v>
      </c>
      <c r="E251" s="259" t="s">
        <v>1</v>
      </c>
      <c r="F251" s="260" t="s">
        <v>349</v>
      </c>
      <c r="G251" s="258"/>
      <c r="H251" s="259" t="s">
        <v>1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232</v>
      </c>
      <c r="AU251" s="266" t="s">
        <v>89</v>
      </c>
      <c r="AV251" s="14" t="s">
        <v>84</v>
      </c>
      <c r="AW251" s="14" t="s">
        <v>33</v>
      </c>
      <c r="AX251" s="14" t="s">
        <v>78</v>
      </c>
      <c r="AY251" s="266" t="s">
        <v>224</v>
      </c>
    </row>
    <row r="252" s="13" customFormat="1">
      <c r="A252" s="13"/>
      <c r="B252" s="245"/>
      <c r="C252" s="246"/>
      <c r="D252" s="247" t="s">
        <v>232</v>
      </c>
      <c r="E252" s="248" t="s">
        <v>1</v>
      </c>
      <c r="F252" s="249" t="s">
        <v>355</v>
      </c>
      <c r="G252" s="246"/>
      <c r="H252" s="250">
        <v>3.8399999999999999</v>
      </c>
      <c r="I252" s="251"/>
      <c r="J252" s="246"/>
      <c r="K252" s="246"/>
      <c r="L252" s="252"/>
      <c r="M252" s="253"/>
      <c r="N252" s="254"/>
      <c r="O252" s="254"/>
      <c r="P252" s="254"/>
      <c r="Q252" s="254"/>
      <c r="R252" s="254"/>
      <c r="S252" s="254"/>
      <c r="T252" s="25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6" t="s">
        <v>232</v>
      </c>
      <c r="AU252" s="256" t="s">
        <v>89</v>
      </c>
      <c r="AV252" s="13" t="s">
        <v>89</v>
      </c>
      <c r="AW252" s="13" t="s">
        <v>33</v>
      </c>
      <c r="AX252" s="13" t="s">
        <v>78</v>
      </c>
      <c r="AY252" s="256" t="s">
        <v>224</v>
      </c>
    </row>
    <row r="253" s="13" customFormat="1">
      <c r="A253" s="13"/>
      <c r="B253" s="245"/>
      <c r="C253" s="246"/>
      <c r="D253" s="247" t="s">
        <v>232</v>
      </c>
      <c r="E253" s="248" t="s">
        <v>1</v>
      </c>
      <c r="F253" s="249" t="s">
        <v>356</v>
      </c>
      <c r="G253" s="246"/>
      <c r="H253" s="250">
        <v>2.3999999999999999</v>
      </c>
      <c r="I253" s="251"/>
      <c r="J253" s="246"/>
      <c r="K253" s="246"/>
      <c r="L253" s="252"/>
      <c r="M253" s="253"/>
      <c r="N253" s="254"/>
      <c r="O253" s="254"/>
      <c r="P253" s="254"/>
      <c r="Q253" s="254"/>
      <c r="R253" s="254"/>
      <c r="S253" s="254"/>
      <c r="T253" s="25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6" t="s">
        <v>232</v>
      </c>
      <c r="AU253" s="256" t="s">
        <v>89</v>
      </c>
      <c r="AV253" s="13" t="s">
        <v>89</v>
      </c>
      <c r="AW253" s="13" t="s">
        <v>33</v>
      </c>
      <c r="AX253" s="13" t="s">
        <v>78</v>
      </c>
      <c r="AY253" s="256" t="s">
        <v>224</v>
      </c>
    </row>
    <row r="254" s="15" customFormat="1">
      <c r="A254" s="15"/>
      <c r="B254" s="267"/>
      <c r="C254" s="268"/>
      <c r="D254" s="247" t="s">
        <v>232</v>
      </c>
      <c r="E254" s="269" t="s">
        <v>1</v>
      </c>
      <c r="F254" s="270" t="s">
        <v>248</v>
      </c>
      <c r="G254" s="268"/>
      <c r="H254" s="271">
        <v>6.2400000000000002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232</v>
      </c>
      <c r="AU254" s="277" t="s">
        <v>89</v>
      </c>
      <c r="AV254" s="15" t="s">
        <v>230</v>
      </c>
      <c r="AW254" s="15" t="s">
        <v>33</v>
      </c>
      <c r="AX254" s="15" t="s">
        <v>84</v>
      </c>
      <c r="AY254" s="277" t="s">
        <v>224</v>
      </c>
    </row>
    <row r="255" s="2" customFormat="1" ht="16.5" customHeight="1">
      <c r="A255" s="40"/>
      <c r="B255" s="41"/>
      <c r="C255" s="231" t="s">
        <v>357</v>
      </c>
      <c r="D255" s="231" t="s">
        <v>226</v>
      </c>
      <c r="E255" s="232" t="s">
        <v>358</v>
      </c>
      <c r="F255" s="233" t="s">
        <v>359</v>
      </c>
      <c r="G255" s="234" t="s">
        <v>229</v>
      </c>
      <c r="H255" s="235">
        <v>6.2400000000000002</v>
      </c>
      <c r="I255" s="236"/>
      <c r="J255" s="237">
        <f>ROUND(I255*H255,2)</f>
        <v>0</v>
      </c>
      <c r="K255" s="238"/>
      <c r="L255" s="46"/>
      <c r="M255" s="239" t="s">
        <v>1</v>
      </c>
      <c r="N255" s="240" t="s">
        <v>44</v>
      </c>
      <c r="O255" s="93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3" t="s">
        <v>230</v>
      </c>
      <c r="AT255" s="243" t="s">
        <v>226</v>
      </c>
      <c r="AU255" s="243" t="s">
        <v>89</v>
      </c>
      <c r="AY255" s="19" t="s">
        <v>224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9" t="s">
        <v>89</v>
      </c>
      <c r="BK255" s="244">
        <f>ROUND(I255*H255,2)</f>
        <v>0</v>
      </c>
      <c r="BL255" s="19" t="s">
        <v>230</v>
      </c>
      <c r="BM255" s="243" t="s">
        <v>360</v>
      </c>
    </row>
    <row r="256" s="2" customFormat="1" ht="16.5" customHeight="1">
      <c r="A256" s="40"/>
      <c r="B256" s="41"/>
      <c r="C256" s="231" t="s">
        <v>361</v>
      </c>
      <c r="D256" s="231" t="s">
        <v>226</v>
      </c>
      <c r="E256" s="232" t="s">
        <v>362</v>
      </c>
      <c r="F256" s="233" t="s">
        <v>363</v>
      </c>
      <c r="G256" s="234" t="s">
        <v>322</v>
      </c>
      <c r="H256" s="235">
        <v>0.69199999999999995</v>
      </c>
      <c r="I256" s="236"/>
      <c r="J256" s="237">
        <f>ROUND(I256*H256,2)</f>
        <v>0</v>
      </c>
      <c r="K256" s="238"/>
      <c r="L256" s="46"/>
      <c r="M256" s="239" t="s">
        <v>1</v>
      </c>
      <c r="N256" s="240" t="s">
        <v>44</v>
      </c>
      <c r="O256" s="93"/>
      <c r="P256" s="241">
        <f>O256*H256</f>
        <v>0</v>
      </c>
      <c r="Q256" s="241">
        <v>1.0606199999999999</v>
      </c>
      <c r="R256" s="241">
        <f>Q256*H256</f>
        <v>0.73394903999999983</v>
      </c>
      <c r="S256" s="241">
        <v>0</v>
      </c>
      <c r="T256" s="24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3" t="s">
        <v>230</v>
      </c>
      <c r="AT256" s="243" t="s">
        <v>226</v>
      </c>
      <c r="AU256" s="243" t="s">
        <v>89</v>
      </c>
      <c r="AY256" s="19" t="s">
        <v>224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9" t="s">
        <v>89</v>
      </c>
      <c r="BK256" s="244">
        <f>ROUND(I256*H256,2)</f>
        <v>0</v>
      </c>
      <c r="BL256" s="19" t="s">
        <v>230</v>
      </c>
      <c r="BM256" s="243" t="s">
        <v>364</v>
      </c>
    </row>
    <row r="257" s="14" customFormat="1">
      <c r="A257" s="14"/>
      <c r="B257" s="257"/>
      <c r="C257" s="258"/>
      <c r="D257" s="247" t="s">
        <v>232</v>
      </c>
      <c r="E257" s="259" t="s">
        <v>1</v>
      </c>
      <c r="F257" s="260" t="s">
        <v>365</v>
      </c>
      <c r="G257" s="258"/>
      <c r="H257" s="259" t="s">
        <v>1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232</v>
      </c>
      <c r="AU257" s="266" t="s">
        <v>89</v>
      </c>
      <c r="AV257" s="14" t="s">
        <v>84</v>
      </c>
      <c r="AW257" s="14" t="s">
        <v>33</v>
      </c>
      <c r="AX257" s="14" t="s">
        <v>78</v>
      </c>
      <c r="AY257" s="266" t="s">
        <v>224</v>
      </c>
    </row>
    <row r="258" s="13" customFormat="1">
      <c r="A258" s="13"/>
      <c r="B258" s="245"/>
      <c r="C258" s="246"/>
      <c r="D258" s="247" t="s">
        <v>232</v>
      </c>
      <c r="E258" s="248" t="s">
        <v>1</v>
      </c>
      <c r="F258" s="249" t="s">
        <v>366</v>
      </c>
      <c r="G258" s="246"/>
      <c r="H258" s="250">
        <v>0.69199999999999995</v>
      </c>
      <c r="I258" s="251"/>
      <c r="J258" s="246"/>
      <c r="K258" s="246"/>
      <c r="L258" s="252"/>
      <c r="M258" s="253"/>
      <c r="N258" s="254"/>
      <c r="O258" s="254"/>
      <c r="P258" s="254"/>
      <c r="Q258" s="254"/>
      <c r="R258" s="254"/>
      <c r="S258" s="254"/>
      <c r="T258" s="25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6" t="s">
        <v>232</v>
      </c>
      <c r="AU258" s="256" t="s">
        <v>89</v>
      </c>
      <c r="AV258" s="13" t="s">
        <v>89</v>
      </c>
      <c r="AW258" s="13" t="s">
        <v>33</v>
      </c>
      <c r="AX258" s="13" t="s">
        <v>84</v>
      </c>
      <c r="AY258" s="256" t="s">
        <v>224</v>
      </c>
    </row>
    <row r="259" s="2" customFormat="1" ht="21.75" customHeight="1">
      <c r="A259" s="40"/>
      <c r="B259" s="41"/>
      <c r="C259" s="231" t="s">
        <v>367</v>
      </c>
      <c r="D259" s="231" t="s">
        <v>226</v>
      </c>
      <c r="E259" s="232" t="s">
        <v>368</v>
      </c>
      <c r="F259" s="233" t="s">
        <v>369</v>
      </c>
      <c r="G259" s="234" t="s">
        <v>229</v>
      </c>
      <c r="H259" s="235">
        <v>0.5</v>
      </c>
      <c r="I259" s="236"/>
      <c r="J259" s="237">
        <f>ROUND(I259*H259,2)</f>
        <v>0</v>
      </c>
      <c r="K259" s="238"/>
      <c r="L259" s="46"/>
      <c r="M259" s="239" t="s">
        <v>1</v>
      </c>
      <c r="N259" s="240" t="s">
        <v>44</v>
      </c>
      <c r="O259" s="93"/>
      <c r="P259" s="241">
        <f>O259*H259</f>
        <v>0</v>
      </c>
      <c r="Q259" s="241">
        <v>0.50100999999999996</v>
      </c>
      <c r="R259" s="241">
        <f>Q259*H259</f>
        <v>0.25050499999999998</v>
      </c>
      <c r="S259" s="241">
        <v>0</v>
      </c>
      <c r="T259" s="24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3" t="s">
        <v>230</v>
      </c>
      <c r="AT259" s="243" t="s">
        <v>226</v>
      </c>
      <c r="AU259" s="243" t="s">
        <v>89</v>
      </c>
      <c r="AY259" s="19" t="s">
        <v>224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9" t="s">
        <v>89</v>
      </c>
      <c r="BK259" s="244">
        <f>ROUND(I259*H259,2)</f>
        <v>0</v>
      </c>
      <c r="BL259" s="19" t="s">
        <v>230</v>
      </c>
      <c r="BM259" s="243" t="s">
        <v>370</v>
      </c>
    </row>
    <row r="260" s="14" customFormat="1">
      <c r="A260" s="14"/>
      <c r="B260" s="257"/>
      <c r="C260" s="258"/>
      <c r="D260" s="247" t="s">
        <v>232</v>
      </c>
      <c r="E260" s="259" t="s">
        <v>1</v>
      </c>
      <c r="F260" s="260" t="s">
        <v>371</v>
      </c>
      <c r="G260" s="258"/>
      <c r="H260" s="259" t="s">
        <v>1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232</v>
      </c>
      <c r="AU260" s="266" t="s">
        <v>89</v>
      </c>
      <c r="AV260" s="14" t="s">
        <v>84</v>
      </c>
      <c r="AW260" s="14" t="s">
        <v>33</v>
      </c>
      <c r="AX260" s="14" t="s">
        <v>78</v>
      </c>
      <c r="AY260" s="266" t="s">
        <v>224</v>
      </c>
    </row>
    <row r="261" s="13" customFormat="1">
      <c r="A261" s="13"/>
      <c r="B261" s="245"/>
      <c r="C261" s="246"/>
      <c r="D261" s="247" t="s">
        <v>232</v>
      </c>
      <c r="E261" s="248" t="s">
        <v>1</v>
      </c>
      <c r="F261" s="249" t="s">
        <v>372</v>
      </c>
      <c r="G261" s="246"/>
      <c r="H261" s="250">
        <v>0.5</v>
      </c>
      <c r="I261" s="251"/>
      <c r="J261" s="246"/>
      <c r="K261" s="246"/>
      <c r="L261" s="252"/>
      <c r="M261" s="253"/>
      <c r="N261" s="254"/>
      <c r="O261" s="254"/>
      <c r="P261" s="254"/>
      <c r="Q261" s="254"/>
      <c r="R261" s="254"/>
      <c r="S261" s="254"/>
      <c r="T261" s="25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6" t="s">
        <v>232</v>
      </c>
      <c r="AU261" s="256" t="s">
        <v>89</v>
      </c>
      <c r="AV261" s="13" t="s">
        <v>89</v>
      </c>
      <c r="AW261" s="13" t="s">
        <v>33</v>
      </c>
      <c r="AX261" s="13" t="s">
        <v>84</v>
      </c>
      <c r="AY261" s="256" t="s">
        <v>224</v>
      </c>
    </row>
    <row r="262" s="2" customFormat="1" ht="21.75" customHeight="1">
      <c r="A262" s="40"/>
      <c r="B262" s="41"/>
      <c r="C262" s="231" t="s">
        <v>373</v>
      </c>
      <c r="D262" s="231" t="s">
        <v>226</v>
      </c>
      <c r="E262" s="232" t="s">
        <v>374</v>
      </c>
      <c r="F262" s="233" t="s">
        <v>375</v>
      </c>
      <c r="G262" s="234" t="s">
        <v>229</v>
      </c>
      <c r="H262" s="235">
        <v>34.200000000000003</v>
      </c>
      <c r="I262" s="236"/>
      <c r="J262" s="237">
        <f>ROUND(I262*H262,2)</f>
        <v>0</v>
      </c>
      <c r="K262" s="238"/>
      <c r="L262" s="46"/>
      <c r="M262" s="239" t="s">
        <v>1</v>
      </c>
      <c r="N262" s="240" t="s">
        <v>44</v>
      </c>
      <c r="O262" s="93"/>
      <c r="P262" s="241">
        <f>O262*H262</f>
        <v>0</v>
      </c>
      <c r="Q262" s="241">
        <v>0.61207999999999996</v>
      </c>
      <c r="R262" s="241">
        <f>Q262*H262</f>
        <v>20.933136000000001</v>
      </c>
      <c r="S262" s="241">
        <v>0</v>
      </c>
      <c r="T262" s="24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3" t="s">
        <v>230</v>
      </c>
      <c r="AT262" s="243" t="s">
        <v>226</v>
      </c>
      <c r="AU262" s="243" t="s">
        <v>89</v>
      </c>
      <c r="AY262" s="19" t="s">
        <v>224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9" t="s">
        <v>89</v>
      </c>
      <c r="BK262" s="244">
        <f>ROUND(I262*H262,2)</f>
        <v>0</v>
      </c>
      <c r="BL262" s="19" t="s">
        <v>230</v>
      </c>
      <c r="BM262" s="243" t="s">
        <v>376</v>
      </c>
    </row>
    <row r="263" s="14" customFormat="1">
      <c r="A263" s="14"/>
      <c r="B263" s="257"/>
      <c r="C263" s="258"/>
      <c r="D263" s="247" t="s">
        <v>232</v>
      </c>
      <c r="E263" s="259" t="s">
        <v>1</v>
      </c>
      <c r="F263" s="260" t="s">
        <v>377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232</v>
      </c>
      <c r="AU263" s="266" t="s">
        <v>89</v>
      </c>
      <c r="AV263" s="14" t="s">
        <v>84</v>
      </c>
      <c r="AW263" s="14" t="s">
        <v>33</v>
      </c>
      <c r="AX263" s="14" t="s">
        <v>78</v>
      </c>
      <c r="AY263" s="266" t="s">
        <v>224</v>
      </c>
    </row>
    <row r="264" s="13" customFormat="1">
      <c r="A264" s="13"/>
      <c r="B264" s="245"/>
      <c r="C264" s="246"/>
      <c r="D264" s="247" t="s">
        <v>232</v>
      </c>
      <c r="E264" s="248" t="s">
        <v>1</v>
      </c>
      <c r="F264" s="249" t="s">
        <v>378</v>
      </c>
      <c r="G264" s="246"/>
      <c r="H264" s="250">
        <v>34.200000000000003</v>
      </c>
      <c r="I264" s="251"/>
      <c r="J264" s="246"/>
      <c r="K264" s="246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232</v>
      </c>
      <c r="AU264" s="256" t="s">
        <v>89</v>
      </c>
      <c r="AV264" s="13" t="s">
        <v>89</v>
      </c>
      <c r="AW264" s="13" t="s">
        <v>33</v>
      </c>
      <c r="AX264" s="13" t="s">
        <v>84</v>
      </c>
      <c r="AY264" s="256" t="s">
        <v>224</v>
      </c>
    </row>
    <row r="265" s="2" customFormat="1" ht="21.75" customHeight="1">
      <c r="A265" s="40"/>
      <c r="B265" s="41"/>
      <c r="C265" s="231" t="s">
        <v>379</v>
      </c>
      <c r="D265" s="231" t="s">
        <v>226</v>
      </c>
      <c r="E265" s="232" t="s">
        <v>380</v>
      </c>
      <c r="F265" s="233" t="s">
        <v>381</v>
      </c>
      <c r="G265" s="234" t="s">
        <v>273</v>
      </c>
      <c r="H265" s="235">
        <v>55.600000000000001</v>
      </c>
      <c r="I265" s="236"/>
      <c r="J265" s="237">
        <f>ROUND(I265*H265,2)</f>
        <v>0</v>
      </c>
      <c r="K265" s="238"/>
      <c r="L265" s="46"/>
      <c r="M265" s="239" t="s">
        <v>1</v>
      </c>
      <c r="N265" s="240" t="s">
        <v>44</v>
      </c>
      <c r="O265" s="93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3" t="s">
        <v>230</v>
      </c>
      <c r="AT265" s="243" t="s">
        <v>226</v>
      </c>
      <c r="AU265" s="243" t="s">
        <v>89</v>
      </c>
      <c r="AY265" s="19" t="s">
        <v>224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9" t="s">
        <v>89</v>
      </c>
      <c r="BK265" s="244">
        <f>ROUND(I265*H265,2)</f>
        <v>0</v>
      </c>
      <c r="BL265" s="19" t="s">
        <v>230</v>
      </c>
      <c r="BM265" s="243" t="s">
        <v>382</v>
      </c>
    </row>
    <row r="266" s="13" customFormat="1">
      <c r="A266" s="13"/>
      <c r="B266" s="245"/>
      <c r="C266" s="246"/>
      <c r="D266" s="247" t="s">
        <v>232</v>
      </c>
      <c r="E266" s="248" t="s">
        <v>1</v>
      </c>
      <c r="F266" s="249" t="s">
        <v>383</v>
      </c>
      <c r="G266" s="246"/>
      <c r="H266" s="250">
        <v>55.600000000000001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232</v>
      </c>
      <c r="AU266" s="256" t="s">
        <v>89</v>
      </c>
      <c r="AV266" s="13" t="s">
        <v>89</v>
      </c>
      <c r="AW266" s="13" t="s">
        <v>33</v>
      </c>
      <c r="AX266" s="13" t="s">
        <v>84</v>
      </c>
      <c r="AY266" s="256" t="s">
        <v>224</v>
      </c>
    </row>
    <row r="267" s="2" customFormat="1" ht="24.15" customHeight="1">
      <c r="A267" s="40"/>
      <c r="B267" s="41"/>
      <c r="C267" s="231" t="s">
        <v>286</v>
      </c>
      <c r="D267" s="231" t="s">
        <v>226</v>
      </c>
      <c r="E267" s="232" t="s">
        <v>384</v>
      </c>
      <c r="F267" s="233" t="s">
        <v>385</v>
      </c>
      <c r="G267" s="234" t="s">
        <v>386</v>
      </c>
      <c r="H267" s="235">
        <v>12</v>
      </c>
      <c r="I267" s="236"/>
      <c r="J267" s="237">
        <f>ROUND(I267*H267,2)</f>
        <v>0</v>
      </c>
      <c r="K267" s="238"/>
      <c r="L267" s="46"/>
      <c r="M267" s="239" t="s">
        <v>1</v>
      </c>
      <c r="N267" s="240" t="s">
        <v>44</v>
      </c>
      <c r="O267" s="93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3" t="s">
        <v>230</v>
      </c>
      <c r="AT267" s="243" t="s">
        <v>226</v>
      </c>
      <c r="AU267" s="243" t="s">
        <v>89</v>
      </c>
      <c r="AY267" s="19" t="s">
        <v>224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9" t="s">
        <v>89</v>
      </c>
      <c r="BK267" s="244">
        <f>ROUND(I267*H267,2)</f>
        <v>0</v>
      </c>
      <c r="BL267" s="19" t="s">
        <v>230</v>
      </c>
      <c r="BM267" s="243" t="s">
        <v>387</v>
      </c>
    </row>
    <row r="268" s="13" customFormat="1">
      <c r="A268" s="13"/>
      <c r="B268" s="245"/>
      <c r="C268" s="246"/>
      <c r="D268" s="247" t="s">
        <v>232</v>
      </c>
      <c r="E268" s="248" t="s">
        <v>1</v>
      </c>
      <c r="F268" s="249" t="s">
        <v>388</v>
      </c>
      <c r="G268" s="246"/>
      <c r="H268" s="250">
        <v>12</v>
      </c>
      <c r="I268" s="251"/>
      <c r="J268" s="246"/>
      <c r="K268" s="246"/>
      <c r="L268" s="252"/>
      <c r="M268" s="253"/>
      <c r="N268" s="254"/>
      <c r="O268" s="254"/>
      <c r="P268" s="254"/>
      <c r="Q268" s="254"/>
      <c r="R268" s="254"/>
      <c r="S268" s="254"/>
      <c r="T268" s="25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6" t="s">
        <v>232</v>
      </c>
      <c r="AU268" s="256" t="s">
        <v>89</v>
      </c>
      <c r="AV268" s="13" t="s">
        <v>89</v>
      </c>
      <c r="AW268" s="13" t="s">
        <v>33</v>
      </c>
      <c r="AX268" s="13" t="s">
        <v>84</v>
      </c>
      <c r="AY268" s="256" t="s">
        <v>224</v>
      </c>
    </row>
    <row r="269" s="2" customFormat="1" ht="16.5" customHeight="1">
      <c r="A269" s="40"/>
      <c r="B269" s="41"/>
      <c r="C269" s="278" t="s">
        <v>389</v>
      </c>
      <c r="D269" s="278" t="s">
        <v>390</v>
      </c>
      <c r="E269" s="279" t="s">
        <v>391</v>
      </c>
      <c r="F269" s="280" t="s">
        <v>392</v>
      </c>
      <c r="G269" s="281" t="s">
        <v>273</v>
      </c>
      <c r="H269" s="282">
        <v>12.119999999999999</v>
      </c>
      <c r="I269" s="283"/>
      <c r="J269" s="284">
        <f>ROUND(I269*H269,2)</f>
        <v>0</v>
      </c>
      <c r="K269" s="285"/>
      <c r="L269" s="286"/>
      <c r="M269" s="287" t="s">
        <v>1</v>
      </c>
      <c r="N269" s="288" t="s">
        <v>44</v>
      </c>
      <c r="O269" s="93"/>
      <c r="P269" s="241">
        <f>O269*H269</f>
        <v>0</v>
      </c>
      <c r="Q269" s="241">
        <v>0.0036099999999999999</v>
      </c>
      <c r="R269" s="241">
        <f>Q269*H269</f>
        <v>0.043753199999999999</v>
      </c>
      <c r="S269" s="241">
        <v>0</v>
      </c>
      <c r="T269" s="242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3" t="s">
        <v>270</v>
      </c>
      <c r="AT269" s="243" t="s">
        <v>390</v>
      </c>
      <c r="AU269" s="243" t="s">
        <v>89</v>
      </c>
      <c r="AY269" s="19" t="s">
        <v>224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9" t="s">
        <v>89</v>
      </c>
      <c r="BK269" s="244">
        <f>ROUND(I269*H269,2)</f>
        <v>0</v>
      </c>
      <c r="BL269" s="19" t="s">
        <v>230</v>
      </c>
      <c r="BM269" s="243" t="s">
        <v>393</v>
      </c>
    </row>
    <row r="270" s="13" customFormat="1">
      <c r="A270" s="13"/>
      <c r="B270" s="245"/>
      <c r="C270" s="246"/>
      <c r="D270" s="247" t="s">
        <v>232</v>
      </c>
      <c r="E270" s="248" t="s">
        <v>1</v>
      </c>
      <c r="F270" s="249" t="s">
        <v>394</v>
      </c>
      <c r="G270" s="246"/>
      <c r="H270" s="250">
        <v>12.119999999999999</v>
      </c>
      <c r="I270" s="251"/>
      <c r="J270" s="246"/>
      <c r="K270" s="246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232</v>
      </c>
      <c r="AU270" s="256" t="s">
        <v>89</v>
      </c>
      <c r="AV270" s="13" t="s">
        <v>89</v>
      </c>
      <c r="AW270" s="13" t="s">
        <v>33</v>
      </c>
      <c r="AX270" s="13" t="s">
        <v>84</v>
      </c>
      <c r="AY270" s="256" t="s">
        <v>224</v>
      </c>
    </row>
    <row r="271" s="12" customFormat="1" ht="22.8" customHeight="1">
      <c r="A271" s="12"/>
      <c r="B271" s="215"/>
      <c r="C271" s="216"/>
      <c r="D271" s="217" t="s">
        <v>77</v>
      </c>
      <c r="E271" s="229" t="s">
        <v>395</v>
      </c>
      <c r="F271" s="229" t="s">
        <v>396</v>
      </c>
      <c r="G271" s="216"/>
      <c r="H271" s="216"/>
      <c r="I271" s="219"/>
      <c r="J271" s="230">
        <f>BK271</f>
        <v>0</v>
      </c>
      <c r="K271" s="216"/>
      <c r="L271" s="221"/>
      <c r="M271" s="222"/>
      <c r="N271" s="223"/>
      <c r="O271" s="223"/>
      <c r="P271" s="224">
        <f>SUM(P272:P304)</f>
        <v>0</v>
      </c>
      <c r="Q271" s="223"/>
      <c r="R271" s="224">
        <f>SUM(R272:R304)</f>
        <v>49.156029440000005</v>
      </c>
      <c r="S271" s="223"/>
      <c r="T271" s="225">
        <f>SUM(T272:T304)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6" t="s">
        <v>84</v>
      </c>
      <c r="AT271" s="227" t="s">
        <v>77</v>
      </c>
      <c r="AU271" s="227" t="s">
        <v>84</v>
      </c>
      <c r="AY271" s="226" t="s">
        <v>224</v>
      </c>
      <c r="BK271" s="228">
        <f>SUM(BK272:BK304)</f>
        <v>0</v>
      </c>
    </row>
    <row r="272" s="2" customFormat="1" ht="21.75" customHeight="1">
      <c r="A272" s="40"/>
      <c r="B272" s="41"/>
      <c r="C272" s="231" t="s">
        <v>397</v>
      </c>
      <c r="D272" s="231" t="s">
        <v>226</v>
      </c>
      <c r="E272" s="232" t="s">
        <v>398</v>
      </c>
      <c r="F272" s="233" t="s">
        <v>399</v>
      </c>
      <c r="G272" s="234" t="s">
        <v>229</v>
      </c>
      <c r="H272" s="235">
        <v>122.999</v>
      </c>
      <c r="I272" s="236"/>
      <c r="J272" s="237">
        <f>ROUND(I272*H272,2)</f>
        <v>0</v>
      </c>
      <c r="K272" s="238"/>
      <c r="L272" s="46"/>
      <c r="M272" s="239" t="s">
        <v>1</v>
      </c>
      <c r="N272" s="240" t="s">
        <v>44</v>
      </c>
      <c r="O272" s="93"/>
      <c r="P272" s="241">
        <f>O272*H272</f>
        <v>0</v>
      </c>
      <c r="Q272" s="241">
        <v>0.33555000000000001</v>
      </c>
      <c r="R272" s="241">
        <f>Q272*H272</f>
        <v>41.272314450000003</v>
      </c>
      <c r="S272" s="241">
        <v>0</v>
      </c>
      <c r="T272" s="24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3" t="s">
        <v>230</v>
      </c>
      <c r="AT272" s="243" t="s">
        <v>226</v>
      </c>
      <c r="AU272" s="243" t="s">
        <v>89</v>
      </c>
      <c r="AY272" s="19" t="s">
        <v>224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9" t="s">
        <v>89</v>
      </c>
      <c r="BK272" s="244">
        <f>ROUND(I272*H272,2)</f>
        <v>0</v>
      </c>
      <c r="BL272" s="19" t="s">
        <v>230</v>
      </c>
      <c r="BM272" s="243" t="s">
        <v>400</v>
      </c>
    </row>
    <row r="273" s="13" customFormat="1">
      <c r="A273" s="13"/>
      <c r="B273" s="245"/>
      <c r="C273" s="246"/>
      <c r="D273" s="247" t="s">
        <v>232</v>
      </c>
      <c r="E273" s="248" t="s">
        <v>1</v>
      </c>
      <c r="F273" s="249" t="s">
        <v>401</v>
      </c>
      <c r="G273" s="246"/>
      <c r="H273" s="250">
        <v>135.08799999999999</v>
      </c>
      <c r="I273" s="251"/>
      <c r="J273" s="246"/>
      <c r="K273" s="246"/>
      <c r="L273" s="252"/>
      <c r="M273" s="253"/>
      <c r="N273" s="254"/>
      <c r="O273" s="254"/>
      <c r="P273" s="254"/>
      <c r="Q273" s="254"/>
      <c r="R273" s="254"/>
      <c r="S273" s="254"/>
      <c r="T273" s="25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6" t="s">
        <v>232</v>
      </c>
      <c r="AU273" s="256" t="s">
        <v>89</v>
      </c>
      <c r="AV273" s="13" t="s">
        <v>89</v>
      </c>
      <c r="AW273" s="13" t="s">
        <v>33</v>
      </c>
      <c r="AX273" s="13" t="s">
        <v>78</v>
      </c>
      <c r="AY273" s="256" t="s">
        <v>224</v>
      </c>
    </row>
    <row r="274" s="13" customFormat="1">
      <c r="A274" s="13"/>
      <c r="B274" s="245"/>
      <c r="C274" s="246"/>
      <c r="D274" s="247" t="s">
        <v>232</v>
      </c>
      <c r="E274" s="248" t="s">
        <v>1</v>
      </c>
      <c r="F274" s="249" t="s">
        <v>402</v>
      </c>
      <c r="G274" s="246"/>
      <c r="H274" s="250">
        <v>-33.587000000000003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232</v>
      </c>
      <c r="AU274" s="256" t="s">
        <v>89</v>
      </c>
      <c r="AV274" s="13" t="s">
        <v>89</v>
      </c>
      <c r="AW274" s="13" t="s">
        <v>33</v>
      </c>
      <c r="AX274" s="13" t="s">
        <v>78</v>
      </c>
      <c r="AY274" s="256" t="s">
        <v>224</v>
      </c>
    </row>
    <row r="275" s="13" customFormat="1">
      <c r="A275" s="13"/>
      <c r="B275" s="245"/>
      <c r="C275" s="246"/>
      <c r="D275" s="247" t="s">
        <v>232</v>
      </c>
      <c r="E275" s="248" t="s">
        <v>1</v>
      </c>
      <c r="F275" s="249" t="s">
        <v>403</v>
      </c>
      <c r="G275" s="246"/>
      <c r="H275" s="250">
        <v>34.350999999999999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232</v>
      </c>
      <c r="AU275" s="256" t="s">
        <v>89</v>
      </c>
      <c r="AV275" s="13" t="s">
        <v>89</v>
      </c>
      <c r="AW275" s="13" t="s">
        <v>33</v>
      </c>
      <c r="AX275" s="13" t="s">
        <v>78</v>
      </c>
      <c r="AY275" s="256" t="s">
        <v>224</v>
      </c>
    </row>
    <row r="276" s="13" customFormat="1">
      <c r="A276" s="13"/>
      <c r="B276" s="245"/>
      <c r="C276" s="246"/>
      <c r="D276" s="247" t="s">
        <v>232</v>
      </c>
      <c r="E276" s="248" t="s">
        <v>1</v>
      </c>
      <c r="F276" s="249" t="s">
        <v>404</v>
      </c>
      <c r="G276" s="246"/>
      <c r="H276" s="250">
        <v>-6.2350000000000003</v>
      </c>
      <c r="I276" s="251"/>
      <c r="J276" s="246"/>
      <c r="K276" s="246"/>
      <c r="L276" s="252"/>
      <c r="M276" s="253"/>
      <c r="N276" s="254"/>
      <c r="O276" s="254"/>
      <c r="P276" s="254"/>
      <c r="Q276" s="254"/>
      <c r="R276" s="254"/>
      <c r="S276" s="254"/>
      <c r="T276" s="25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6" t="s">
        <v>232</v>
      </c>
      <c r="AU276" s="256" t="s">
        <v>89</v>
      </c>
      <c r="AV276" s="13" t="s">
        <v>89</v>
      </c>
      <c r="AW276" s="13" t="s">
        <v>33</v>
      </c>
      <c r="AX276" s="13" t="s">
        <v>78</v>
      </c>
      <c r="AY276" s="256" t="s">
        <v>224</v>
      </c>
    </row>
    <row r="277" s="13" customFormat="1">
      <c r="A277" s="13"/>
      <c r="B277" s="245"/>
      <c r="C277" s="246"/>
      <c r="D277" s="247" t="s">
        <v>232</v>
      </c>
      <c r="E277" s="248" t="s">
        <v>1</v>
      </c>
      <c r="F277" s="249" t="s">
        <v>405</v>
      </c>
      <c r="G277" s="246"/>
      <c r="H277" s="250">
        <v>-4.8600000000000003</v>
      </c>
      <c r="I277" s="251"/>
      <c r="J277" s="246"/>
      <c r="K277" s="246"/>
      <c r="L277" s="252"/>
      <c r="M277" s="253"/>
      <c r="N277" s="254"/>
      <c r="O277" s="254"/>
      <c r="P277" s="254"/>
      <c r="Q277" s="254"/>
      <c r="R277" s="254"/>
      <c r="S277" s="254"/>
      <c r="T277" s="25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6" t="s">
        <v>232</v>
      </c>
      <c r="AU277" s="256" t="s">
        <v>89</v>
      </c>
      <c r="AV277" s="13" t="s">
        <v>89</v>
      </c>
      <c r="AW277" s="13" t="s">
        <v>33</v>
      </c>
      <c r="AX277" s="13" t="s">
        <v>78</v>
      </c>
      <c r="AY277" s="256" t="s">
        <v>224</v>
      </c>
    </row>
    <row r="278" s="13" customFormat="1">
      <c r="A278" s="13"/>
      <c r="B278" s="245"/>
      <c r="C278" s="246"/>
      <c r="D278" s="247" t="s">
        <v>232</v>
      </c>
      <c r="E278" s="248" t="s">
        <v>1</v>
      </c>
      <c r="F278" s="249" t="s">
        <v>406</v>
      </c>
      <c r="G278" s="246"/>
      <c r="H278" s="250">
        <v>-1.758</v>
      </c>
      <c r="I278" s="251"/>
      <c r="J278" s="246"/>
      <c r="K278" s="246"/>
      <c r="L278" s="252"/>
      <c r="M278" s="253"/>
      <c r="N278" s="254"/>
      <c r="O278" s="254"/>
      <c r="P278" s="254"/>
      <c r="Q278" s="254"/>
      <c r="R278" s="254"/>
      <c r="S278" s="254"/>
      <c r="T278" s="25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6" t="s">
        <v>232</v>
      </c>
      <c r="AU278" s="256" t="s">
        <v>89</v>
      </c>
      <c r="AV278" s="13" t="s">
        <v>89</v>
      </c>
      <c r="AW278" s="13" t="s">
        <v>33</v>
      </c>
      <c r="AX278" s="13" t="s">
        <v>78</v>
      </c>
      <c r="AY278" s="256" t="s">
        <v>224</v>
      </c>
    </row>
    <row r="279" s="15" customFormat="1">
      <c r="A279" s="15"/>
      <c r="B279" s="267"/>
      <c r="C279" s="268"/>
      <c r="D279" s="247" t="s">
        <v>232</v>
      </c>
      <c r="E279" s="269" t="s">
        <v>1</v>
      </c>
      <c r="F279" s="270" t="s">
        <v>248</v>
      </c>
      <c r="G279" s="268"/>
      <c r="H279" s="271">
        <v>122.999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7" t="s">
        <v>232</v>
      </c>
      <c r="AU279" s="277" t="s">
        <v>89</v>
      </c>
      <c r="AV279" s="15" t="s">
        <v>230</v>
      </c>
      <c r="AW279" s="15" t="s">
        <v>33</v>
      </c>
      <c r="AX279" s="15" t="s">
        <v>84</v>
      </c>
      <c r="AY279" s="277" t="s">
        <v>224</v>
      </c>
    </row>
    <row r="280" s="2" customFormat="1" ht="16.5" customHeight="1">
      <c r="A280" s="40"/>
      <c r="B280" s="41"/>
      <c r="C280" s="231" t="s">
        <v>407</v>
      </c>
      <c r="D280" s="231" t="s">
        <v>226</v>
      </c>
      <c r="E280" s="232" t="s">
        <v>408</v>
      </c>
      <c r="F280" s="233" t="s">
        <v>409</v>
      </c>
      <c r="G280" s="234" t="s">
        <v>273</v>
      </c>
      <c r="H280" s="235">
        <v>132.53999999999999</v>
      </c>
      <c r="I280" s="236"/>
      <c r="J280" s="237">
        <f>ROUND(I280*H280,2)</f>
        <v>0</v>
      </c>
      <c r="K280" s="238"/>
      <c r="L280" s="46"/>
      <c r="M280" s="239" t="s">
        <v>1</v>
      </c>
      <c r="N280" s="240" t="s">
        <v>44</v>
      </c>
      <c r="O280" s="93"/>
      <c r="P280" s="241">
        <f>O280*H280</f>
        <v>0</v>
      </c>
      <c r="Q280" s="241">
        <v>0.03354</v>
      </c>
      <c r="R280" s="241">
        <f>Q280*H280</f>
        <v>4.4453915999999998</v>
      </c>
      <c r="S280" s="241">
        <v>0</v>
      </c>
      <c r="T280" s="24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3" t="s">
        <v>230</v>
      </c>
      <c r="AT280" s="243" t="s">
        <v>226</v>
      </c>
      <c r="AU280" s="243" t="s">
        <v>89</v>
      </c>
      <c r="AY280" s="19" t="s">
        <v>224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9" t="s">
        <v>89</v>
      </c>
      <c r="BK280" s="244">
        <f>ROUND(I280*H280,2)</f>
        <v>0</v>
      </c>
      <c r="BL280" s="19" t="s">
        <v>230</v>
      </c>
      <c r="BM280" s="243" t="s">
        <v>410</v>
      </c>
    </row>
    <row r="281" s="14" customFormat="1">
      <c r="A281" s="14"/>
      <c r="B281" s="257"/>
      <c r="C281" s="258"/>
      <c r="D281" s="247" t="s">
        <v>232</v>
      </c>
      <c r="E281" s="259" t="s">
        <v>1</v>
      </c>
      <c r="F281" s="260" t="s">
        <v>411</v>
      </c>
      <c r="G281" s="258"/>
      <c r="H281" s="259" t="s">
        <v>1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232</v>
      </c>
      <c r="AU281" s="266" t="s">
        <v>89</v>
      </c>
      <c r="AV281" s="14" t="s">
        <v>84</v>
      </c>
      <c r="AW281" s="14" t="s">
        <v>33</v>
      </c>
      <c r="AX281" s="14" t="s">
        <v>78</v>
      </c>
      <c r="AY281" s="266" t="s">
        <v>224</v>
      </c>
    </row>
    <row r="282" s="13" customFormat="1">
      <c r="A282" s="13"/>
      <c r="B282" s="245"/>
      <c r="C282" s="246"/>
      <c r="D282" s="247" t="s">
        <v>232</v>
      </c>
      <c r="E282" s="248" t="s">
        <v>1</v>
      </c>
      <c r="F282" s="249" t="s">
        <v>412</v>
      </c>
      <c r="G282" s="246"/>
      <c r="H282" s="250">
        <v>107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232</v>
      </c>
      <c r="AU282" s="256" t="s">
        <v>89</v>
      </c>
      <c r="AV282" s="13" t="s">
        <v>89</v>
      </c>
      <c r="AW282" s="13" t="s">
        <v>33</v>
      </c>
      <c r="AX282" s="13" t="s">
        <v>78</v>
      </c>
      <c r="AY282" s="256" t="s">
        <v>224</v>
      </c>
    </row>
    <row r="283" s="13" customFormat="1">
      <c r="A283" s="13"/>
      <c r="B283" s="245"/>
      <c r="C283" s="246"/>
      <c r="D283" s="247" t="s">
        <v>232</v>
      </c>
      <c r="E283" s="248" t="s">
        <v>1</v>
      </c>
      <c r="F283" s="249" t="s">
        <v>413</v>
      </c>
      <c r="G283" s="246"/>
      <c r="H283" s="250">
        <v>25.539999999999999</v>
      </c>
      <c r="I283" s="251"/>
      <c r="J283" s="246"/>
      <c r="K283" s="246"/>
      <c r="L283" s="252"/>
      <c r="M283" s="253"/>
      <c r="N283" s="254"/>
      <c r="O283" s="254"/>
      <c r="P283" s="254"/>
      <c r="Q283" s="254"/>
      <c r="R283" s="254"/>
      <c r="S283" s="254"/>
      <c r="T283" s="25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6" t="s">
        <v>232</v>
      </c>
      <c r="AU283" s="256" t="s">
        <v>89</v>
      </c>
      <c r="AV283" s="13" t="s">
        <v>89</v>
      </c>
      <c r="AW283" s="13" t="s">
        <v>33</v>
      </c>
      <c r="AX283" s="13" t="s">
        <v>78</v>
      </c>
      <c r="AY283" s="256" t="s">
        <v>224</v>
      </c>
    </row>
    <row r="284" s="15" customFormat="1">
      <c r="A284" s="15"/>
      <c r="B284" s="267"/>
      <c r="C284" s="268"/>
      <c r="D284" s="247" t="s">
        <v>232</v>
      </c>
      <c r="E284" s="269" t="s">
        <v>1</v>
      </c>
      <c r="F284" s="270" t="s">
        <v>248</v>
      </c>
      <c r="G284" s="268"/>
      <c r="H284" s="271">
        <v>132.53999999999999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7" t="s">
        <v>232</v>
      </c>
      <c r="AU284" s="277" t="s">
        <v>89</v>
      </c>
      <c r="AV284" s="15" t="s">
        <v>230</v>
      </c>
      <c r="AW284" s="15" t="s">
        <v>33</v>
      </c>
      <c r="AX284" s="15" t="s">
        <v>84</v>
      </c>
      <c r="AY284" s="277" t="s">
        <v>224</v>
      </c>
    </row>
    <row r="285" s="2" customFormat="1" ht="16.5" customHeight="1">
      <c r="A285" s="40"/>
      <c r="B285" s="41"/>
      <c r="C285" s="231" t="s">
        <v>395</v>
      </c>
      <c r="D285" s="231" t="s">
        <v>226</v>
      </c>
      <c r="E285" s="232" t="s">
        <v>414</v>
      </c>
      <c r="F285" s="233" t="s">
        <v>415</v>
      </c>
      <c r="G285" s="234" t="s">
        <v>386</v>
      </c>
      <c r="H285" s="235">
        <v>5</v>
      </c>
      <c r="I285" s="236"/>
      <c r="J285" s="237">
        <f>ROUND(I285*H285,2)</f>
        <v>0</v>
      </c>
      <c r="K285" s="238"/>
      <c r="L285" s="46"/>
      <c r="M285" s="239" t="s">
        <v>1</v>
      </c>
      <c r="N285" s="240" t="s">
        <v>44</v>
      </c>
      <c r="O285" s="93"/>
      <c r="P285" s="241">
        <f>O285*H285</f>
        <v>0</v>
      </c>
      <c r="Q285" s="241">
        <v>0.062300000000000001</v>
      </c>
      <c r="R285" s="241">
        <f>Q285*H285</f>
        <v>0.3115</v>
      </c>
      <c r="S285" s="241">
        <v>0</v>
      </c>
      <c r="T285" s="24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3" t="s">
        <v>230</v>
      </c>
      <c r="AT285" s="243" t="s">
        <v>226</v>
      </c>
      <c r="AU285" s="243" t="s">
        <v>89</v>
      </c>
      <c r="AY285" s="19" t="s">
        <v>224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9" t="s">
        <v>89</v>
      </c>
      <c r="BK285" s="244">
        <f>ROUND(I285*H285,2)</f>
        <v>0</v>
      </c>
      <c r="BL285" s="19" t="s">
        <v>230</v>
      </c>
      <c r="BM285" s="243" t="s">
        <v>416</v>
      </c>
    </row>
    <row r="286" s="13" customFormat="1">
      <c r="A286" s="13"/>
      <c r="B286" s="245"/>
      <c r="C286" s="246"/>
      <c r="D286" s="247" t="s">
        <v>232</v>
      </c>
      <c r="E286" s="248" t="s">
        <v>1</v>
      </c>
      <c r="F286" s="249" t="s">
        <v>417</v>
      </c>
      <c r="G286" s="246"/>
      <c r="H286" s="250">
        <v>5</v>
      </c>
      <c r="I286" s="251"/>
      <c r="J286" s="246"/>
      <c r="K286" s="246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232</v>
      </c>
      <c r="AU286" s="256" t="s">
        <v>89</v>
      </c>
      <c r="AV286" s="13" t="s">
        <v>89</v>
      </c>
      <c r="AW286" s="13" t="s">
        <v>33</v>
      </c>
      <c r="AX286" s="13" t="s">
        <v>84</v>
      </c>
      <c r="AY286" s="256" t="s">
        <v>224</v>
      </c>
    </row>
    <row r="287" s="2" customFormat="1" ht="16.5" customHeight="1">
      <c r="A287" s="40"/>
      <c r="B287" s="41"/>
      <c r="C287" s="231" t="s">
        <v>418</v>
      </c>
      <c r="D287" s="231" t="s">
        <v>226</v>
      </c>
      <c r="E287" s="232" t="s">
        <v>419</v>
      </c>
      <c r="F287" s="233" t="s">
        <v>420</v>
      </c>
      <c r="G287" s="234" t="s">
        <v>386</v>
      </c>
      <c r="H287" s="235">
        <v>7</v>
      </c>
      <c r="I287" s="236"/>
      <c r="J287" s="237">
        <f>ROUND(I287*H287,2)</f>
        <v>0</v>
      </c>
      <c r="K287" s="238"/>
      <c r="L287" s="46"/>
      <c r="M287" s="239" t="s">
        <v>1</v>
      </c>
      <c r="N287" s="240" t="s">
        <v>44</v>
      </c>
      <c r="O287" s="93"/>
      <c r="P287" s="241">
        <f>O287*H287</f>
        <v>0</v>
      </c>
      <c r="Q287" s="241">
        <v>0.10095999999999999</v>
      </c>
      <c r="R287" s="241">
        <f>Q287*H287</f>
        <v>0.70672000000000001</v>
      </c>
      <c r="S287" s="241">
        <v>0</v>
      </c>
      <c r="T287" s="24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3" t="s">
        <v>230</v>
      </c>
      <c r="AT287" s="243" t="s">
        <v>226</v>
      </c>
      <c r="AU287" s="243" t="s">
        <v>89</v>
      </c>
      <c r="AY287" s="19" t="s">
        <v>224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9" t="s">
        <v>89</v>
      </c>
      <c r="BK287" s="244">
        <f>ROUND(I287*H287,2)</f>
        <v>0</v>
      </c>
      <c r="BL287" s="19" t="s">
        <v>230</v>
      </c>
      <c r="BM287" s="243" t="s">
        <v>421</v>
      </c>
    </row>
    <row r="288" s="13" customFormat="1">
      <c r="A288" s="13"/>
      <c r="B288" s="245"/>
      <c r="C288" s="246"/>
      <c r="D288" s="247" t="s">
        <v>232</v>
      </c>
      <c r="E288" s="248" t="s">
        <v>1</v>
      </c>
      <c r="F288" s="249" t="s">
        <v>422</v>
      </c>
      <c r="G288" s="246"/>
      <c r="H288" s="250">
        <v>7</v>
      </c>
      <c r="I288" s="251"/>
      <c r="J288" s="246"/>
      <c r="K288" s="246"/>
      <c r="L288" s="252"/>
      <c r="M288" s="253"/>
      <c r="N288" s="254"/>
      <c r="O288" s="254"/>
      <c r="P288" s="254"/>
      <c r="Q288" s="254"/>
      <c r="R288" s="254"/>
      <c r="S288" s="254"/>
      <c r="T288" s="25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6" t="s">
        <v>232</v>
      </c>
      <c r="AU288" s="256" t="s">
        <v>89</v>
      </c>
      <c r="AV288" s="13" t="s">
        <v>89</v>
      </c>
      <c r="AW288" s="13" t="s">
        <v>33</v>
      </c>
      <c r="AX288" s="13" t="s">
        <v>84</v>
      </c>
      <c r="AY288" s="256" t="s">
        <v>224</v>
      </c>
    </row>
    <row r="289" s="2" customFormat="1" ht="16.5" customHeight="1">
      <c r="A289" s="40"/>
      <c r="B289" s="41"/>
      <c r="C289" s="231" t="s">
        <v>423</v>
      </c>
      <c r="D289" s="231" t="s">
        <v>226</v>
      </c>
      <c r="E289" s="232" t="s">
        <v>424</v>
      </c>
      <c r="F289" s="233" t="s">
        <v>425</v>
      </c>
      <c r="G289" s="234" t="s">
        <v>386</v>
      </c>
      <c r="H289" s="235">
        <v>1</v>
      </c>
      <c r="I289" s="236"/>
      <c r="J289" s="237">
        <f>ROUND(I289*H289,2)</f>
        <v>0</v>
      </c>
      <c r="K289" s="238"/>
      <c r="L289" s="46"/>
      <c r="M289" s="239" t="s">
        <v>1</v>
      </c>
      <c r="N289" s="240" t="s">
        <v>44</v>
      </c>
      <c r="O289" s="93"/>
      <c r="P289" s="241">
        <f>O289*H289</f>
        <v>0</v>
      </c>
      <c r="Q289" s="241">
        <v>0.12121999999999999</v>
      </c>
      <c r="R289" s="241">
        <f>Q289*H289</f>
        <v>0.12121999999999999</v>
      </c>
      <c r="S289" s="241">
        <v>0</v>
      </c>
      <c r="T289" s="24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3" t="s">
        <v>230</v>
      </c>
      <c r="AT289" s="243" t="s">
        <v>226</v>
      </c>
      <c r="AU289" s="243" t="s">
        <v>89</v>
      </c>
      <c r="AY289" s="19" t="s">
        <v>224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9" t="s">
        <v>89</v>
      </c>
      <c r="BK289" s="244">
        <f>ROUND(I289*H289,2)</f>
        <v>0</v>
      </c>
      <c r="BL289" s="19" t="s">
        <v>230</v>
      </c>
      <c r="BM289" s="243" t="s">
        <v>426</v>
      </c>
    </row>
    <row r="290" s="13" customFormat="1">
      <c r="A290" s="13"/>
      <c r="B290" s="245"/>
      <c r="C290" s="246"/>
      <c r="D290" s="247" t="s">
        <v>232</v>
      </c>
      <c r="E290" s="248" t="s">
        <v>1</v>
      </c>
      <c r="F290" s="249" t="s">
        <v>427</v>
      </c>
      <c r="G290" s="246"/>
      <c r="H290" s="250">
        <v>1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232</v>
      </c>
      <c r="AU290" s="256" t="s">
        <v>89</v>
      </c>
      <c r="AV290" s="13" t="s">
        <v>89</v>
      </c>
      <c r="AW290" s="13" t="s">
        <v>33</v>
      </c>
      <c r="AX290" s="13" t="s">
        <v>84</v>
      </c>
      <c r="AY290" s="256" t="s">
        <v>224</v>
      </c>
    </row>
    <row r="291" s="2" customFormat="1" ht="16.5" customHeight="1">
      <c r="A291" s="40"/>
      <c r="B291" s="41"/>
      <c r="C291" s="231" t="s">
        <v>428</v>
      </c>
      <c r="D291" s="231" t="s">
        <v>226</v>
      </c>
      <c r="E291" s="232" t="s">
        <v>429</v>
      </c>
      <c r="F291" s="233" t="s">
        <v>430</v>
      </c>
      <c r="G291" s="234" t="s">
        <v>386</v>
      </c>
      <c r="H291" s="235">
        <v>3</v>
      </c>
      <c r="I291" s="236"/>
      <c r="J291" s="237">
        <f>ROUND(I291*H291,2)</f>
        <v>0</v>
      </c>
      <c r="K291" s="238"/>
      <c r="L291" s="46"/>
      <c r="M291" s="239" t="s">
        <v>1</v>
      </c>
      <c r="N291" s="240" t="s">
        <v>44</v>
      </c>
      <c r="O291" s="93"/>
      <c r="P291" s="241">
        <f>O291*H291</f>
        <v>0</v>
      </c>
      <c r="Q291" s="241">
        <v>0.14080000000000001</v>
      </c>
      <c r="R291" s="241">
        <f>Q291*H291</f>
        <v>0.4224</v>
      </c>
      <c r="S291" s="241">
        <v>0</v>
      </c>
      <c r="T291" s="24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3" t="s">
        <v>230</v>
      </c>
      <c r="AT291" s="243" t="s">
        <v>226</v>
      </c>
      <c r="AU291" s="243" t="s">
        <v>89</v>
      </c>
      <c r="AY291" s="19" t="s">
        <v>224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9" t="s">
        <v>89</v>
      </c>
      <c r="BK291" s="244">
        <f>ROUND(I291*H291,2)</f>
        <v>0</v>
      </c>
      <c r="BL291" s="19" t="s">
        <v>230</v>
      </c>
      <c r="BM291" s="243" t="s">
        <v>431</v>
      </c>
    </row>
    <row r="292" s="13" customFormat="1">
      <c r="A292" s="13"/>
      <c r="B292" s="245"/>
      <c r="C292" s="246"/>
      <c r="D292" s="247" t="s">
        <v>232</v>
      </c>
      <c r="E292" s="248" t="s">
        <v>1</v>
      </c>
      <c r="F292" s="249" t="s">
        <v>432</v>
      </c>
      <c r="G292" s="246"/>
      <c r="H292" s="250">
        <v>3</v>
      </c>
      <c r="I292" s="251"/>
      <c r="J292" s="246"/>
      <c r="K292" s="246"/>
      <c r="L292" s="252"/>
      <c r="M292" s="253"/>
      <c r="N292" s="254"/>
      <c r="O292" s="254"/>
      <c r="P292" s="254"/>
      <c r="Q292" s="254"/>
      <c r="R292" s="254"/>
      <c r="S292" s="254"/>
      <c r="T292" s="25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6" t="s">
        <v>232</v>
      </c>
      <c r="AU292" s="256" t="s">
        <v>89</v>
      </c>
      <c r="AV292" s="13" t="s">
        <v>89</v>
      </c>
      <c r="AW292" s="13" t="s">
        <v>33</v>
      </c>
      <c r="AX292" s="13" t="s">
        <v>84</v>
      </c>
      <c r="AY292" s="256" t="s">
        <v>224</v>
      </c>
    </row>
    <row r="293" s="2" customFormat="1" ht="16.5" customHeight="1">
      <c r="A293" s="40"/>
      <c r="B293" s="41"/>
      <c r="C293" s="231" t="s">
        <v>433</v>
      </c>
      <c r="D293" s="231" t="s">
        <v>226</v>
      </c>
      <c r="E293" s="232" t="s">
        <v>434</v>
      </c>
      <c r="F293" s="233" t="s">
        <v>435</v>
      </c>
      <c r="G293" s="234" t="s">
        <v>386</v>
      </c>
      <c r="H293" s="235">
        <v>1</v>
      </c>
      <c r="I293" s="236"/>
      <c r="J293" s="237">
        <f>ROUND(I293*H293,2)</f>
        <v>0</v>
      </c>
      <c r="K293" s="238"/>
      <c r="L293" s="46"/>
      <c r="M293" s="239" t="s">
        <v>1</v>
      </c>
      <c r="N293" s="240" t="s">
        <v>44</v>
      </c>
      <c r="O293" s="93"/>
      <c r="P293" s="241">
        <f>O293*H293</f>
        <v>0</v>
      </c>
      <c r="Q293" s="241">
        <v>0.16036</v>
      </c>
      <c r="R293" s="241">
        <f>Q293*H293</f>
        <v>0.16036</v>
      </c>
      <c r="S293" s="241">
        <v>0</v>
      </c>
      <c r="T293" s="242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3" t="s">
        <v>230</v>
      </c>
      <c r="AT293" s="243" t="s">
        <v>226</v>
      </c>
      <c r="AU293" s="243" t="s">
        <v>89</v>
      </c>
      <c r="AY293" s="19" t="s">
        <v>224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9" t="s">
        <v>89</v>
      </c>
      <c r="BK293" s="244">
        <f>ROUND(I293*H293,2)</f>
        <v>0</v>
      </c>
      <c r="BL293" s="19" t="s">
        <v>230</v>
      </c>
      <c r="BM293" s="243" t="s">
        <v>436</v>
      </c>
    </row>
    <row r="294" s="13" customFormat="1">
      <c r="A294" s="13"/>
      <c r="B294" s="245"/>
      <c r="C294" s="246"/>
      <c r="D294" s="247" t="s">
        <v>232</v>
      </c>
      <c r="E294" s="248" t="s">
        <v>1</v>
      </c>
      <c r="F294" s="249" t="s">
        <v>427</v>
      </c>
      <c r="G294" s="246"/>
      <c r="H294" s="250">
        <v>1</v>
      </c>
      <c r="I294" s="251"/>
      <c r="J294" s="246"/>
      <c r="K294" s="246"/>
      <c r="L294" s="252"/>
      <c r="M294" s="253"/>
      <c r="N294" s="254"/>
      <c r="O294" s="254"/>
      <c r="P294" s="254"/>
      <c r="Q294" s="254"/>
      <c r="R294" s="254"/>
      <c r="S294" s="254"/>
      <c r="T294" s="25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6" t="s">
        <v>232</v>
      </c>
      <c r="AU294" s="256" t="s">
        <v>89</v>
      </c>
      <c r="AV294" s="13" t="s">
        <v>89</v>
      </c>
      <c r="AW294" s="13" t="s">
        <v>33</v>
      </c>
      <c r="AX294" s="13" t="s">
        <v>84</v>
      </c>
      <c r="AY294" s="256" t="s">
        <v>224</v>
      </c>
    </row>
    <row r="295" s="2" customFormat="1" ht="16.5" customHeight="1">
      <c r="A295" s="40"/>
      <c r="B295" s="41"/>
      <c r="C295" s="231" t="s">
        <v>437</v>
      </c>
      <c r="D295" s="231" t="s">
        <v>226</v>
      </c>
      <c r="E295" s="232" t="s">
        <v>438</v>
      </c>
      <c r="F295" s="233" t="s">
        <v>439</v>
      </c>
      <c r="G295" s="234" t="s">
        <v>386</v>
      </c>
      <c r="H295" s="235">
        <v>1</v>
      </c>
      <c r="I295" s="236"/>
      <c r="J295" s="237">
        <f>ROUND(I295*H295,2)</f>
        <v>0</v>
      </c>
      <c r="K295" s="238"/>
      <c r="L295" s="46"/>
      <c r="M295" s="239" t="s">
        <v>1</v>
      </c>
      <c r="N295" s="240" t="s">
        <v>44</v>
      </c>
      <c r="O295" s="93"/>
      <c r="P295" s="241">
        <f>O295*H295</f>
        <v>0</v>
      </c>
      <c r="Q295" s="241">
        <v>0.22270999999999999</v>
      </c>
      <c r="R295" s="241">
        <f>Q295*H295</f>
        <v>0.22270999999999999</v>
      </c>
      <c r="S295" s="241">
        <v>0</v>
      </c>
      <c r="T295" s="24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3" t="s">
        <v>230</v>
      </c>
      <c r="AT295" s="243" t="s">
        <v>226</v>
      </c>
      <c r="AU295" s="243" t="s">
        <v>89</v>
      </c>
      <c r="AY295" s="19" t="s">
        <v>224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9" t="s">
        <v>89</v>
      </c>
      <c r="BK295" s="244">
        <f>ROUND(I295*H295,2)</f>
        <v>0</v>
      </c>
      <c r="BL295" s="19" t="s">
        <v>230</v>
      </c>
      <c r="BM295" s="243" t="s">
        <v>440</v>
      </c>
    </row>
    <row r="296" s="13" customFormat="1">
      <c r="A296" s="13"/>
      <c r="B296" s="245"/>
      <c r="C296" s="246"/>
      <c r="D296" s="247" t="s">
        <v>232</v>
      </c>
      <c r="E296" s="248" t="s">
        <v>1</v>
      </c>
      <c r="F296" s="249" t="s">
        <v>427</v>
      </c>
      <c r="G296" s="246"/>
      <c r="H296" s="250">
        <v>1</v>
      </c>
      <c r="I296" s="251"/>
      <c r="J296" s="246"/>
      <c r="K296" s="246"/>
      <c r="L296" s="252"/>
      <c r="M296" s="253"/>
      <c r="N296" s="254"/>
      <c r="O296" s="254"/>
      <c r="P296" s="254"/>
      <c r="Q296" s="254"/>
      <c r="R296" s="254"/>
      <c r="S296" s="254"/>
      <c r="T296" s="25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6" t="s">
        <v>232</v>
      </c>
      <c r="AU296" s="256" t="s">
        <v>89</v>
      </c>
      <c r="AV296" s="13" t="s">
        <v>89</v>
      </c>
      <c r="AW296" s="13" t="s">
        <v>33</v>
      </c>
      <c r="AX296" s="13" t="s">
        <v>84</v>
      </c>
      <c r="AY296" s="256" t="s">
        <v>224</v>
      </c>
    </row>
    <row r="297" s="2" customFormat="1" ht="16.5" customHeight="1">
      <c r="A297" s="40"/>
      <c r="B297" s="41"/>
      <c r="C297" s="231" t="s">
        <v>441</v>
      </c>
      <c r="D297" s="231" t="s">
        <v>226</v>
      </c>
      <c r="E297" s="232" t="s">
        <v>442</v>
      </c>
      <c r="F297" s="233" t="s">
        <v>443</v>
      </c>
      <c r="G297" s="234" t="s">
        <v>236</v>
      </c>
      <c r="H297" s="235">
        <v>0.52000000000000002</v>
      </c>
      <c r="I297" s="236"/>
      <c r="J297" s="237">
        <f>ROUND(I297*H297,2)</f>
        <v>0</v>
      </c>
      <c r="K297" s="238"/>
      <c r="L297" s="46"/>
      <c r="M297" s="239" t="s">
        <v>1</v>
      </c>
      <c r="N297" s="240" t="s">
        <v>44</v>
      </c>
      <c r="O297" s="93"/>
      <c r="P297" s="241">
        <f>O297*H297</f>
        <v>0</v>
      </c>
      <c r="Q297" s="241">
        <v>2.5018799999999999</v>
      </c>
      <c r="R297" s="241">
        <f>Q297*H297</f>
        <v>1.3009776</v>
      </c>
      <c r="S297" s="241">
        <v>0</v>
      </c>
      <c r="T297" s="24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3" t="s">
        <v>230</v>
      </c>
      <c r="AT297" s="243" t="s">
        <v>226</v>
      </c>
      <c r="AU297" s="243" t="s">
        <v>89</v>
      </c>
      <c r="AY297" s="19" t="s">
        <v>224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9" t="s">
        <v>89</v>
      </c>
      <c r="BK297" s="244">
        <f>ROUND(I297*H297,2)</f>
        <v>0</v>
      </c>
      <c r="BL297" s="19" t="s">
        <v>230</v>
      </c>
      <c r="BM297" s="243" t="s">
        <v>444</v>
      </c>
    </row>
    <row r="298" s="13" customFormat="1">
      <c r="A298" s="13"/>
      <c r="B298" s="245"/>
      <c r="C298" s="246"/>
      <c r="D298" s="247" t="s">
        <v>232</v>
      </c>
      <c r="E298" s="248" t="s">
        <v>1</v>
      </c>
      <c r="F298" s="249" t="s">
        <v>445</v>
      </c>
      <c r="G298" s="246"/>
      <c r="H298" s="250">
        <v>0.52000000000000002</v>
      </c>
      <c r="I298" s="251"/>
      <c r="J298" s="246"/>
      <c r="K298" s="246"/>
      <c r="L298" s="252"/>
      <c r="M298" s="253"/>
      <c r="N298" s="254"/>
      <c r="O298" s="254"/>
      <c r="P298" s="254"/>
      <c r="Q298" s="254"/>
      <c r="R298" s="254"/>
      <c r="S298" s="254"/>
      <c r="T298" s="25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6" t="s">
        <v>232</v>
      </c>
      <c r="AU298" s="256" t="s">
        <v>89</v>
      </c>
      <c r="AV298" s="13" t="s">
        <v>89</v>
      </c>
      <c r="AW298" s="13" t="s">
        <v>33</v>
      </c>
      <c r="AX298" s="13" t="s">
        <v>84</v>
      </c>
      <c r="AY298" s="256" t="s">
        <v>224</v>
      </c>
    </row>
    <row r="299" s="2" customFormat="1" ht="16.5" customHeight="1">
      <c r="A299" s="40"/>
      <c r="B299" s="41"/>
      <c r="C299" s="231" t="s">
        <v>446</v>
      </c>
      <c r="D299" s="231" t="s">
        <v>226</v>
      </c>
      <c r="E299" s="232" t="s">
        <v>447</v>
      </c>
      <c r="F299" s="233" t="s">
        <v>448</v>
      </c>
      <c r="G299" s="234" t="s">
        <v>229</v>
      </c>
      <c r="H299" s="235">
        <v>6.681</v>
      </c>
      <c r="I299" s="236"/>
      <c r="J299" s="237">
        <f>ROUND(I299*H299,2)</f>
        <v>0</v>
      </c>
      <c r="K299" s="238"/>
      <c r="L299" s="46"/>
      <c r="M299" s="239" t="s">
        <v>1</v>
      </c>
      <c r="N299" s="240" t="s">
        <v>44</v>
      </c>
      <c r="O299" s="93"/>
      <c r="P299" s="241">
        <f>O299*H299</f>
        <v>0</v>
      </c>
      <c r="Q299" s="241">
        <v>0.01409</v>
      </c>
      <c r="R299" s="241">
        <f>Q299*H299</f>
        <v>0.094135289999999996</v>
      </c>
      <c r="S299" s="241">
        <v>0</v>
      </c>
      <c r="T299" s="24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3" t="s">
        <v>230</v>
      </c>
      <c r="AT299" s="243" t="s">
        <v>226</v>
      </c>
      <c r="AU299" s="243" t="s">
        <v>89</v>
      </c>
      <c r="AY299" s="19" t="s">
        <v>224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9" t="s">
        <v>89</v>
      </c>
      <c r="BK299" s="244">
        <f>ROUND(I299*H299,2)</f>
        <v>0</v>
      </c>
      <c r="BL299" s="19" t="s">
        <v>230</v>
      </c>
      <c r="BM299" s="243" t="s">
        <v>449</v>
      </c>
    </row>
    <row r="300" s="13" customFormat="1">
      <c r="A300" s="13"/>
      <c r="B300" s="245"/>
      <c r="C300" s="246"/>
      <c r="D300" s="247" t="s">
        <v>232</v>
      </c>
      <c r="E300" s="248" t="s">
        <v>1</v>
      </c>
      <c r="F300" s="249" t="s">
        <v>450</v>
      </c>
      <c r="G300" s="246"/>
      <c r="H300" s="250">
        <v>6.681</v>
      </c>
      <c r="I300" s="251"/>
      <c r="J300" s="246"/>
      <c r="K300" s="246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232</v>
      </c>
      <c r="AU300" s="256" t="s">
        <v>89</v>
      </c>
      <c r="AV300" s="13" t="s">
        <v>89</v>
      </c>
      <c r="AW300" s="13" t="s">
        <v>33</v>
      </c>
      <c r="AX300" s="13" t="s">
        <v>84</v>
      </c>
      <c r="AY300" s="256" t="s">
        <v>224</v>
      </c>
    </row>
    <row r="301" s="2" customFormat="1" ht="16.5" customHeight="1">
      <c r="A301" s="40"/>
      <c r="B301" s="41"/>
      <c r="C301" s="231" t="s">
        <v>451</v>
      </c>
      <c r="D301" s="231" t="s">
        <v>226</v>
      </c>
      <c r="E301" s="232" t="s">
        <v>452</v>
      </c>
      <c r="F301" s="233" t="s">
        <v>453</v>
      </c>
      <c r="G301" s="234" t="s">
        <v>229</v>
      </c>
      <c r="H301" s="235">
        <v>6.681</v>
      </c>
      <c r="I301" s="236"/>
      <c r="J301" s="237">
        <f>ROUND(I301*H301,2)</f>
        <v>0</v>
      </c>
      <c r="K301" s="238"/>
      <c r="L301" s="46"/>
      <c r="M301" s="239" t="s">
        <v>1</v>
      </c>
      <c r="N301" s="240" t="s">
        <v>44</v>
      </c>
      <c r="O301" s="93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3" t="s">
        <v>230</v>
      </c>
      <c r="AT301" s="243" t="s">
        <v>226</v>
      </c>
      <c r="AU301" s="243" t="s">
        <v>89</v>
      </c>
      <c r="AY301" s="19" t="s">
        <v>224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9" t="s">
        <v>89</v>
      </c>
      <c r="BK301" s="244">
        <f>ROUND(I301*H301,2)</f>
        <v>0</v>
      </c>
      <c r="BL301" s="19" t="s">
        <v>230</v>
      </c>
      <c r="BM301" s="243" t="s">
        <v>454</v>
      </c>
    </row>
    <row r="302" s="2" customFormat="1" ht="16.5" customHeight="1">
      <c r="A302" s="40"/>
      <c r="B302" s="41"/>
      <c r="C302" s="231" t="s">
        <v>455</v>
      </c>
      <c r="D302" s="231" t="s">
        <v>226</v>
      </c>
      <c r="E302" s="232" t="s">
        <v>456</v>
      </c>
      <c r="F302" s="233" t="s">
        <v>457</v>
      </c>
      <c r="G302" s="234" t="s">
        <v>322</v>
      </c>
      <c r="H302" s="235">
        <v>0.094</v>
      </c>
      <c r="I302" s="236"/>
      <c r="J302" s="237">
        <f>ROUND(I302*H302,2)</f>
        <v>0</v>
      </c>
      <c r="K302" s="238"/>
      <c r="L302" s="46"/>
      <c r="M302" s="239" t="s">
        <v>1</v>
      </c>
      <c r="N302" s="240" t="s">
        <v>44</v>
      </c>
      <c r="O302" s="93"/>
      <c r="P302" s="241">
        <f>O302*H302</f>
        <v>0</v>
      </c>
      <c r="Q302" s="241">
        <v>1.04575</v>
      </c>
      <c r="R302" s="241">
        <f>Q302*H302</f>
        <v>0.098300499999999999</v>
      </c>
      <c r="S302" s="241">
        <v>0</v>
      </c>
      <c r="T302" s="24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3" t="s">
        <v>230</v>
      </c>
      <c r="AT302" s="243" t="s">
        <v>226</v>
      </c>
      <c r="AU302" s="243" t="s">
        <v>89</v>
      </c>
      <c r="AY302" s="19" t="s">
        <v>224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9" t="s">
        <v>89</v>
      </c>
      <c r="BK302" s="244">
        <f>ROUND(I302*H302,2)</f>
        <v>0</v>
      </c>
      <c r="BL302" s="19" t="s">
        <v>230</v>
      </c>
      <c r="BM302" s="243" t="s">
        <v>458</v>
      </c>
    </row>
    <row r="303" s="14" customFormat="1">
      <c r="A303" s="14"/>
      <c r="B303" s="257"/>
      <c r="C303" s="258"/>
      <c r="D303" s="247" t="s">
        <v>232</v>
      </c>
      <c r="E303" s="259" t="s">
        <v>1</v>
      </c>
      <c r="F303" s="260" t="s">
        <v>459</v>
      </c>
      <c r="G303" s="258"/>
      <c r="H303" s="259" t="s">
        <v>1</v>
      </c>
      <c r="I303" s="261"/>
      <c r="J303" s="258"/>
      <c r="K303" s="258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232</v>
      </c>
      <c r="AU303" s="266" t="s">
        <v>89</v>
      </c>
      <c r="AV303" s="14" t="s">
        <v>84</v>
      </c>
      <c r="AW303" s="14" t="s">
        <v>33</v>
      </c>
      <c r="AX303" s="14" t="s">
        <v>78</v>
      </c>
      <c r="AY303" s="266" t="s">
        <v>224</v>
      </c>
    </row>
    <row r="304" s="13" customFormat="1">
      <c r="A304" s="13"/>
      <c r="B304" s="245"/>
      <c r="C304" s="246"/>
      <c r="D304" s="247" t="s">
        <v>232</v>
      </c>
      <c r="E304" s="248" t="s">
        <v>1</v>
      </c>
      <c r="F304" s="249" t="s">
        <v>460</v>
      </c>
      <c r="G304" s="246"/>
      <c r="H304" s="250">
        <v>0.094</v>
      </c>
      <c r="I304" s="251"/>
      <c r="J304" s="246"/>
      <c r="K304" s="246"/>
      <c r="L304" s="252"/>
      <c r="M304" s="253"/>
      <c r="N304" s="254"/>
      <c r="O304" s="254"/>
      <c r="P304" s="254"/>
      <c r="Q304" s="254"/>
      <c r="R304" s="254"/>
      <c r="S304" s="254"/>
      <c r="T304" s="25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6" t="s">
        <v>232</v>
      </c>
      <c r="AU304" s="256" t="s">
        <v>89</v>
      </c>
      <c r="AV304" s="13" t="s">
        <v>89</v>
      </c>
      <c r="AW304" s="13" t="s">
        <v>33</v>
      </c>
      <c r="AX304" s="13" t="s">
        <v>84</v>
      </c>
      <c r="AY304" s="256" t="s">
        <v>224</v>
      </c>
    </row>
    <row r="305" s="12" customFormat="1" ht="22.8" customHeight="1">
      <c r="A305" s="12"/>
      <c r="B305" s="215"/>
      <c r="C305" s="216"/>
      <c r="D305" s="217" t="s">
        <v>77</v>
      </c>
      <c r="E305" s="229" t="s">
        <v>428</v>
      </c>
      <c r="F305" s="229" t="s">
        <v>461</v>
      </c>
      <c r="G305" s="216"/>
      <c r="H305" s="216"/>
      <c r="I305" s="219"/>
      <c r="J305" s="230">
        <f>BK305</f>
        <v>0</v>
      </c>
      <c r="K305" s="216"/>
      <c r="L305" s="221"/>
      <c r="M305" s="222"/>
      <c r="N305" s="223"/>
      <c r="O305" s="223"/>
      <c r="P305" s="224">
        <f>SUM(P306:P314)</f>
        <v>0</v>
      </c>
      <c r="Q305" s="223"/>
      <c r="R305" s="224">
        <f>SUM(R306:R314)</f>
        <v>23.038941530000002</v>
      </c>
      <c r="S305" s="223"/>
      <c r="T305" s="225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6" t="s">
        <v>84</v>
      </c>
      <c r="AT305" s="227" t="s">
        <v>77</v>
      </c>
      <c r="AU305" s="227" t="s">
        <v>84</v>
      </c>
      <c r="AY305" s="226" t="s">
        <v>224</v>
      </c>
      <c r="BK305" s="228">
        <f>SUM(BK306:BK314)</f>
        <v>0</v>
      </c>
    </row>
    <row r="306" s="2" customFormat="1" ht="24.15" customHeight="1">
      <c r="A306" s="40"/>
      <c r="B306" s="41"/>
      <c r="C306" s="231" t="s">
        <v>462</v>
      </c>
      <c r="D306" s="231" t="s">
        <v>226</v>
      </c>
      <c r="E306" s="232" t="s">
        <v>463</v>
      </c>
      <c r="F306" s="233" t="s">
        <v>464</v>
      </c>
      <c r="G306" s="234" t="s">
        <v>229</v>
      </c>
      <c r="H306" s="235">
        <v>87.427000000000007</v>
      </c>
      <c r="I306" s="236"/>
      <c r="J306" s="237">
        <f>ROUND(I306*H306,2)</f>
        <v>0</v>
      </c>
      <c r="K306" s="238"/>
      <c r="L306" s="46"/>
      <c r="M306" s="239" t="s">
        <v>1</v>
      </c>
      <c r="N306" s="240" t="s">
        <v>44</v>
      </c>
      <c r="O306" s="93"/>
      <c r="P306" s="241">
        <f>O306*H306</f>
        <v>0</v>
      </c>
      <c r="Q306" s="241">
        <v>0.23749000000000001</v>
      </c>
      <c r="R306" s="241">
        <f>Q306*H306</f>
        <v>20.763038230000003</v>
      </c>
      <c r="S306" s="241">
        <v>0</v>
      </c>
      <c r="T306" s="24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3" t="s">
        <v>230</v>
      </c>
      <c r="AT306" s="243" t="s">
        <v>226</v>
      </c>
      <c r="AU306" s="243" t="s">
        <v>89</v>
      </c>
      <c r="AY306" s="19" t="s">
        <v>224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9" t="s">
        <v>89</v>
      </c>
      <c r="BK306" s="244">
        <f>ROUND(I306*H306,2)</f>
        <v>0</v>
      </c>
      <c r="BL306" s="19" t="s">
        <v>230</v>
      </c>
      <c r="BM306" s="243" t="s">
        <v>465</v>
      </c>
    </row>
    <row r="307" s="14" customFormat="1">
      <c r="A307" s="14"/>
      <c r="B307" s="257"/>
      <c r="C307" s="258"/>
      <c r="D307" s="247" t="s">
        <v>232</v>
      </c>
      <c r="E307" s="259" t="s">
        <v>1</v>
      </c>
      <c r="F307" s="260" t="s">
        <v>466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232</v>
      </c>
      <c r="AU307" s="266" t="s">
        <v>89</v>
      </c>
      <c r="AV307" s="14" t="s">
        <v>84</v>
      </c>
      <c r="AW307" s="14" t="s">
        <v>33</v>
      </c>
      <c r="AX307" s="14" t="s">
        <v>78</v>
      </c>
      <c r="AY307" s="266" t="s">
        <v>224</v>
      </c>
    </row>
    <row r="308" s="13" customFormat="1">
      <c r="A308" s="13"/>
      <c r="B308" s="245"/>
      <c r="C308" s="246"/>
      <c r="D308" s="247" t="s">
        <v>232</v>
      </c>
      <c r="E308" s="248" t="s">
        <v>1</v>
      </c>
      <c r="F308" s="249" t="s">
        <v>467</v>
      </c>
      <c r="G308" s="246"/>
      <c r="H308" s="250">
        <v>99.031999999999996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232</v>
      </c>
      <c r="AU308" s="256" t="s">
        <v>89</v>
      </c>
      <c r="AV308" s="13" t="s">
        <v>89</v>
      </c>
      <c r="AW308" s="13" t="s">
        <v>33</v>
      </c>
      <c r="AX308" s="13" t="s">
        <v>78</v>
      </c>
      <c r="AY308" s="256" t="s">
        <v>224</v>
      </c>
    </row>
    <row r="309" s="13" customFormat="1">
      <c r="A309" s="13"/>
      <c r="B309" s="245"/>
      <c r="C309" s="246"/>
      <c r="D309" s="247" t="s">
        <v>232</v>
      </c>
      <c r="E309" s="248" t="s">
        <v>1</v>
      </c>
      <c r="F309" s="249" t="s">
        <v>468</v>
      </c>
      <c r="G309" s="246"/>
      <c r="H309" s="250">
        <v>-10.105</v>
      </c>
      <c r="I309" s="251"/>
      <c r="J309" s="246"/>
      <c r="K309" s="246"/>
      <c r="L309" s="252"/>
      <c r="M309" s="253"/>
      <c r="N309" s="254"/>
      <c r="O309" s="254"/>
      <c r="P309" s="254"/>
      <c r="Q309" s="254"/>
      <c r="R309" s="254"/>
      <c r="S309" s="254"/>
      <c r="T309" s="25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6" t="s">
        <v>232</v>
      </c>
      <c r="AU309" s="256" t="s">
        <v>89</v>
      </c>
      <c r="AV309" s="13" t="s">
        <v>89</v>
      </c>
      <c r="AW309" s="13" t="s">
        <v>33</v>
      </c>
      <c r="AX309" s="13" t="s">
        <v>78</v>
      </c>
      <c r="AY309" s="256" t="s">
        <v>224</v>
      </c>
    </row>
    <row r="310" s="13" customFormat="1">
      <c r="A310" s="13"/>
      <c r="B310" s="245"/>
      <c r="C310" s="246"/>
      <c r="D310" s="247" t="s">
        <v>232</v>
      </c>
      <c r="E310" s="248" t="s">
        <v>1</v>
      </c>
      <c r="F310" s="249" t="s">
        <v>469</v>
      </c>
      <c r="G310" s="246"/>
      <c r="H310" s="250">
        <v>-1.5</v>
      </c>
      <c r="I310" s="251"/>
      <c r="J310" s="246"/>
      <c r="K310" s="246"/>
      <c r="L310" s="252"/>
      <c r="M310" s="253"/>
      <c r="N310" s="254"/>
      <c r="O310" s="254"/>
      <c r="P310" s="254"/>
      <c r="Q310" s="254"/>
      <c r="R310" s="254"/>
      <c r="S310" s="254"/>
      <c r="T310" s="25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6" t="s">
        <v>232</v>
      </c>
      <c r="AU310" s="256" t="s">
        <v>89</v>
      </c>
      <c r="AV310" s="13" t="s">
        <v>89</v>
      </c>
      <c r="AW310" s="13" t="s">
        <v>33</v>
      </c>
      <c r="AX310" s="13" t="s">
        <v>78</v>
      </c>
      <c r="AY310" s="256" t="s">
        <v>224</v>
      </c>
    </row>
    <row r="311" s="15" customFormat="1">
      <c r="A311" s="15"/>
      <c r="B311" s="267"/>
      <c r="C311" s="268"/>
      <c r="D311" s="247" t="s">
        <v>232</v>
      </c>
      <c r="E311" s="269" t="s">
        <v>1</v>
      </c>
      <c r="F311" s="270" t="s">
        <v>248</v>
      </c>
      <c r="G311" s="268"/>
      <c r="H311" s="271">
        <v>87.427000000000007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232</v>
      </c>
      <c r="AU311" s="277" t="s">
        <v>89</v>
      </c>
      <c r="AV311" s="15" t="s">
        <v>230</v>
      </c>
      <c r="AW311" s="15" t="s">
        <v>33</v>
      </c>
      <c r="AX311" s="15" t="s">
        <v>84</v>
      </c>
      <c r="AY311" s="277" t="s">
        <v>224</v>
      </c>
    </row>
    <row r="312" s="2" customFormat="1" ht="16.5" customHeight="1">
      <c r="A312" s="40"/>
      <c r="B312" s="41"/>
      <c r="C312" s="231" t="s">
        <v>470</v>
      </c>
      <c r="D312" s="231" t="s">
        <v>226</v>
      </c>
      <c r="E312" s="232" t="s">
        <v>471</v>
      </c>
      <c r="F312" s="233" t="s">
        <v>472</v>
      </c>
      <c r="G312" s="234" t="s">
        <v>273</v>
      </c>
      <c r="H312" s="235">
        <v>73.629999999999995</v>
      </c>
      <c r="I312" s="236"/>
      <c r="J312" s="237">
        <f>ROUND(I312*H312,2)</f>
        <v>0</v>
      </c>
      <c r="K312" s="238"/>
      <c r="L312" s="46"/>
      <c r="M312" s="239" t="s">
        <v>1</v>
      </c>
      <c r="N312" s="240" t="s">
        <v>44</v>
      </c>
      <c r="O312" s="93"/>
      <c r="P312" s="241">
        <f>O312*H312</f>
        <v>0</v>
      </c>
      <c r="Q312" s="241">
        <v>0.03091</v>
      </c>
      <c r="R312" s="241">
        <f>Q312*H312</f>
        <v>2.2759033</v>
      </c>
      <c r="S312" s="241">
        <v>0</v>
      </c>
      <c r="T312" s="242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3" t="s">
        <v>230</v>
      </c>
      <c r="AT312" s="243" t="s">
        <v>226</v>
      </c>
      <c r="AU312" s="243" t="s">
        <v>89</v>
      </c>
      <c r="AY312" s="19" t="s">
        <v>224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9" t="s">
        <v>89</v>
      </c>
      <c r="BK312" s="244">
        <f>ROUND(I312*H312,2)</f>
        <v>0</v>
      </c>
      <c r="BL312" s="19" t="s">
        <v>230</v>
      </c>
      <c r="BM312" s="243" t="s">
        <v>473</v>
      </c>
    </row>
    <row r="313" s="14" customFormat="1">
      <c r="A313" s="14"/>
      <c r="B313" s="257"/>
      <c r="C313" s="258"/>
      <c r="D313" s="247" t="s">
        <v>232</v>
      </c>
      <c r="E313" s="259" t="s">
        <v>1</v>
      </c>
      <c r="F313" s="260" t="s">
        <v>474</v>
      </c>
      <c r="G313" s="258"/>
      <c r="H313" s="259" t="s">
        <v>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232</v>
      </c>
      <c r="AU313" s="266" t="s">
        <v>89</v>
      </c>
      <c r="AV313" s="14" t="s">
        <v>84</v>
      </c>
      <c r="AW313" s="14" t="s">
        <v>33</v>
      </c>
      <c r="AX313" s="14" t="s">
        <v>78</v>
      </c>
      <c r="AY313" s="266" t="s">
        <v>224</v>
      </c>
    </row>
    <row r="314" s="13" customFormat="1">
      <c r="A314" s="13"/>
      <c r="B314" s="245"/>
      <c r="C314" s="246"/>
      <c r="D314" s="247" t="s">
        <v>232</v>
      </c>
      <c r="E314" s="248" t="s">
        <v>1</v>
      </c>
      <c r="F314" s="249" t="s">
        <v>475</v>
      </c>
      <c r="G314" s="246"/>
      <c r="H314" s="250">
        <v>73.629999999999995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6" t="s">
        <v>232</v>
      </c>
      <c r="AU314" s="256" t="s">
        <v>89</v>
      </c>
      <c r="AV314" s="13" t="s">
        <v>89</v>
      </c>
      <c r="AW314" s="13" t="s">
        <v>33</v>
      </c>
      <c r="AX314" s="13" t="s">
        <v>84</v>
      </c>
      <c r="AY314" s="256" t="s">
        <v>224</v>
      </c>
    </row>
    <row r="315" s="12" customFormat="1" ht="22.8" customHeight="1">
      <c r="A315" s="12"/>
      <c r="B315" s="215"/>
      <c r="C315" s="216"/>
      <c r="D315" s="217" t="s">
        <v>77</v>
      </c>
      <c r="E315" s="229" t="s">
        <v>462</v>
      </c>
      <c r="F315" s="229" t="s">
        <v>476</v>
      </c>
      <c r="G315" s="216"/>
      <c r="H315" s="216"/>
      <c r="I315" s="219"/>
      <c r="J315" s="230">
        <f>BK315</f>
        <v>0</v>
      </c>
      <c r="K315" s="216"/>
      <c r="L315" s="221"/>
      <c r="M315" s="222"/>
      <c r="N315" s="223"/>
      <c r="O315" s="223"/>
      <c r="P315" s="224">
        <f>SUM(P316:P336)</f>
        <v>0</v>
      </c>
      <c r="Q315" s="223"/>
      <c r="R315" s="224">
        <f>SUM(R316:R336)</f>
        <v>7.8413459100000003</v>
      </c>
      <c r="S315" s="223"/>
      <c r="T315" s="225">
        <f>SUM(T316:T336)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6" t="s">
        <v>84</v>
      </c>
      <c r="AT315" s="227" t="s">
        <v>77</v>
      </c>
      <c r="AU315" s="227" t="s">
        <v>84</v>
      </c>
      <c r="AY315" s="226" t="s">
        <v>224</v>
      </c>
      <c r="BK315" s="228">
        <f>SUM(BK316:BK336)</f>
        <v>0</v>
      </c>
    </row>
    <row r="316" s="2" customFormat="1" ht="16.5" customHeight="1">
      <c r="A316" s="40"/>
      <c r="B316" s="41"/>
      <c r="C316" s="231" t="s">
        <v>477</v>
      </c>
      <c r="D316" s="231" t="s">
        <v>226</v>
      </c>
      <c r="E316" s="232" t="s">
        <v>478</v>
      </c>
      <c r="F316" s="233" t="s">
        <v>479</v>
      </c>
      <c r="G316" s="234" t="s">
        <v>236</v>
      </c>
      <c r="H316" s="235">
        <v>2.8109999999999999</v>
      </c>
      <c r="I316" s="236"/>
      <c r="J316" s="237">
        <f>ROUND(I316*H316,2)</f>
        <v>0</v>
      </c>
      <c r="K316" s="238"/>
      <c r="L316" s="46"/>
      <c r="M316" s="239" t="s">
        <v>1</v>
      </c>
      <c r="N316" s="240" t="s">
        <v>44</v>
      </c>
      <c r="O316" s="93"/>
      <c r="P316" s="241">
        <f>O316*H316</f>
        <v>0</v>
      </c>
      <c r="Q316" s="241">
        <v>2.5019800000000001</v>
      </c>
      <c r="R316" s="241">
        <f>Q316*H316</f>
        <v>7.0330657800000003</v>
      </c>
      <c r="S316" s="241">
        <v>0</v>
      </c>
      <c r="T316" s="24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3" t="s">
        <v>230</v>
      </c>
      <c r="AT316" s="243" t="s">
        <v>226</v>
      </c>
      <c r="AU316" s="243" t="s">
        <v>89</v>
      </c>
      <c r="AY316" s="19" t="s">
        <v>224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9" t="s">
        <v>89</v>
      </c>
      <c r="BK316" s="244">
        <f>ROUND(I316*H316,2)</f>
        <v>0</v>
      </c>
      <c r="BL316" s="19" t="s">
        <v>230</v>
      </c>
      <c r="BM316" s="243" t="s">
        <v>480</v>
      </c>
    </row>
    <row r="317" s="14" customFormat="1">
      <c r="A317" s="14"/>
      <c r="B317" s="257"/>
      <c r="C317" s="258"/>
      <c r="D317" s="247" t="s">
        <v>232</v>
      </c>
      <c r="E317" s="259" t="s">
        <v>1</v>
      </c>
      <c r="F317" s="260" t="s">
        <v>481</v>
      </c>
      <c r="G317" s="258"/>
      <c r="H317" s="259" t="s">
        <v>1</v>
      </c>
      <c r="I317" s="261"/>
      <c r="J317" s="258"/>
      <c r="K317" s="258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232</v>
      </c>
      <c r="AU317" s="266" t="s">
        <v>89</v>
      </c>
      <c r="AV317" s="14" t="s">
        <v>84</v>
      </c>
      <c r="AW317" s="14" t="s">
        <v>33</v>
      </c>
      <c r="AX317" s="14" t="s">
        <v>78</v>
      </c>
      <c r="AY317" s="266" t="s">
        <v>224</v>
      </c>
    </row>
    <row r="318" s="14" customFormat="1">
      <c r="A318" s="14"/>
      <c r="B318" s="257"/>
      <c r="C318" s="258"/>
      <c r="D318" s="247" t="s">
        <v>232</v>
      </c>
      <c r="E318" s="259" t="s">
        <v>1</v>
      </c>
      <c r="F318" s="260" t="s">
        <v>482</v>
      </c>
      <c r="G318" s="258"/>
      <c r="H318" s="259" t="s">
        <v>1</v>
      </c>
      <c r="I318" s="261"/>
      <c r="J318" s="258"/>
      <c r="K318" s="258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232</v>
      </c>
      <c r="AU318" s="266" t="s">
        <v>89</v>
      </c>
      <c r="AV318" s="14" t="s">
        <v>84</v>
      </c>
      <c r="AW318" s="14" t="s">
        <v>33</v>
      </c>
      <c r="AX318" s="14" t="s">
        <v>78</v>
      </c>
      <c r="AY318" s="266" t="s">
        <v>224</v>
      </c>
    </row>
    <row r="319" s="13" customFormat="1">
      <c r="A319" s="13"/>
      <c r="B319" s="245"/>
      <c r="C319" s="246"/>
      <c r="D319" s="247" t="s">
        <v>232</v>
      </c>
      <c r="E319" s="248" t="s">
        <v>1</v>
      </c>
      <c r="F319" s="249" t="s">
        <v>483</v>
      </c>
      <c r="G319" s="246"/>
      <c r="H319" s="250">
        <v>2.3410000000000002</v>
      </c>
      <c r="I319" s="251"/>
      <c r="J319" s="246"/>
      <c r="K319" s="246"/>
      <c r="L319" s="252"/>
      <c r="M319" s="253"/>
      <c r="N319" s="254"/>
      <c r="O319" s="254"/>
      <c r="P319" s="254"/>
      <c r="Q319" s="254"/>
      <c r="R319" s="254"/>
      <c r="S319" s="254"/>
      <c r="T319" s="25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6" t="s">
        <v>232</v>
      </c>
      <c r="AU319" s="256" t="s">
        <v>89</v>
      </c>
      <c r="AV319" s="13" t="s">
        <v>89</v>
      </c>
      <c r="AW319" s="13" t="s">
        <v>33</v>
      </c>
      <c r="AX319" s="13" t="s">
        <v>78</v>
      </c>
      <c r="AY319" s="256" t="s">
        <v>224</v>
      </c>
    </row>
    <row r="320" s="13" customFormat="1">
      <c r="A320" s="13"/>
      <c r="B320" s="245"/>
      <c r="C320" s="246"/>
      <c r="D320" s="247" t="s">
        <v>232</v>
      </c>
      <c r="E320" s="248" t="s">
        <v>1</v>
      </c>
      <c r="F320" s="249" t="s">
        <v>484</v>
      </c>
      <c r="G320" s="246"/>
      <c r="H320" s="250">
        <v>-0.20799999999999999</v>
      </c>
      <c r="I320" s="251"/>
      <c r="J320" s="246"/>
      <c r="K320" s="246"/>
      <c r="L320" s="252"/>
      <c r="M320" s="253"/>
      <c r="N320" s="254"/>
      <c r="O320" s="254"/>
      <c r="P320" s="254"/>
      <c r="Q320" s="254"/>
      <c r="R320" s="254"/>
      <c r="S320" s="254"/>
      <c r="T320" s="25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6" t="s">
        <v>232</v>
      </c>
      <c r="AU320" s="256" t="s">
        <v>89</v>
      </c>
      <c r="AV320" s="13" t="s">
        <v>89</v>
      </c>
      <c r="AW320" s="13" t="s">
        <v>33</v>
      </c>
      <c r="AX320" s="13" t="s">
        <v>78</v>
      </c>
      <c r="AY320" s="256" t="s">
        <v>224</v>
      </c>
    </row>
    <row r="321" s="13" customFormat="1">
      <c r="A321" s="13"/>
      <c r="B321" s="245"/>
      <c r="C321" s="246"/>
      <c r="D321" s="247" t="s">
        <v>232</v>
      </c>
      <c r="E321" s="248" t="s">
        <v>1</v>
      </c>
      <c r="F321" s="249" t="s">
        <v>485</v>
      </c>
      <c r="G321" s="246"/>
      <c r="H321" s="250">
        <v>0.67800000000000005</v>
      </c>
      <c r="I321" s="251"/>
      <c r="J321" s="246"/>
      <c r="K321" s="246"/>
      <c r="L321" s="252"/>
      <c r="M321" s="253"/>
      <c r="N321" s="254"/>
      <c r="O321" s="254"/>
      <c r="P321" s="254"/>
      <c r="Q321" s="254"/>
      <c r="R321" s="254"/>
      <c r="S321" s="254"/>
      <c r="T321" s="25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6" t="s">
        <v>232</v>
      </c>
      <c r="AU321" s="256" t="s">
        <v>89</v>
      </c>
      <c r="AV321" s="13" t="s">
        <v>89</v>
      </c>
      <c r="AW321" s="13" t="s">
        <v>33</v>
      </c>
      <c r="AX321" s="13" t="s">
        <v>78</v>
      </c>
      <c r="AY321" s="256" t="s">
        <v>224</v>
      </c>
    </row>
    <row r="322" s="15" customFormat="1">
      <c r="A322" s="15"/>
      <c r="B322" s="267"/>
      <c r="C322" s="268"/>
      <c r="D322" s="247" t="s">
        <v>232</v>
      </c>
      <c r="E322" s="269" t="s">
        <v>1</v>
      </c>
      <c r="F322" s="270" t="s">
        <v>248</v>
      </c>
      <c r="G322" s="268"/>
      <c r="H322" s="271">
        <v>2.8109999999999999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7" t="s">
        <v>232</v>
      </c>
      <c r="AU322" s="277" t="s">
        <v>89</v>
      </c>
      <c r="AV322" s="15" t="s">
        <v>230</v>
      </c>
      <c r="AW322" s="15" t="s">
        <v>33</v>
      </c>
      <c r="AX322" s="15" t="s">
        <v>84</v>
      </c>
      <c r="AY322" s="277" t="s">
        <v>224</v>
      </c>
    </row>
    <row r="323" s="2" customFormat="1" ht="16.5" customHeight="1">
      <c r="A323" s="40"/>
      <c r="B323" s="41"/>
      <c r="C323" s="231" t="s">
        <v>486</v>
      </c>
      <c r="D323" s="231" t="s">
        <v>226</v>
      </c>
      <c r="E323" s="232" t="s">
        <v>487</v>
      </c>
      <c r="F323" s="233" t="s">
        <v>488</v>
      </c>
      <c r="G323" s="234" t="s">
        <v>229</v>
      </c>
      <c r="H323" s="235">
        <v>32.582999999999998</v>
      </c>
      <c r="I323" s="236"/>
      <c r="J323" s="237">
        <f>ROUND(I323*H323,2)</f>
        <v>0</v>
      </c>
      <c r="K323" s="238"/>
      <c r="L323" s="46"/>
      <c r="M323" s="239" t="s">
        <v>1</v>
      </c>
      <c r="N323" s="240" t="s">
        <v>44</v>
      </c>
      <c r="O323" s="93"/>
      <c r="P323" s="241">
        <f>O323*H323</f>
        <v>0</v>
      </c>
      <c r="Q323" s="241">
        <v>0.011169999999999999</v>
      </c>
      <c r="R323" s="241">
        <f>Q323*H323</f>
        <v>0.36395210999999994</v>
      </c>
      <c r="S323" s="241">
        <v>0</v>
      </c>
      <c r="T323" s="242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3" t="s">
        <v>230</v>
      </c>
      <c r="AT323" s="243" t="s">
        <v>226</v>
      </c>
      <c r="AU323" s="243" t="s">
        <v>89</v>
      </c>
      <c r="AY323" s="19" t="s">
        <v>224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19" t="s">
        <v>89</v>
      </c>
      <c r="BK323" s="244">
        <f>ROUND(I323*H323,2)</f>
        <v>0</v>
      </c>
      <c r="BL323" s="19" t="s">
        <v>230</v>
      </c>
      <c r="BM323" s="243" t="s">
        <v>489</v>
      </c>
    </row>
    <row r="324" s="14" customFormat="1">
      <c r="A324" s="14"/>
      <c r="B324" s="257"/>
      <c r="C324" s="258"/>
      <c r="D324" s="247" t="s">
        <v>232</v>
      </c>
      <c r="E324" s="259" t="s">
        <v>1</v>
      </c>
      <c r="F324" s="260" t="s">
        <v>482</v>
      </c>
      <c r="G324" s="258"/>
      <c r="H324" s="259" t="s">
        <v>1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232</v>
      </c>
      <c r="AU324" s="266" t="s">
        <v>89</v>
      </c>
      <c r="AV324" s="14" t="s">
        <v>84</v>
      </c>
      <c r="AW324" s="14" t="s">
        <v>33</v>
      </c>
      <c r="AX324" s="14" t="s">
        <v>78</v>
      </c>
      <c r="AY324" s="266" t="s">
        <v>224</v>
      </c>
    </row>
    <row r="325" s="13" customFormat="1">
      <c r="A325" s="13"/>
      <c r="B325" s="245"/>
      <c r="C325" s="246"/>
      <c r="D325" s="247" t="s">
        <v>232</v>
      </c>
      <c r="E325" s="248" t="s">
        <v>1</v>
      </c>
      <c r="F325" s="249" t="s">
        <v>490</v>
      </c>
      <c r="G325" s="246"/>
      <c r="H325" s="250">
        <v>26.75</v>
      </c>
      <c r="I325" s="251"/>
      <c r="J325" s="246"/>
      <c r="K325" s="246"/>
      <c r="L325" s="252"/>
      <c r="M325" s="253"/>
      <c r="N325" s="254"/>
      <c r="O325" s="254"/>
      <c r="P325" s="254"/>
      <c r="Q325" s="254"/>
      <c r="R325" s="254"/>
      <c r="S325" s="254"/>
      <c r="T325" s="25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6" t="s">
        <v>232</v>
      </c>
      <c r="AU325" s="256" t="s">
        <v>89</v>
      </c>
      <c r="AV325" s="13" t="s">
        <v>89</v>
      </c>
      <c r="AW325" s="13" t="s">
        <v>33</v>
      </c>
      <c r="AX325" s="13" t="s">
        <v>78</v>
      </c>
      <c r="AY325" s="256" t="s">
        <v>224</v>
      </c>
    </row>
    <row r="326" s="13" customFormat="1">
      <c r="A326" s="13"/>
      <c r="B326" s="245"/>
      <c r="C326" s="246"/>
      <c r="D326" s="247" t="s">
        <v>232</v>
      </c>
      <c r="E326" s="248" t="s">
        <v>1</v>
      </c>
      <c r="F326" s="249" t="s">
        <v>491</v>
      </c>
      <c r="G326" s="246"/>
      <c r="H326" s="250">
        <v>-2.375</v>
      </c>
      <c r="I326" s="251"/>
      <c r="J326" s="246"/>
      <c r="K326" s="246"/>
      <c r="L326" s="252"/>
      <c r="M326" s="253"/>
      <c r="N326" s="254"/>
      <c r="O326" s="254"/>
      <c r="P326" s="254"/>
      <c r="Q326" s="254"/>
      <c r="R326" s="254"/>
      <c r="S326" s="254"/>
      <c r="T326" s="25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6" t="s">
        <v>232</v>
      </c>
      <c r="AU326" s="256" t="s">
        <v>89</v>
      </c>
      <c r="AV326" s="13" t="s">
        <v>89</v>
      </c>
      <c r="AW326" s="13" t="s">
        <v>33</v>
      </c>
      <c r="AX326" s="13" t="s">
        <v>78</v>
      </c>
      <c r="AY326" s="256" t="s">
        <v>224</v>
      </c>
    </row>
    <row r="327" s="13" customFormat="1">
      <c r="A327" s="13"/>
      <c r="B327" s="245"/>
      <c r="C327" s="246"/>
      <c r="D327" s="247" t="s">
        <v>232</v>
      </c>
      <c r="E327" s="248" t="s">
        <v>1</v>
      </c>
      <c r="F327" s="249" t="s">
        <v>492</v>
      </c>
      <c r="G327" s="246"/>
      <c r="H327" s="250">
        <v>8.2080000000000002</v>
      </c>
      <c r="I327" s="251"/>
      <c r="J327" s="246"/>
      <c r="K327" s="246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232</v>
      </c>
      <c r="AU327" s="256" t="s">
        <v>89</v>
      </c>
      <c r="AV327" s="13" t="s">
        <v>89</v>
      </c>
      <c r="AW327" s="13" t="s">
        <v>33</v>
      </c>
      <c r="AX327" s="13" t="s">
        <v>78</v>
      </c>
      <c r="AY327" s="256" t="s">
        <v>224</v>
      </c>
    </row>
    <row r="328" s="15" customFormat="1">
      <c r="A328" s="15"/>
      <c r="B328" s="267"/>
      <c r="C328" s="268"/>
      <c r="D328" s="247" t="s">
        <v>232</v>
      </c>
      <c r="E328" s="269" t="s">
        <v>1</v>
      </c>
      <c r="F328" s="270" t="s">
        <v>248</v>
      </c>
      <c r="G328" s="268"/>
      <c r="H328" s="271">
        <v>32.582999999999998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7" t="s">
        <v>232</v>
      </c>
      <c r="AU328" s="277" t="s">
        <v>89</v>
      </c>
      <c r="AV328" s="15" t="s">
        <v>230</v>
      </c>
      <c r="AW328" s="15" t="s">
        <v>33</v>
      </c>
      <c r="AX328" s="15" t="s">
        <v>84</v>
      </c>
      <c r="AY328" s="277" t="s">
        <v>224</v>
      </c>
    </row>
    <row r="329" s="2" customFormat="1" ht="16.5" customHeight="1">
      <c r="A329" s="40"/>
      <c r="B329" s="41"/>
      <c r="C329" s="231" t="s">
        <v>493</v>
      </c>
      <c r="D329" s="231" t="s">
        <v>226</v>
      </c>
      <c r="E329" s="232" t="s">
        <v>494</v>
      </c>
      <c r="F329" s="233" t="s">
        <v>495</v>
      </c>
      <c r="G329" s="234" t="s">
        <v>229</v>
      </c>
      <c r="H329" s="235">
        <v>32.582999999999998</v>
      </c>
      <c r="I329" s="236"/>
      <c r="J329" s="237">
        <f>ROUND(I329*H329,2)</f>
        <v>0</v>
      </c>
      <c r="K329" s="238"/>
      <c r="L329" s="46"/>
      <c r="M329" s="239" t="s">
        <v>1</v>
      </c>
      <c r="N329" s="240" t="s">
        <v>44</v>
      </c>
      <c r="O329" s="93"/>
      <c r="P329" s="241">
        <f>O329*H329</f>
        <v>0</v>
      </c>
      <c r="Q329" s="241">
        <v>0</v>
      </c>
      <c r="R329" s="241">
        <f>Q329*H329</f>
        <v>0</v>
      </c>
      <c r="S329" s="241">
        <v>0</v>
      </c>
      <c r="T329" s="24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3" t="s">
        <v>230</v>
      </c>
      <c r="AT329" s="243" t="s">
        <v>226</v>
      </c>
      <c r="AU329" s="243" t="s">
        <v>89</v>
      </c>
      <c r="AY329" s="19" t="s">
        <v>224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19" t="s">
        <v>89</v>
      </c>
      <c r="BK329" s="244">
        <f>ROUND(I329*H329,2)</f>
        <v>0</v>
      </c>
      <c r="BL329" s="19" t="s">
        <v>230</v>
      </c>
      <c r="BM329" s="243" t="s">
        <v>496</v>
      </c>
    </row>
    <row r="330" s="2" customFormat="1" ht="16.5" customHeight="1">
      <c r="A330" s="40"/>
      <c r="B330" s="41"/>
      <c r="C330" s="231" t="s">
        <v>497</v>
      </c>
      <c r="D330" s="231" t="s">
        <v>226</v>
      </c>
      <c r="E330" s="232" t="s">
        <v>498</v>
      </c>
      <c r="F330" s="233" t="s">
        <v>499</v>
      </c>
      <c r="G330" s="234" t="s">
        <v>322</v>
      </c>
      <c r="H330" s="235">
        <v>0.42199999999999999</v>
      </c>
      <c r="I330" s="236"/>
      <c r="J330" s="237">
        <f>ROUND(I330*H330,2)</f>
        <v>0</v>
      </c>
      <c r="K330" s="238"/>
      <c r="L330" s="46"/>
      <c r="M330" s="239" t="s">
        <v>1</v>
      </c>
      <c r="N330" s="240" t="s">
        <v>44</v>
      </c>
      <c r="O330" s="93"/>
      <c r="P330" s="241">
        <f>O330*H330</f>
        <v>0</v>
      </c>
      <c r="Q330" s="241">
        <v>1.05291</v>
      </c>
      <c r="R330" s="241">
        <f>Q330*H330</f>
        <v>0.44432801999999999</v>
      </c>
      <c r="S330" s="241">
        <v>0</v>
      </c>
      <c r="T330" s="24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3" t="s">
        <v>230</v>
      </c>
      <c r="AT330" s="243" t="s">
        <v>226</v>
      </c>
      <c r="AU330" s="243" t="s">
        <v>89</v>
      </c>
      <c r="AY330" s="19" t="s">
        <v>224</v>
      </c>
      <c r="BE330" s="244">
        <f>IF(N330="základní",J330,0)</f>
        <v>0</v>
      </c>
      <c r="BF330" s="244">
        <f>IF(N330="snížená",J330,0)</f>
        <v>0</v>
      </c>
      <c r="BG330" s="244">
        <f>IF(N330="zákl. přenesená",J330,0)</f>
        <v>0</v>
      </c>
      <c r="BH330" s="244">
        <f>IF(N330="sníž. přenesená",J330,0)</f>
        <v>0</v>
      </c>
      <c r="BI330" s="244">
        <f>IF(N330="nulová",J330,0)</f>
        <v>0</v>
      </c>
      <c r="BJ330" s="19" t="s">
        <v>89</v>
      </c>
      <c r="BK330" s="244">
        <f>ROUND(I330*H330,2)</f>
        <v>0</v>
      </c>
      <c r="BL330" s="19" t="s">
        <v>230</v>
      </c>
      <c r="BM330" s="243" t="s">
        <v>500</v>
      </c>
    </row>
    <row r="331" s="14" customFormat="1">
      <c r="A331" s="14"/>
      <c r="B331" s="257"/>
      <c r="C331" s="258"/>
      <c r="D331" s="247" t="s">
        <v>232</v>
      </c>
      <c r="E331" s="259" t="s">
        <v>1</v>
      </c>
      <c r="F331" s="260" t="s">
        <v>501</v>
      </c>
      <c r="G331" s="258"/>
      <c r="H331" s="259" t="s">
        <v>1</v>
      </c>
      <c r="I331" s="261"/>
      <c r="J331" s="258"/>
      <c r="K331" s="258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232</v>
      </c>
      <c r="AU331" s="266" t="s">
        <v>89</v>
      </c>
      <c r="AV331" s="14" t="s">
        <v>84</v>
      </c>
      <c r="AW331" s="14" t="s">
        <v>33</v>
      </c>
      <c r="AX331" s="14" t="s">
        <v>78</v>
      </c>
      <c r="AY331" s="266" t="s">
        <v>224</v>
      </c>
    </row>
    <row r="332" s="14" customFormat="1">
      <c r="A332" s="14"/>
      <c r="B332" s="257"/>
      <c r="C332" s="258"/>
      <c r="D332" s="247" t="s">
        <v>232</v>
      </c>
      <c r="E332" s="259" t="s">
        <v>1</v>
      </c>
      <c r="F332" s="260" t="s">
        <v>482</v>
      </c>
      <c r="G332" s="258"/>
      <c r="H332" s="259" t="s">
        <v>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232</v>
      </c>
      <c r="AU332" s="266" t="s">
        <v>89</v>
      </c>
      <c r="AV332" s="14" t="s">
        <v>84</v>
      </c>
      <c r="AW332" s="14" t="s">
        <v>33</v>
      </c>
      <c r="AX332" s="14" t="s">
        <v>78</v>
      </c>
      <c r="AY332" s="266" t="s">
        <v>224</v>
      </c>
    </row>
    <row r="333" s="13" customFormat="1">
      <c r="A333" s="13"/>
      <c r="B333" s="245"/>
      <c r="C333" s="246"/>
      <c r="D333" s="247" t="s">
        <v>232</v>
      </c>
      <c r="E333" s="248" t="s">
        <v>1</v>
      </c>
      <c r="F333" s="249" t="s">
        <v>502</v>
      </c>
      <c r="G333" s="246"/>
      <c r="H333" s="250">
        <v>0.35099999999999998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232</v>
      </c>
      <c r="AU333" s="256" t="s">
        <v>89</v>
      </c>
      <c r="AV333" s="13" t="s">
        <v>89</v>
      </c>
      <c r="AW333" s="13" t="s">
        <v>33</v>
      </c>
      <c r="AX333" s="13" t="s">
        <v>78</v>
      </c>
      <c r="AY333" s="256" t="s">
        <v>224</v>
      </c>
    </row>
    <row r="334" s="13" customFormat="1">
      <c r="A334" s="13"/>
      <c r="B334" s="245"/>
      <c r="C334" s="246"/>
      <c r="D334" s="247" t="s">
        <v>232</v>
      </c>
      <c r="E334" s="248" t="s">
        <v>1</v>
      </c>
      <c r="F334" s="249" t="s">
        <v>503</v>
      </c>
      <c r="G334" s="246"/>
      <c r="H334" s="250">
        <v>-0.031</v>
      </c>
      <c r="I334" s="251"/>
      <c r="J334" s="246"/>
      <c r="K334" s="246"/>
      <c r="L334" s="252"/>
      <c r="M334" s="253"/>
      <c r="N334" s="254"/>
      <c r="O334" s="254"/>
      <c r="P334" s="254"/>
      <c r="Q334" s="254"/>
      <c r="R334" s="254"/>
      <c r="S334" s="254"/>
      <c r="T334" s="25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6" t="s">
        <v>232</v>
      </c>
      <c r="AU334" s="256" t="s">
        <v>89</v>
      </c>
      <c r="AV334" s="13" t="s">
        <v>89</v>
      </c>
      <c r="AW334" s="13" t="s">
        <v>33</v>
      </c>
      <c r="AX334" s="13" t="s">
        <v>78</v>
      </c>
      <c r="AY334" s="256" t="s">
        <v>224</v>
      </c>
    </row>
    <row r="335" s="13" customFormat="1">
      <c r="A335" s="13"/>
      <c r="B335" s="245"/>
      <c r="C335" s="246"/>
      <c r="D335" s="247" t="s">
        <v>232</v>
      </c>
      <c r="E335" s="248" t="s">
        <v>1</v>
      </c>
      <c r="F335" s="249" t="s">
        <v>504</v>
      </c>
      <c r="G335" s="246"/>
      <c r="H335" s="250">
        <v>0.10199999999999999</v>
      </c>
      <c r="I335" s="251"/>
      <c r="J335" s="246"/>
      <c r="K335" s="246"/>
      <c r="L335" s="252"/>
      <c r="M335" s="253"/>
      <c r="N335" s="254"/>
      <c r="O335" s="254"/>
      <c r="P335" s="254"/>
      <c r="Q335" s="254"/>
      <c r="R335" s="254"/>
      <c r="S335" s="254"/>
      <c r="T335" s="25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6" t="s">
        <v>232</v>
      </c>
      <c r="AU335" s="256" t="s">
        <v>89</v>
      </c>
      <c r="AV335" s="13" t="s">
        <v>89</v>
      </c>
      <c r="AW335" s="13" t="s">
        <v>33</v>
      </c>
      <c r="AX335" s="13" t="s">
        <v>78</v>
      </c>
      <c r="AY335" s="256" t="s">
        <v>224</v>
      </c>
    </row>
    <row r="336" s="15" customFormat="1">
      <c r="A336" s="15"/>
      <c r="B336" s="267"/>
      <c r="C336" s="268"/>
      <c r="D336" s="247" t="s">
        <v>232</v>
      </c>
      <c r="E336" s="269" t="s">
        <v>1</v>
      </c>
      <c r="F336" s="270" t="s">
        <v>248</v>
      </c>
      <c r="G336" s="268"/>
      <c r="H336" s="271">
        <v>0.42199999999999999</v>
      </c>
      <c r="I336" s="272"/>
      <c r="J336" s="268"/>
      <c r="K336" s="268"/>
      <c r="L336" s="273"/>
      <c r="M336" s="274"/>
      <c r="N336" s="275"/>
      <c r="O336" s="275"/>
      <c r="P336" s="275"/>
      <c r="Q336" s="275"/>
      <c r="R336" s="275"/>
      <c r="S336" s="275"/>
      <c r="T336" s="27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7" t="s">
        <v>232</v>
      </c>
      <c r="AU336" s="277" t="s">
        <v>89</v>
      </c>
      <c r="AV336" s="15" t="s">
        <v>230</v>
      </c>
      <c r="AW336" s="15" t="s">
        <v>33</v>
      </c>
      <c r="AX336" s="15" t="s">
        <v>84</v>
      </c>
      <c r="AY336" s="277" t="s">
        <v>224</v>
      </c>
    </row>
    <row r="337" s="12" customFormat="1" ht="22.8" customHeight="1">
      <c r="A337" s="12"/>
      <c r="B337" s="215"/>
      <c r="C337" s="216"/>
      <c r="D337" s="217" t="s">
        <v>77</v>
      </c>
      <c r="E337" s="229" t="s">
        <v>505</v>
      </c>
      <c r="F337" s="229" t="s">
        <v>506</v>
      </c>
      <c r="G337" s="216"/>
      <c r="H337" s="216"/>
      <c r="I337" s="219"/>
      <c r="J337" s="230">
        <f>BK337</f>
        <v>0</v>
      </c>
      <c r="K337" s="216"/>
      <c r="L337" s="221"/>
      <c r="M337" s="222"/>
      <c r="N337" s="223"/>
      <c r="O337" s="223"/>
      <c r="P337" s="224">
        <f>SUM(P338:P379)</f>
        <v>0</v>
      </c>
      <c r="Q337" s="223"/>
      <c r="R337" s="224">
        <f>SUM(R338:R379)</f>
        <v>3.2087060700000003</v>
      </c>
      <c r="S337" s="223"/>
      <c r="T337" s="225">
        <f>SUM(T338:T379)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6" t="s">
        <v>84</v>
      </c>
      <c r="AT337" s="227" t="s">
        <v>77</v>
      </c>
      <c r="AU337" s="227" t="s">
        <v>84</v>
      </c>
      <c r="AY337" s="226" t="s">
        <v>224</v>
      </c>
      <c r="BK337" s="228">
        <f>SUM(BK338:BK379)</f>
        <v>0</v>
      </c>
    </row>
    <row r="338" s="2" customFormat="1" ht="16.5" customHeight="1">
      <c r="A338" s="40"/>
      <c r="B338" s="41"/>
      <c r="C338" s="231" t="s">
        <v>507</v>
      </c>
      <c r="D338" s="231" t="s">
        <v>226</v>
      </c>
      <c r="E338" s="232" t="s">
        <v>508</v>
      </c>
      <c r="F338" s="233" t="s">
        <v>509</v>
      </c>
      <c r="G338" s="234" t="s">
        <v>229</v>
      </c>
      <c r="H338" s="235">
        <v>275.827</v>
      </c>
      <c r="I338" s="236"/>
      <c r="J338" s="237">
        <f>ROUND(I338*H338,2)</f>
        <v>0</v>
      </c>
      <c r="K338" s="238"/>
      <c r="L338" s="46"/>
      <c r="M338" s="239" t="s">
        <v>1</v>
      </c>
      <c r="N338" s="240" t="s">
        <v>44</v>
      </c>
      <c r="O338" s="93"/>
      <c r="P338" s="241">
        <f>O338*H338</f>
        <v>0</v>
      </c>
      <c r="Q338" s="241">
        <v>0.00025999999999999998</v>
      </c>
      <c r="R338" s="241">
        <f>Q338*H338</f>
        <v>0.07171501999999999</v>
      </c>
      <c r="S338" s="241">
        <v>0</v>
      </c>
      <c r="T338" s="24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3" t="s">
        <v>230</v>
      </c>
      <c r="AT338" s="243" t="s">
        <v>226</v>
      </c>
      <c r="AU338" s="243" t="s">
        <v>89</v>
      </c>
      <c r="AY338" s="19" t="s">
        <v>224</v>
      </c>
      <c r="BE338" s="244">
        <f>IF(N338="základní",J338,0)</f>
        <v>0</v>
      </c>
      <c r="BF338" s="244">
        <f>IF(N338="snížená",J338,0)</f>
        <v>0</v>
      </c>
      <c r="BG338" s="244">
        <f>IF(N338="zákl. přenesená",J338,0)</f>
        <v>0</v>
      </c>
      <c r="BH338" s="244">
        <f>IF(N338="sníž. přenesená",J338,0)</f>
        <v>0</v>
      </c>
      <c r="BI338" s="244">
        <f>IF(N338="nulová",J338,0)</f>
        <v>0</v>
      </c>
      <c r="BJ338" s="19" t="s">
        <v>89</v>
      </c>
      <c r="BK338" s="244">
        <f>ROUND(I338*H338,2)</f>
        <v>0</v>
      </c>
      <c r="BL338" s="19" t="s">
        <v>230</v>
      </c>
      <c r="BM338" s="243" t="s">
        <v>510</v>
      </c>
    </row>
    <row r="339" s="13" customFormat="1">
      <c r="A339" s="13"/>
      <c r="B339" s="245"/>
      <c r="C339" s="246"/>
      <c r="D339" s="247" t="s">
        <v>232</v>
      </c>
      <c r="E339" s="248" t="s">
        <v>1</v>
      </c>
      <c r="F339" s="249" t="s">
        <v>511</v>
      </c>
      <c r="G339" s="246"/>
      <c r="H339" s="250">
        <v>275.827</v>
      </c>
      <c r="I339" s="251"/>
      <c r="J339" s="246"/>
      <c r="K339" s="246"/>
      <c r="L339" s="252"/>
      <c r="M339" s="253"/>
      <c r="N339" s="254"/>
      <c r="O339" s="254"/>
      <c r="P339" s="254"/>
      <c r="Q339" s="254"/>
      <c r="R339" s="254"/>
      <c r="S339" s="254"/>
      <c r="T339" s="25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6" t="s">
        <v>232</v>
      </c>
      <c r="AU339" s="256" t="s">
        <v>89</v>
      </c>
      <c r="AV339" s="13" t="s">
        <v>89</v>
      </c>
      <c r="AW339" s="13" t="s">
        <v>33</v>
      </c>
      <c r="AX339" s="13" t="s">
        <v>84</v>
      </c>
      <c r="AY339" s="256" t="s">
        <v>224</v>
      </c>
    </row>
    <row r="340" s="2" customFormat="1" ht="21.75" customHeight="1">
      <c r="A340" s="40"/>
      <c r="B340" s="41"/>
      <c r="C340" s="231" t="s">
        <v>512</v>
      </c>
      <c r="D340" s="231" t="s">
        <v>226</v>
      </c>
      <c r="E340" s="232" t="s">
        <v>513</v>
      </c>
      <c r="F340" s="233" t="s">
        <v>514</v>
      </c>
      <c r="G340" s="234" t="s">
        <v>229</v>
      </c>
      <c r="H340" s="235">
        <v>21.652000000000001</v>
      </c>
      <c r="I340" s="236"/>
      <c r="J340" s="237">
        <f>ROUND(I340*H340,2)</f>
        <v>0</v>
      </c>
      <c r="K340" s="238"/>
      <c r="L340" s="46"/>
      <c r="M340" s="239" t="s">
        <v>1</v>
      </c>
      <c r="N340" s="240" t="s">
        <v>44</v>
      </c>
      <c r="O340" s="93"/>
      <c r="P340" s="241">
        <f>O340*H340</f>
        <v>0</v>
      </c>
      <c r="Q340" s="241">
        <v>0.015400000000000001</v>
      </c>
      <c r="R340" s="241">
        <f>Q340*H340</f>
        <v>0.33344080000000004</v>
      </c>
      <c r="S340" s="241">
        <v>0</v>
      </c>
      <c r="T340" s="24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3" t="s">
        <v>230</v>
      </c>
      <c r="AT340" s="243" t="s">
        <v>226</v>
      </c>
      <c r="AU340" s="243" t="s">
        <v>89</v>
      </c>
      <c r="AY340" s="19" t="s">
        <v>224</v>
      </c>
      <c r="BE340" s="244">
        <f>IF(N340="základní",J340,0)</f>
        <v>0</v>
      </c>
      <c r="BF340" s="244">
        <f>IF(N340="snížená",J340,0)</f>
        <v>0</v>
      </c>
      <c r="BG340" s="244">
        <f>IF(N340="zákl. přenesená",J340,0)</f>
        <v>0</v>
      </c>
      <c r="BH340" s="244">
        <f>IF(N340="sníž. přenesená",J340,0)</f>
        <v>0</v>
      </c>
      <c r="BI340" s="244">
        <f>IF(N340="nulová",J340,0)</f>
        <v>0</v>
      </c>
      <c r="BJ340" s="19" t="s">
        <v>89</v>
      </c>
      <c r="BK340" s="244">
        <f>ROUND(I340*H340,2)</f>
        <v>0</v>
      </c>
      <c r="BL340" s="19" t="s">
        <v>230</v>
      </c>
      <c r="BM340" s="243" t="s">
        <v>515</v>
      </c>
    </row>
    <row r="341" s="14" customFormat="1">
      <c r="A341" s="14"/>
      <c r="B341" s="257"/>
      <c r="C341" s="258"/>
      <c r="D341" s="247" t="s">
        <v>232</v>
      </c>
      <c r="E341" s="259" t="s">
        <v>1</v>
      </c>
      <c r="F341" s="260" t="s">
        <v>516</v>
      </c>
      <c r="G341" s="258"/>
      <c r="H341" s="259" t="s">
        <v>1</v>
      </c>
      <c r="I341" s="261"/>
      <c r="J341" s="258"/>
      <c r="K341" s="258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232</v>
      </c>
      <c r="AU341" s="266" t="s">
        <v>89</v>
      </c>
      <c r="AV341" s="14" t="s">
        <v>84</v>
      </c>
      <c r="AW341" s="14" t="s">
        <v>33</v>
      </c>
      <c r="AX341" s="14" t="s">
        <v>78</v>
      </c>
      <c r="AY341" s="266" t="s">
        <v>224</v>
      </c>
    </row>
    <row r="342" s="14" customFormat="1">
      <c r="A342" s="14"/>
      <c r="B342" s="257"/>
      <c r="C342" s="258"/>
      <c r="D342" s="247" t="s">
        <v>232</v>
      </c>
      <c r="E342" s="259" t="s">
        <v>1</v>
      </c>
      <c r="F342" s="260" t="s">
        <v>517</v>
      </c>
      <c r="G342" s="258"/>
      <c r="H342" s="259" t="s">
        <v>1</v>
      </c>
      <c r="I342" s="261"/>
      <c r="J342" s="258"/>
      <c r="K342" s="258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232</v>
      </c>
      <c r="AU342" s="266" t="s">
        <v>89</v>
      </c>
      <c r="AV342" s="14" t="s">
        <v>84</v>
      </c>
      <c r="AW342" s="14" t="s">
        <v>33</v>
      </c>
      <c r="AX342" s="14" t="s">
        <v>78</v>
      </c>
      <c r="AY342" s="266" t="s">
        <v>224</v>
      </c>
    </row>
    <row r="343" s="13" customFormat="1">
      <c r="A343" s="13"/>
      <c r="B343" s="245"/>
      <c r="C343" s="246"/>
      <c r="D343" s="247" t="s">
        <v>232</v>
      </c>
      <c r="E343" s="248" t="s">
        <v>1</v>
      </c>
      <c r="F343" s="249" t="s">
        <v>518</v>
      </c>
      <c r="G343" s="246"/>
      <c r="H343" s="250">
        <v>9.8219999999999992</v>
      </c>
      <c r="I343" s="251"/>
      <c r="J343" s="246"/>
      <c r="K343" s="246"/>
      <c r="L343" s="252"/>
      <c r="M343" s="253"/>
      <c r="N343" s="254"/>
      <c r="O343" s="254"/>
      <c r="P343" s="254"/>
      <c r="Q343" s="254"/>
      <c r="R343" s="254"/>
      <c r="S343" s="254"/>
      <c r="T343" s="25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6" t="s">
        <v>232</v>
      </c>
      <c r="AU343" s="256" t="s">
        <v>89</v>
      </c>
      <c r="AV343" s="13" t="s">
        <v>89</v>
      </c>
      <c r="AW343" s="13" t="s">
        <v>33</v>
      </c>
      <c r="AX343" s="13" t="s">
        <v>78</v>
      </c>
      <c r="AY343" s="256" t="s">
        <v>224</v>
      </c>
    </row>
    <row r="344" s="13" customFormat="1">
      <c r="A344" s="13"/>
      <c r="B344" s="245"/>
      <c r="C344" s="246"/>
      <c r="D344" s="247" t="s">
        <v>232</v>
      </c>
      <c r="E344" s="248" t="s">
        <v>1</v>
      </c>
      <c r="F344" s="249" t="s">
        <v>519</v>
      </c>
      <c r="G344" s="246"/>
      <c r="H344" s="250">
        <v>11.83</v>
      </c>
      <c r="I344" s="251"/>
      <c r="J344" s="246"/>
      <c r="K344" s="246"/>
      <c r="L344" s="252"/>
      <c r="M344" s="253"/>
      <c r="N344" s="254"/>
      <c r="O344" s="254"/>
      <c r="P344" s="254"/>
      <c r="Q344" s="254"/>
      <c r="R344" s="254"/>
      <c r="S344" s="254"/>
      <c r="T344" s="25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6" t="s">
        <v>232</v>
      </c>
      <c r="AU344" s="256" t="s">
        <v>89</v>
      </c>
      <c r="AV344" s="13" t="s">
        <v>89</v>
      </c>
      <c r="AW344" s="13" t="s">
        <v>33</v>
      </c>
      <c r="AX344" s="13" t="s">
        <v>78</v>
      </c>
      <c r="AY344" s="256" t="s">
        <v>224</v>
      </c>
    </row>
    <row r="345" s="15" customFormat="1">
      <c r="A345" s="15"/>
      <c r="B345" s="267"/>
      <c r="C345" s="268"/>
      <c r="D345" s="247" t="s">
        <v>232</v>
      </c>
      <c r="E345" s="269" t="s">
        <v>1</v>
      </c>
      <c r="F345" s="270" t="s">
        <v>248</v>
      </c>
      <c r="G345" s="268"/>
      <c r="H345" s="271">
        <v>21.652000000000001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7" t="s">
        <v>232</v>
      </c>
      <c r="AU345" s="277" t="s">
        <v>89</v>
      </c>
      <c r="AV345" s="15" t="s">
        <v>230</v>
      </c>
      <c r="AW345" s="15" t="s">
        <v>33</v>
      </c>
      <c r="AX345" s="15" t="s">
        <v>84</v>
      </c>
      <c r="AY345" s="277" t="s">
        <v>224</v>
      </c>
    </row>
    <row r="346" s="2" customFormat="1" ht="16.5" customHeight="1">
      <c r="A346" s="40"/>
      <c r="B346" s="41"/>
      <c r="C346" s="231" t="s">
        <v>520</v>
      </c>
      <c r="D346" s="231" t="s">
        <v>226</v>
      </c>
      <c r="E346" s="232" t="s">
        <v>521</v>
      </c>
      <c r="F346" s="233" t="s">
        <v>522</v>
      </c>
      <c r="G346" s="234" t="s">
        <v>229</v>
      </c>
      <c r="H346" s="235">
        <v>254.17500000000001</v>
      </c>
      <c r="I346" s="236"/>
      <c r="J346" s="237">
        <f>ROUND(I346*H346,2)</f>
        <v>0</v>
      </c>
      <c r="K346" s="238"/>
      <c r="L346" s="46"/>
      <c r="M346" s="239" t="s">
        <v>1</v>
      </c>
      <c r="N346" s="240" t="s">
        <v>44</v>
      </c>
      <c r="O346" s="93"/>
      <c r="P346" s="241">
        <f>O346*H346</f>
        <v>0</v>
      </c>
      <c r="Q346" s="241">
        <v>0.01103</v>
      </c>
      <c r="R346" s="241">
        <f>Q346*H346</f>
        <v>2.8035502500000002</v>
      </c>
      <c r="S346" s="241">
        <v>0</v>
      </c>
      <c r="T346" s="242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3" t="s">
        <v>230</v>
      </c>
      <c r="AT346" s="243" t="s">
        <v>226</v>
      </c>
      <c r="AU346" s="243" t="s">
        <v>89</v>
      </c>
      <c r="AY346" s="19" t="s">
        <v>224</v>
      </c>
      <c r="BE346" s="244">
        <f>IF(N346="základní",J346,0)</f>
        <v>0</v>
      </c>
      <c r="BF346" s="244">
        <f>IF(N346="snížená",J346,0)</f>
        <v>0</v>
      </c>
      <c r="BG346" s="244">
        <f>IF(N346="zákl. přenesená",J346,0)</f>
        <v>0</v>
      </c>
      <c r="BH346" s="244">
        <f>IF(N346="sníž. přenesená",J346,0)</f>
        <v>0</v>
      </c>
      <c r="BI346" s="244">
        <f>IF(N346="nulová",J346,0)</f>
        <v>0</v>
      </c>
      <c r="BJ346" s="19" t="s">
        <v>89</v>
      </c>
      <c r="BK346" s="244">
        <f>ROUND(I346*H346,2)</f>
        <v>0</v>
      </c>
      <c r="BL346" s="19" t="s">
        <v>230</v>
      </c>
      <c r="BM346" s="243" t="s">
        <v>523</v>
      </c>
    </row>
    <row r="347" s="14" customFormat="1">
      <c r="A347" s="14"/>
      <c r="B347" s="257"/>
      <c r="C347" s="258"/>
      <c r="D347" s="247" t="s">
        <v>232</v>
      </c>
      <c r="E347" s="259" t="s">
        <v>1</v>
      </c>
      <c r="F347" s="260" t="s">
        <v>524</v>
      </c>
      <c r="G347" s="258"/>
      <c r="H347" s="259" t="s">
        <v>1</v>
      </c>
      <c r="I347" s="261"/>
      <c r="J347" s="258"/>
      <c r="K347" s="258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232</v>
      </c>
      <c r="AU347" s="266" t="s">
        <v>89</v>
      </c>
      <c r="AV347" s="14" t="s">
        <v>84</v>
      </c>
      <c r="AW347" s="14" t="s">
        <v>33</v>
      </c>
      <c r="AX347" s="14" t="s">
        <v>78</v>
      </c>
      <c r="AY347" s="266" t="s">
        <v>224</v>
      </c>
    </row>
    <row r="348" s="13" customFormat="1">
      <c r="A348" s="13"/>
      <c r="B348" s="245"/>
      <c r="C348" s="246"/>
      <c r="D348" s="247" t="s">
        <v>232</v>
      </c>
      <c r="E348" s="248" t="s">
        <v>1</v>
      </c>
      <c r="F348" s="249" t="s">
        <v>525</v>
      </c>
      <c r="G348" s="246"/>
      <c r="H348" s="250">
        <v>43.685000000000002</v>
      </c>
      <c r="I348" s="251"/>
      <c r="J348" s="246"/>
      <c r="K348" s="246"/>
      <c r="L348" s="252"/>
      <c r="M348" s="253"/>
      <c r="N348" s="254"/>
      <c r="O348" s="254"/>
      <c r="P348" s="254"/>
      <c r="Q348" s="254"/>
      <c r="R348" s="254"/>
      <c r="S348" s="254"/>
      <c r="T348" s="25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6" t="s">
        <v>232</v>
      </c>
      <c r="AU348" s="256" t="s">
        <v>89</v>
      </c>
      <c r="AV348" s="13" t="s">
        <v>89</v>
      </c>
      <c r="AW348" s="13" t="s">
        <v>33</v>
      </c>
      <c r="AX348" s="13" t="s">
        <v>78</v>
      </c>
      <c r="AY348" s="256" t="s">
        <v>224</v>
      </c>
    </row>
    <row r="349" s="13" customFormat="1">
      <c r="A349" s="13"/>
      <c r="B349" s="245"/>
      <c r="C349" s="246"/>
      <c r="D349" s="247" t="s">
        <v>232</v>
      </c>
      <c r="E349" s="248" t="s">
        <v>1</v>
      </c>
      <c r="F349" s="249" t="s">
        <v>526</v>
      </c>
      <c r="G349" s="246"/>
      <c r="H349" s="250">
        <v>-14.007999999999999</v>
      </c>
      <c r="I349" s="251"/>
      <c r="J349" s="246"/>
      <c r="K349" s="246"/>
      <c r="L349" s="252"/>
      <c r="M349" s="253"/>
      <c r="N349" s="254"/>
      <c r="O349" s="254"/>
      <c r="P349" s="254"/>
      <c r="Q349" s="254"/>
      <c r="R349" s="254"/>
      <c r="S349" s="254"/>
      <c r="T349" s="25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6" t="s">
        <v>232</v>
      </c>
      <c r="AU349" s="256" t="s">
        <v>89</v>
      </c>
      <c r="AV349" s="13" t="s">
        <v>89</v>
      </c>
      <c r="AW349" s="13" t="s">
        <v>33</v>
      </c>
      <c r="AX349" s="13" t="s">
        <v>78</v>
      </c>
      <c r="AY349" s="256" t="s">
        <v>224</v>
      </c>
    </row>
    <row r="350" s="13" customFormat="1">
      <c r="A350" s="13"/>
      <c r="B350" s="245"/>
      <c r="C350" s="246"/>
      <c r="D350" s="247" t="s">
        <v>232</v>
      </c>
      <c r="E350" s="248" t="s">
        <v>1</v>
      </c>
      <c r="F350" s="249" t="s">
        <v>527</v>
      </c>
      <c r="G350" s="246"/>
      <c r="H350" s="250">
        <v>42.515999999999998</v>
      </c>
      <c r="I350" s="251"/>
      <c r="J350" s="246"/>
      <c r="K350" s="246"/>
      <c r="L350" s="252"/>
      <c r="M350" s="253"/>
      <c r="N350" s="254"/>
      <c r="O350" s="254"/>
      <c r="P350" s="254"/>
      <c r="Q350" s="254"/>
      <c r="R350" s="254"/>
      <c r="S350" s="254"/>
      <c r="T350" s="25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6" t="s">
        <v>232</v>
      </c>
      <c r="AU350" s="256" t="s">
        <v>89</v>
      </c>
      <c r="AV350" s="13" t="s">
        <v>89</v>
      </c>
      <c r="AW350" s="13" t="s">
        <v>33</v>
      </c>
      <c r="AX350" s="13" t="s">
        <v>78</v>
      </c>
      <c r="AY350" s="256" t="s">
        <v>224</v>
      </c>
    </row>
    <row r="351" s="13" customFormat="1">
      <c r="A351" s="13"/>
      <c r="B351" s="245"/>
      <c r="C351" s="246"/>
      <c r="D351" s="247" t="s">
        <v>232</v>
      </c>
      <c r="E351" s="248" t="s">
        <v>1</v>
      </c>
      <c r="F351" s="249" t="s">
        <v>528</v>
      </c>
      <c r="G351" s="246"/>
      <c r="H351" s="250">
        <v>-7.9379999999999997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232</v>
      </c>
      <c r="AU351" s="256" t="s">
        <v>89</v>
      </c>
      <c r="AV351" s="13" t="s">
        <v>89</v>
      </c>
      <c r="AW351" s="13" t="s">
        <v>33</v>
      </c>
      <c r="AX351" s="13" t="s">
        <v>78</v>
      </c>
      <c r="AY351" s="256" t="s">
        <v>224</v>
      </c>
    </row>
    <row r="352" s="13" customFormat="1">
      <c r="A352" s="13"/>
      <c r="B352" s="245"/>
      <c r="C352" s="246"/>
      <c r="D352" s="247" t="s">
        <v>232</v>
      </c>
      <c r="E352" s="248" t="s">
        <v>1</v>
      </c>
      <c r="F352" s="249" t="s">
        <v>529</v>
      </c>
      <c r="G352" s="246"/>
      <c r="H352" s="250">
        <v>46.097999999999999</v>
      </c>
      <c r="I352" s="251"/>
      <c r="J352" s="246"/>
      <c r="K352" s="246"/>
      <c r="L352" s="252"/>
      <c r="M352" s="253"/>
      <c r="N352" s="254"/>
      <c r="O352" s="254"/>
      <c r="P352" s="254"/>
      <c r="Q352" s="254"/>
      <c r="R352" s="254"/>
      <c r="S352" s="254"/>
      <c r="T352" s="25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6" t="s">
        <v>232</v>
      </c>
      <c r="AU352" s="256" t="s">
        <v>89</v>
      </c>
      <c r="AV352" s="13" t="s">
        <v>89</v>
      </c>
      <c r="AW352" s="13" t="s">
        <v>33</v>
      </c>
      <c r="AX352" s="13" t="s">
        <v>78</v>
      </c>
      <c r="AY352" s="256" t="s">
        <v>224</v>
      </c>
    </row>
    <row r="353" s="13" customFormat="1">
      <c r="A353" s="13"/>
      <c r="B353" s="245"/>
      <c r="C353" s="246"/>
      <c r="D353" s="247" t="s">
        <v>232</v>
      </c>
      <c r="E353" s="248" t="s">
        <v>1</v>
      </c>
      <c r="F353" s="249" t="s">
        <v>530</v>
      </c>
      <c r="G353" s="246"/>
      <c r="H353" s="250">
        <v>-6.9850000000000003</v>
      </c>
      <c r="I353" s="251"/>
      <c r="J353" s="246"/>
      <c r="K353" s="246"/>
      <c r="L353" s="252"/>
      <c r="M353" s="253"/>
      <c r="N353" s="254"/>
      <c r="O353" s="254"/>
      <c r="P353" s="254"/>
      <c r="Q353" s="254"/>
      <c r="R353" s="254"/>
      <c r="S353" s="254"/>
      <c r="T353" s="25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6" t="s">
        <v>232</v>
      </c>
      <c r="AU353" s="256" t="s">
        <v>89</v>
      </c>
      <c r="AV353" s="13" t="s">
        <v>89</v>
      </c>
      <c r="AW353" s="13" t="s">
        <v>33</v>
      </c>
      <c r="AX353" s="13" t="s">
        <v>78</v>
      </c>
      <c r="AY353" s="256" t="s">
        <v>224</v>
      </c>
    </row>
    <row r="354" s="13" customFormat="1">
      <c r="A354" s="13"/>
      <c r="B354" s="245"/>
      <c r="C354" s="246"/>
      <c r="D354" s="247" t="s">
        <v>232</v>
      </c>
      <c r="E354" s="248" t="s">
        <v>1</v>
      </c>
      <c r="F354" s="249" t="s">
        <v>531</v>
      </c>
      <c r="G354" s="246"/>
      <c r="H354" s="250">
        <v>9.8719999999999999</v>
      </c>
      <c r="I354" s="251"/>
      <c r="J354" s="246"/>
      <c r="K354" s="246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232</v>
      </c>
      <c r="AU354" s="256" t="s">
        <v>89</v>
      </c>
      <c r="AV354" s="13" t="s">
        <v>89</v>
      </c>
      <c r="AW354" s="13" t="s">
        <v>33</v>
      </c>
      <c r="AX354" s="13" t="s">
        <v>78</v>
      </c>
      <c r="AY354" s="256" t="s">
        <v>224</v>
      </c>
    </row>
    <row r="355" s="13" customFormat="1">
      <c r="A355" s="13"/>
      <c r="B355" s="245"/>
      <c r="C355" s="246"/>
      <c r="D355" s="247" t="s">
        <v>232</v>
      </c>
      <c r="E355" s="248" t="s">
        <v>1</v>
      </c>
      <c r="F355" s="249" t="s">
        <v>532</v>
      </c>
      <c r="G355" s="246"/>
      <c r="H355" s="250">
        <v>-9.6969999999999992</v>
      </c>
      <c r="I355" s="251"/>
      <c r="J355" s="246"/>
      <c r="K355" s="246"/>
      <c r="L355" s="252"/>
      <c r="M355" s="253"/>
      <c r="N355" s="254"/>
      <c r="O355" s="254"/>
      <c r="P355" s="254"/>
      <c r="Q355" s="254"/>
      <c r="R355" s="254"/>
      <c r="S355" s="254"/>
      <c r="T355" s="25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6" t="s">
        <v>232</v>
      </c>
      <c r="AU355" s="256" t="s">
        <v>89</v>
      </c>
      <c r="AV355" s="13" t="s">
        <v>89</v>
      </c>
      <c r="AW355" s="13" t="s">
        <v>33</v>
      </c>
      <c r="AX355" s="13" t="s">
        <v>78</v>
      </c>
      <c r="AY355" s="256" t="s">
        <v>224</v>
      </c>
    </row>
    <row r="356" s="13" customFormat="1">
      <c r="A356" s="13"/>
      <c r="B356" s="245"/>
      <c r="C356" s="246"/>
      <c r="D356" s="247" t="s">
        <v>232</v>
      </c>
      <c r="E356" s="248" t="s">
        <v>1</v>
      </c>
      <c r="F356" s="249" t="s">
        <v>533</v>
      </c>
      <c r="G356" s="246"/>
      <c r="H356" s="250">
        <v>27.620000000000001</v>
      </c>
      <c r="I356" s="251"/>
      <c r="J356" s="246"/>
      <c r="K356" s="246"/>
      <c r="L356" s="252"/>
      <c r="M356" s="253"/>
      <c r="N356" s="254"/>
      <c r="O356" s="254"/>
      <c r="P356" s="254"/>
      <c r="Q356" s="254"/>
      <c r="R356" s="254"/>
      <c r="S356" s="254"/>
      <c r="T356" s="25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232</v>
      </c>
      <c r="AU356" s="256" t="s">
        <v>89</v>
      </c>
      <c r="AV356" s="13" t="s">
        <v>89</v>
      </c>
      <c r="AW356" s="13" t="s">
        <v>33</v>
      </c>
      <c r="AX356" s="13" t="s">
        <v>78</v>
      </c>
      <c r="AY356" s="256" t="s">
        <v>224</v>
      </c>
    </row>
    <row r="357" s="13" customFormat="1">
      <c r="A357" s="13"/>
      <c r="B357" s="245"/>
      <c r="C357" s="246"/>
      <c r="D357" s="247" t="s">
        <v>232</v>
      </c>
      <c r="E357" s="248" t="s">
        <v>1</v>
      </c>
      <c r="F357" s="249" t="s">
        <v>534</v>
      </c>
      <c r="G357" s="246"/>
      <c r="H357" s="250">
        <v>-2.7749999999999999</v>
      </c>
      <c r="I357" s="251"/>
      <c r="J357" s="246"/>
      <c r="K357" s="246"/>
      <c r="L357" s="252"/>
      <c r="M357" s="253"/>
      <c r="N357" s="254"/>
      <c r="O357" s="254"/>
      <c r="P357" s="254"/>
      <c r="Q357" s="254"/>
      <c r="R357" s="254"/>
      <c r="S357" s="254"/>
      <c r="T357" s="25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6" t="s">
        <v>232</v>
      </c>
      <c r="AU357" s="256" t="s">
        <v>89</v>
      </c>
      <c r="AV357" s="13" t="s">
        <v>89</v>
      </c>
      <c r="AW357" s="13" t="s">
        <v>33</v>
      </c>
      <c r="AX357" s="13" t="s">
        <v>78</v>
      </c>
      <c r="AY357" s="256" t="s">
        <v>224</v>
      </c>
    </row>
    <row r="358" s="13" customFormat="1">
      <c r="A358" s="13"/>
      <c r="B358" s="245"/>
      <c r="C358" s="246"/>
      <c r="D358" s="247" t="s">
        <v>232</v>
      </c>
      <c r="E358" s="248" t="s">
        <v>1</v>
      </c>
      <c r="F358" s="249" t="s">
        <v>535</v>
      </c>
      <c r="G358" s="246"/>
      <c r="H358" s="250">
        <v>-2.5670000000000002</v>
      </c>
      <c r="I358" s="251"/>
      <c r="J358" s="246"/>
      <c r="K358" s="246"/>
      <c r="L358" s="252"/>
      <c r="M358" s="253"/>
      <c r="N358" s="254"/>
      <c r="O358" s="254"/>
      <c r="P358" s="254"/>
      <c r="Q358" s="254"/>
      <c r="R358" s="254"/>
      <c r="S358" s="254"/>
      <c r="T358" s="25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6" t="s">
        <v>232</v>
      </c>
      <c r="AU358" s="256" t="s">
        <v>89</v>
      </c>
      <c r="AV358" s="13" t="s">
        <v>89</v>
      </c>
      <c r="AW358" s="13" t="s">
        <v>33</v>
      </c>
      <c r="AX358" s="13" t="s">
        <v>78</v>
      </c>
      <c r="AY358" s="256" t="s">
        <v>224</v>
      </c>
    </row>
    <row r="359" s="13" customFormat="1">
      <c r="A359" s="13"/>
      <c r="B359" s="245"/>
      <c r="C359" s="246"/>
      <c r="D359" s="247" t="s">
        <v>232</v>
      </c>
      <c r="E359" s="248" t="s">
        <v>1</v>
      </c>
      <c r="F359" s="249" t="s">
        <v>536</v>
      </c>
      <c r="G359" s="246"/>
      <c r="H359" s="250">
        <v>14.35</v>
      </c>
      <c r="I359" s="251"/>
      <c r="J359" s="246"/>
      <c r="K359" s="246"/>
      <c r="L359" s="252"/>
      <c r="M359" s="253"/>
      <c r="N359" s="254"/>
      <c r="O359" s="254"/>
      <c r="P359" s="254"/>
      <c r="Q359" s="254"/>
      <c r="R359" s="254"/>
      <c r="S359" s="254"/>
      <c r="T359" s="25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6" t="s">
        <v>232</v>
      </c>
      <c r="AU359" s="256" t="s">
        <v>89</v>
      </c>
      <c r="AV359" s="13" t="s">
        <v>89</v>
      </c>
      <c r="AW359" s="13" t="s">
        <v>33</v>
      </c>
      <c r="AX359" s="13" t="s">
        <v>78</v>
      </c>
      <c r="AY359" s="256" t="s">
        <v>224</v>
      </c>
    </row>
    <row r="360" s="13" customFormat="1">
      <c r="A360" s="13"/>
      <c r="B360" s="245"/>
      <c r="C360" s="246"/>
      <c r="D360" s="247" t="s">
        <v>232</v>
      </c>
      <c r="E360" s="248" t="s">
        <v>1</v>
      </c>
      <c r="F360" s="249" t="s">
        <v>537</v>
      </c>
      <c r="G360" s="246"/>
      <c r="H360" s="250">
        <v>-2.3450000000000002</v>
      </c>
      <c r="I360" s="251"/>
      <c r="J360" s="246"/>
      <c r="K360" s="246"/>
      <c r="L360" s="252"/>
      <c r="M360" s="253"/>
      <c r="N360" s="254"/>
      <c r="O360" s="254"/>
      <c r="P360" s="254"/>
      <c r="Q360" s="254"/>
      <c r="R360" s="254"/>
      <c r="S360" s="254"/>
      <c r="T360" s="25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6" t="s">
        <v>232</v>
      </c>
      <c r="AU360" s="256" t="s">
        <v>89</v>
      </c>
      <c r="AV360" s="13" t="s">
        <v>89</v>
      </c>
      <c r="AW360" s="13" t="s">
        <v>33</v>
      </c>
      <c r="AX360" s="13" t="s">
        <v>78</v>
      </c>
      <c r="AY360" s="256" t="s">
        <v>224</v>
      </c>
    </row>
    <row r="361" s="13" customFormat="1">
      <c r="A361" s="13"/>
      <c r="B361" s="245"/>
      <c r="C361" s="246"/>
      <c r="D361" s="247" t="s">
        <v>232</v>
      </c>
      <c r="E361" s="248" t="s">
        <v>1</v>
      </c>
      <c r="F361" s="249" t="s">
        <v>538</v>
      </c>
      <c r="G361" s="246"/>
      <c r="H361" s="250">
        <v>-11.83</v>
      </c>
      <c r="I361" s="251"/>
      <c r="J361" s="246"/>
      <c r="K361" s="246"/>
      <c r="L361" s="252"/>
      <c r="M361" s="253"/>
      <c r="N361" s="254"/>
      <c r="O361" s="254"/>
      <c r="P361" s="254"/>
      <c r="Q361" s="254"/>
      <c r="R361" s="254"/>
      <c r="S361" s="254"/>
      <c r="T361" s="25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6" t="s">
        <v>232</v>
      </c>
      <c r="AU361" s="256" t="s">
        <v>89</v>
      </c>
      <c r="AV361" s="13" t="s">
        <v>89</v>
      </c>
      <c r="AW361" s="13" t="s">
        <v>33</v>
      </c>
      <c r="AX361" s="13" t="s">
        <v>78</v>
      </c>
      <c r="AY361" s="256" t="s">
        <v>224</v>
      </c>
    </row>
    <row r="362" s="13" customFormat="1">
      <c r="A362" s="13"/>
      <c r="B362" s="245"/>
      <c r="C362" s="246"/>
      <c r="D362" s="247" t="s">
        <v>232</v>
      </c>
      <c r="E362" s="248" t="s">
        <v>1</v>
      </c>
      <c r="F362" s="249" t="s">
        <v>539</v>
      </c>
      <c r="G362" s="246"/>
      <c r="H362" s="250">
        <v>44.700000000000003</v>
      </c>
      <c r="I362" s="251"/>
      <c r="J362" s="246"/>
      <c r="K362" s="246"/>
      <c r="L362" s="252"/>
      <c r="M362" s="253"/>
      <c r="N362" s="254"/>
      <c r="O362" s="254"/>
      <c r="P362" s="254"/>
      <c r="Q362" s="254"/>
      <c r="R362" s="254"/>
      <c r="S362" s="254"/>
      <c r="T362" s="25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6" t="s">
        <v>232</v>
      </c>
      <c r="AU362" s="256" t="s">
        <v>89</v>
      </c>
      <c r="AV362" s="13" t="s">
        <v>89</v>
      </c>
      <c r="AW362" s="13" t="s">
        <v>33</v>
      </c>
      <c r="AX362" s="13" t="s">
        <v>78</v>
      </c>
      <c r="AY362" s="256" t="s">
        <v>224</v>
      </c>
    </row>
    <row r="363" s="13" customFormat="1">
      <c r="A363" s="13"/>
      <c r="B363" s="245"/>
      <c r="C363" s="246"/>
      <c r="D363" s="247" t="s">
        <v>232</v>
      </c>
      <c r="E363" s="248" t="s">
        <v>1</v>
      </c>
      <c r="F363" s="249" t="s">
        <v>540</v>
      </c>
      <c r="G363" s="246"/>
      <c r="H363" s="250">
        <v>-4.3659999999999997</v>
      </c>
      <c r="I363" s="251"/>
      <c r="J363" s="246"/>
      <c r="K363" s="246"/>
      <c r="L363" s="252"/>
      <c r="M363" s="253"/>
      <c r="N363" s="254"/>
      <c r="O363" s="254"/>
      <c r="P363" s="254"/>
      <c r="Q363" s="254"/>
      <c r="R363" s="254"/>
      <c r="S363" s="254"/>
      <c r="T363" s="25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6" t="s">
        <v>232</v>
      </c>
      <c r="AU363" s="256" t="s">
        <v>89</v>
      </c>
      <c r="AV363" s="13" t="s">
        <v>89</v>
      </c>
      <c r="AW363" s="13" t="s">
        <v>33</v>
      </c>
      <c r="AX363" s="13" t="s">
        <v>78</v>
      </c>
      <c r="AY363" s="256" t="s">
        <v>224</v>
      </c>
    </row>
    <row r="364" s="13" customFormat="1">
      <c r="A364" s="13"/>
      <c r="B364" s="245"/>
      <c r="C364" s="246"/>
      <c r="D364" s="247" t="s">
        <v>232</v>
      </c>
      <c r="E364" s="248" t="s">
        <v>1</v>
      </c>
      <c r="F364" s="249" t="s">
        <v>541</v>
      </c>
      <c r="G364" s="246"/>
      <c r="H364" s="250">
        <v>43.228999999999999</v>
      </c>
      <c r="I364" s="251"/>
      <c r="J364" s="246"/>
      <c r="K364" s="246"/>
      <c r="L364" s="252"/>
      <c r="M364" s="253"/>
      <c r="N364" s="254"/>
      <c r="O364" s="254"/>
      <c r="P364" s="254"/>
      <c r="Q364" s="254"/>
      <c r="R364" s="254"/>
      <c r="S364" s="254"/>
      <c r="T364" s="25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6" t="s">
        <v>232</v>
      </c>
      <c r="AU364" s="256" t="s">
        <v>89</v>
      </c>
      <c r="AV364" s="13" t="s">
        <v>89</v>
      </c>
      <c r="AW364" s="13" t="s">
        <v>33</v>
      </c>
      <c r="AX364" s="13" t="s">
        <v>78</v>
      </c>
      <c r="AY364" s="256" t="s">
        <v>224</v>
      </c>
    </row>
    <row r="365" s="13" customFormat="1">
      <c r="A365" s="13"/>
      <c r="B365" s="245"/>
      <c r="C365" s="246"/>
      <c r="D365" s="247" t="s">
        <v>232</v>
      </c>
      <c r="E365" s="248" t="s">
        <v>1</v>
      </c>
      <c r="F365" s="249" t="s">
        <v>542</v>
      </c>
      <c r="G365" s="246"/>
      <c r="H365" s="250">
        <v>-7.2830000000000004</v>
      </c>
      <c r="I365" s="251"/>
      <c r="J365" s="246"/>
      <c r="K365" s="246"/>
      <c r="L365" s="252"/>
      <c r="M365" s="253"/>
      <c r="N365" s="254"/>
      <c r="O365" s="254"/>
      <c r="P365" s="254"/>
      <c r="Q365" s="254"/>
      <c r="R365" s="254"/>
      <c r="S365" s="254"/>
      <c r="T365" s="25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6" t="s">
        <v>232</v>
      </c>
      <c r="AU365" s="256" t="s">
        <v>89</v>
      </c>
      <c r="AV365" s="13" t="s">
        <v>89</v>
      </c>
      <c r="AW365" s="13" t="s">
        <v>33</v>
      </c>
      <c r="AX365" s="13" t="s">
        <v>78</v>
      </c>
      <c r="AY365" s="256" t="s">
        <v>224</v>
      </c>
    </row>
    <row r="366" s="13" customFormat="1">
      <c r="A366" s="13"/>
      <c r="B366" s="245"/>
      <c r="C366" s="246"/>
      <c r="D366" s="247" t="s">
        <v>232</v>
      </c>
      <c r="E366" s="248" t="s">
        <v>1</v>
      </c>
      <c r="F366" s="249" t="s">
        <v>543</v>
      </c>
      <c r="G366" s="246"/>
      <c r="H366" s="250">
        <v>25.507000000000001</v>
      </c>
      <c r="I366" s="251"/>
      <c r="J366" s="246"/>
      <c r="K366" s="246"/>
      <c r="L366" s="252"/>
      <c r="M366" s="253"/>
      <c r="N366" s="254"/>
      <c r="O366" s="254"/>
      <c r="P366" s="254"/>
      <c r="Q366" s="254"/>
      <c r="R366" s="254"/>
      <c r="S366" s="254"/>
      <c r="T366" s="25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6" t="s">
        <v>232</v>
      </c>
      <c r="AU366" s="256" t="s">
        <v>89</v>
      </c>
      <c r="AV366" s="13" t="s">
        <v>89</v>
      </c>
      <c r="AW366" s="13" t="s">
        <v>33</v>
      </c>
      <c r="AX366" s="13" t="s">
        <v>78</v>
      </c>
      <c r="AY366" s="256" t="s">
        <v>224</v>
      </c>
    </row>
    <row r="367" s="13" customFormat="1">
      <c r="A367" s="13"/>
      <c r="B367" s="245"/>
      <c r="C367" s="246"/>
      <c r="D367" s="247" t="s">
        <v>232</v>
      </c>
      <c r="E367" s="248" t="s">
        <v>1</v>
      </c>
      <c r="F367" s="249" t="s">
        <v>544</v>
      </c>
      <c r="G367" s="246"/>
      <c r="H367" s="250">
        <v>-7.5250000000000004</v>
      </c>
      <c r="I367" s="251"/>
      <c r="J367" s="246"/>
      <c r="K367" s="246"/>
      <c r="L367" s="252"/>
      <c r="M367" s="253"/>
      <c r="N367" s="254"/>
      <c r="O367" s="254"/>
      <c r="P367" s="254"/>
      <c r="Q367" s="254"/>
      <c r="R367" s="254"/>
      <c r="S367" s="254"/>
      <c r="T367" s="25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6" t="s">
        <v>232</v>
      </c>
      <c r="AU367" s="256" t="s">
        <v>89</v>
      </c>
      <c r="AV367" s="13" t="s">
        <v>89</v>
      </c>
      <c r="AW367" s="13" t="s">
        <v>33</v>
      </c>
      <c r="AX367" s="13" t="s">
        <v>78</v>
      </c>
      <c r="AY367" s="256" t="s">
        <v>224</v>
      </c>
    </row>
    <row r="368" s="13" customFormat="1">
      <c r="A368" s="13"/>
      <c r="B368" s="245"/>
      <c r="C368" s="246"/>
      <c r="D368" s="247" t="s">
        <v>232</v>
      </c>
      <c r="E368" s="248" t="s">
        <v>1</v>
      </c>
      <c r="F368" s="249" t="s">
        <v>545</v>
      </c>
      <c r="G368" s="246"/>
      <c r="H368" s="250">
        <v>48.366999999999997</v>
      </c>
      <c r="I368" s="251"/>
      <c r="J368" s="246"/>
      <c r="K368" s="246"/>
      <c r="L368" s="252"/>
      <c r="M368" s="253"/>
      <c r="N368" s="254"/>
      <c r="O368" s="254"/>
      <c r="P368" s="254"/>
      <c r="Q368" s="254"/>
      <c r="R368" s="254"/>
      <c r="S368" s="254"/>
      <c r="T368" s="25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6" t="s">
        <v>232</v>
      </c>
      <c r="AU368" s="256" t="s">
        <v>89</v>
      </c>
      <c r="AV368" s="13" t="s">
        <v>89</v>
      </c>
      <c r="AW368" s="13" t="s">
        <v>33</v>
      </c>
      <c r="AX368" s="13" t="s">
        <v>78</v>
      </c>
      <c r="AY368" s="256" t="s">
        <v>224</v>
      </c>
    </row>
    <row r="369" s="13" customFormat="1">
      <c r="A369" s="13"/>
      <c r="B369" s="245"/>
      <c r="C369" s="246"/>
      <c r="D369" s="247" t="s">
        <v>232</v>
      </c>
      <c r="E369" s="248" t="s">
        <v>1</v>
      </c>
      <c r="F369" s="249" t="s">
        <v>546</v>
      </c>
      <c r="G369" s="246"/>
      <c r="H369" s="250">
        <v>-9.8390000000000004</v>
      </c>
      <c r="I369" s="251"/>
      <c r="J369" s="246"/>
      <c r="K369" s="246"/>
      <c r="L369" s="252"/>
      <c r="M369" s="253"/>
      <c r="N369" s="254"/>
      <c r="O369" s="254"/>
      <c r="P369" s="254"/>
      <c r="Q369" s="254"/>
      <c r="R369" s="254"/>
      <c r="S369" s="254"/>
      <c r="T369" s="25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6" t="s">
        <v>232</v>
      </c>
      <c r="AU369" s="256" t="s">
        <v>89</v>
      </c>
      <c r="AV369" s="13" t="s">
        <v>89</v>
      </c>
      <c r="AW369" s="13" t="s">
        <v>33</v>
      </c>
      <c r="AX369" s="13" t="s">
        <v>78</v>
      </c>
      <c r="AY369" s="256" t="s">
        <v>224</v>
      </c>
    </row>
    <row r="370" s="13" customFormat="1">
      <c r="A370" s="13"/>
      <c r="B370" s="245"/>
      <c r="C370" s="246"/>
      <c r="D370" s="247" t="s">
        <v>232</v>
      </c>
      <c r="E370" s="248" t="s">
        <v>1</v>
      </c>
      <c r="F370" s="249" t="s">
        <v>547</v>
      </c>
      <c r="G370" s="246"/>
      <c r="H370" s="250">
        <v>-3.0960000000000001</v>
      </c>
      <c r="I370" s="251"/>
      <c r="J370" s="246"/>
      <c r="K370" s="246"/>
      <c r="L370" s="252"/>
      <c r="M370" s="253"/>
      <c r="N370" s="254"/>
      <c r="O370" s="254"/>
      <c r="P370" s="254"/>
      <c r="Q370" s="254"/>
      <c r="R370" s="254"/>
      <c r="S370" s="254"/>
      <c r="T370" s="25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6" t="s">
        <v>232</v>
      </c>
      <c r="AU370" s="256" t="s">
        <v>89</v>
      </c>
      <c r="AV370" s="13" t="s">
        <v>89</v>
      </c>
      <c r="AW370" s="13" t="s">
        <v>33</v>
      </c>
      <c r="AX370" s="13" t="s">
        <v>78</v>
      </c>
      <c r="AY370" s="256" t="s">
        <v>224</v>
      </c>
    </row>
    <row r="371" s="13" customFormat="1">
      <c r="A371" s="13"/>
      <c r="B371" s="245"/>
      <c r="C371" s="246"/>
      <c r="D371" s="247" t="s">
        <v>232</v>
      </c>
      <c r="E371" s="248" t="s">
        <v>1</v>
      </c>
      <c r="F371" s="249" t="s">
        <v>548</v>
      </c>
      <c r="G371" s="246"/>
      <c r="H371" s="250">
        <v>-1.5149999999999999</v>
      </c>
      <c r="I371" s="251"/>
      <c r="J371" s="246"/>
      <c r="K371" s="246"/>
      <c r="L371" s="252"/>
      <c r="M371" s="253"/>
      <c r="N371" s="254"/>
      <c r="O371" s="254"/>
      <c r="P371" s="254"/>
      <c r="Q371" s="254"/>
      <c r="R371" s="254"/>
      <c r="S371" s="254"/>
      <c r="T371" s="25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6" t="s">
        <v>232</v>
      </c>
      <c r="AU371" s="256" t="s">
        <v>89</v>
      </c>
      <c r="AV371" s="13" t="s">
        <v>89</v>
      </c>
      <c r="AW371" s="13" t="s">
        <v>33</v>
      </c>
      <c r="AX371" s="13" t="s">
        <v>78</v>
      </c>
      <c r="AY371" s="256" t="s">
        <v>224</v>
      </c>
    </row>
    <row r="372" s="15" customFormat="1">
      <c r="A372" s="15"/>
      <c r="B372" s="267"/>
      <c r="C372" s="268"/>
      <c r="D372" s="247" t="s">
        <v>232</v>
      </c>
      <c r="E372" s="269" t="s">
        <v>1</v>
      </c>
      <c r="F372" s="270" t="s">
        <v>248</v>
      </c>
      <c r="G372" s="268"/>
      <c r="H372" s="271">
        <v>254.17500000000001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232</v>
      </c>
      <c r="AU372" s="277" t="s">
        <v>89</v>
      </c>
      <c r="AV372" s="15" t="s">
        <v>230</v>
      </c>
      <c r="AW372" s="15" t="s">
        <v>33</v>
      </c>
      <c r="AX372" s="15" t="s">
        <v>84</v>
      </c>
      <c r="AY372" s="277" t="s">
        <v>224</v>
      </c>
    </row>
    <row r="373" s="2" customFormat="1" ht="16.5" customHeight="1">
      <c r="A373" s="40"/>
      <c r="B373" s="41"/>
      <c r="C373" s="231" t="s">
        <v>549</v>
      </c>
      <c r="D373" s="231" t="s">
        <v>226</v>
      </c>
      <c r="E373" s="232" t="s">
        <v>550</v>
      </c>
      <c r="F373" s="233" t="s">
        <v>551</v>
      </c>
      <c r="G373" s="234" t="s">
        <v>229</v>
      </c>
      <c r="H373" s="235">
        <v>72.518000000000001</v>
      </c>
      <c r="I373" s="236"/>
      <c r="J373" s="237">
        <f>ROUND(I373*H373,2)</f>
        <v>0</v>
      </c>
      <c r="K373" s="238"/>
      <c r="L373" s="46"/>
      <c r="M373" s="239" t="s">
        <v>1</v>
      </c>
      <c r="N373" s="240" t="s">
        <v>44</v>
      </c>
      <c r="O373" s="93"/>
      <c r="P373" s="241">
        <f>O373*H373</f>
        <v>0</v>
      </c>
      <c r="Q373" s="241">
        <v>0</v>
      </c>
      <c r="R373" s="241">
        <f>Q373*H373</f>
        <v>0</v>
      </c>
      <c r="S373" s="241">
        <v>0</v>
      </c>
      <c r="T373" s="242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3" t="s">
        <v>230</v>
      </c>
      <c r="AT373" s="243" t="s">
        <v>226</v>
      </c>
      <c r="AU373" s="243" t="s">
        <v>89</v>
      </c>
      <c r="AY373" s="19" t="s">
        <v>224</v>
      </c>
      <c r="BE373" s="244">
        <f>IF(N373="základní",J373,0)</f>
        <v>0</v>
      </c>
      <c r="BF373" s="244">
        <f>IF(N373="snížená",J373,0)</f>
        <v>0</v>
      </c>
      <c r="BG373" s="244">
        <f>IF(N373="zákl. přenesená",J373,0)</f>
        <v>0</v>
      </c>
      <c r="BH373" s="244">
        <f>IF(N373="sníž. přenesená",J373,0)</f>
        <v>0</v>
      </c>
      <c r="BI373" s="244">
        <f>IF(N373="nulová",J373,0)</f>
        <v>0</v>
      </c>
      <c r="BJ373" s="19" t="s">
        <v>89</v>
      </c>
      <c r="BK373" s="244">
        <f>ROUND(I373*H373,2)</f>
        <v>0</v>
      </c>
      <c r="BL373" s="19" t="s">
        <v>230</v>
      </c>
      <c r="BM373" s="243" t="s">
        <v>552</v>
      </c>
    </row>
    <row r="374" s="14" customFormat="1">
      <c r="A374" s="14"/>
      <c r="B374" s="257"/>
      <c r="C374" s="258"/>
      <c r="D374" s="247" t="s">
        <v>232</v>
      </c>
      <c r="E374" s="259" t="s">
        <v>1</v>
      </c>
      <c r="F374" s="260" t="s">
        <v>553</v>
      </c>
      <c r="G374" s="258"/>
      <c r="H374" s="259" t="s">
        <v>1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232</v>
      </c>
      <c r="AU374" s="266" t="s">
        <v>89</v>
      </c>
      <c r="AV374" s="14" t="s">
        <v>84</v>
      </c>
      <c r="AW374" s="14" t="s">
        <v>33</v>
      </c>
      <c r="AX374" s="14" t="s">
        <v>78</v>
      </c>
      <c r="AY374" s="266" t="s">
        <v>224</v>
      </c>
    </row>
    <row r="375" s="13" customFormat="1">
      <c r="A375" s="13"/>
      <c r="B375" s="245"/>
      <c r="C375" s="246"/>
      <c r="D375" s="247" t="s">
        <v>232</v>
      </c>
      <c r="E375" s="248" t="s">
        <v>1</v>
      </c>
      <c r="F375" s="249" t="s">
        <v>554</v>
      </c>
      <c r="G375" s="246"/>
      <c r="H375" s="250">
        <v>33.587000000000003</v>
      </c>
      <c r="I375" s="251"/>
      <c r="J375" s="246"/>
      <c r="K375" s="246"/>
      <c r="L375" s="252"/>
      <c r="M375" s="253"/>
      <c r="N375" s="254"/>
      <c r="O375" s="254"/>
      <c r="P375" s="254"/>
      <c r="Q375" s="254"/>
      <c r="R375" s="254"/>
      <c r="S375" s="254"/>
      <c r="T375" s="25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6" t="s">
        <v>232</v>
      </c>
      <c r="AU375" s="256" t="s">
        <v>89</v>
      </c>
      <c r="AV375" s="13" t="s">
        <v>89</v>
      </c>
      <c r="AW375" s="13" t="s">
        <v>33</v>
      </c>
      <c r="AX375" s="13" t="s">
        <v>78</v>
      </c>
      <c r="AY375" s="256" t="s">
        <v>224</v>
      </c>
    </row>
    <row r="376" s="14" customFormat="1">
      <c r="A376" s="14"/>
      <c r="B376" s="257"/>
      <c r="C376" s="258"/>
      <c r="D376" s="247" t="s">
        <v>232</v>
      </c>
      <c r="E376" s="259" t="s">
        <v>1</v>
      </c>
      <c r="F376" s="260" t="s">
        <v>555</v>
      </c>
      <c r="G376" s="258"/>
      <c r="H376" s="259" t="s">
        <v>1</v>
      </c>
      <c r="I376" s="261"/>
      <c r="J376" s="258"/>
      <c r="K376" s="258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232</v>
      </c>
      <c r="AU376" s="266" t="s">
        <v>89</v>
      </c>
      <c r="AV376" s="14" t="s">
        <v>84</v>
      </c>
      <c r="AW376" s="14" t="s">
        <v>33</v>
      </c>
      <c r="AX376" s="14" t="s">
        <v>78</v>
      </c>
      <c r="AY376" s="266" t="s">
        <v>224</v>
      </c>
    </row>
    <row r="377" s="13" customFormat="1">
      <c r="A377" s="13"/>
      <c r="B377" s="245"/>
      <c r="C377" s="246"/>
      <c r="D377" s="247" t="s">
        <v>232</v>
      </c>
      <c r="E377" s="248" t="s">
        <v>1</v>
      </c>
      <c r="F377" s="249" t="s">
        <v>556</v>
      </c>
      <c r="G377" s="246"/>
      <c r="H377" s="250">
        <v>20.824999999999999</v>
      </c>
      <c r="I377" s="251"/>
      <c r="J377" s="246"/>
      <c r="K377" s="246"/>
      <c r="L377" s="252"/>
      <c r="M377" s="253"/>
      <c r="N377" s="254"/>
      <c r="O377" s="254"/>
      <c r="P377" s="254"/>
      <c r="Q377" s="254"/>
      <c r="R377" s="254"/>
      <c r="S377" s="254"/>
      <c r="T377" s="25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6" t="s">
        <v>232</v>
      </c>
      <c r="AU377" s="256" t="s">
        <v>89</v>
      </c>
      <c r="AV377" s="13" t="s">
        <v>89</v>
      </c>
      <c r="AW377" s="13" t="s">
        <v>33</v>
      </c>
      <c r="AX377" s="13" t="s">
        <v>78</v>
      </c>
      <c r="AY377" s="256" t="s">
        <v>224</v>
      </c>
    </row>
    <row r="378" s="13" customFormat="1">
      <c r="A378" s="13"/>
      <c r="B378" s="245"/>
      <c r="C378" s="246"/>
      <c r="D378" s="247" t="s">
        <v>232</v>
      </c>
      <c r="E378" s="248" t="s">
        <v>1</v>
      </c>
      <c r="F378" s="249" t="s">
        <v>557</v>
      </c>
      <c r="G378" s="246"/>
      <c r="H378" s="250">
        <v>18.106000000000002</v>
      </c>
      <c r="I378" s="251"/>
      <c r="J378" s="246"/>
      <c r="K378" s="246"/>
      <c r="L378" s="252"/>
      <c r="M378" s="253"/>
      <c r="N378" s="254"/>
      <c r="O378" s="254"/>
      <c r="P378" s="254"/>
      <c r="Q378" s="254"/>
      <c r="R378" s="254"/>
      <c r="S378" s="254"/>
      <c r="T378" s="25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6" t="s">
        <v>232</v>
      </c>
      <c r="AU378" s="256" t="s">
        <v>89</v>
      </c>
      <c r="AV378" s="13" t="s">
        <v>89</v>
      </c>
      <c r="AW378" s="13" t="s">
        <v>33</v>
      </c>
      <c r="AX378" s="13" t="s">
        <v>78</v>
      </c>
      <c r="AY378" s="256" t="s">
        <v>224</v>
      </c>
    </row>
    <row r="379" s="15" customFormat="1">
      <c r="A379" s="15"/>
      <c r="B379" s="267"/>
      <c r="C379" s="268"/>
      <c r="D379" s="247" t="s">
        <v>232</v>
      </c>
      <c r="E379" s="269" t="s">
        <v>1</v>
      </c>
      <c r="F379" s="270" t="s">
        <v>248</v>
      </c>
      <c r="G379" s="268"/>
      <c r="H379" s="271">
        <v>72.518000000000001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232</v>
      </c>
      <c r="AU379" s="277" t="s">
        <v>89</v>
      </c>
      <c r="AV379" s="15" t="s">
        <v>230</v>
      </c>
      <c r="AW379" s="15" t="s">
        <v>33</v>
      </c>
      <c r="AX379" s="15" t="s">
        <v>84</v>
      </c>
      <c r="AY379" s="277" t="s">
        <v>224</v>
      </c>
    </row>
    <row r="380" s="12" customFormat="1" ht="22.8" customHeight="1">
      <c r="A380" s="12"/>
      <c r="B380" s="215"/>
      <c r="C380" s="216"/>
      <c r="D380" s="217" t="s">
        <v>77</v>
      </c>
      <c r="E380" s="229" t="s">
        <v>558</v>
      </c>
      <c r="F380" s="229" t="s">
        <v>559</v>
      </c>
      <c r="G380" s="216"/>
      <c r="H380" s="216"/>
      <c r="I380" s="219"/>
      <c r="J380" s="230">
        <f>BK380</f>
        <v>0</v>
      </c>
      <c r="K380" s="216"/>
      <c r="L380" s="221"/>
      <c r="M380" s="222"/>
      <c r="N380" s="223"/>
      <c r="O380" s="223"/>
      <c r="P380" s="224">
        <f>SUM(P381:P477)</f>
        <v>0</v>
      </c>
      <c r="Q380" s="223"/>
      <c r="R380" s="224">
        <f>SUM(R381:R477)</f>
        <v>9.6125472699999985</v>
      </c>
      <c r="S380" s="223"/>
      <c r="T380" s="225">
        <f>SUM(T381:T477)</f>
        <v>0.00033587000000000005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6" t="s">
        <v>84</v>
      </c>
      <c r="AT380" s="227" t="s">
        <v>77</v>
      </c>
      <c r="AU380" s="227" t="s">
        <v>84</v>
      </c>
      <c r="AY380" s="226" t="s">
        <v>224</v>
      </c>
      <c r="BK380" s="228">
        <f>SUM(BK381:BK477)</f>
        <v>0</v>
      </c>
    </row>
    <row r="381" s="2" customFormat="1" ht="16.5" customHeight="1">
      <c r="A381" s="40"/>
      <c r="B381" s="41"/>
      <c r="C381" s="231" t="s">
        <v>560</v>
      </c>
      <c r="D381" s="231" t="s">
        <v>226</v>
      </c>
      <c r="E381" s="232" t="s">
        <v>561</v>
      </c>
      <c r="F381" s="233" t="s">
        <v>562</v>
      </c>
      <c r="G381" s="234" t="s">
        <v>229</v>
      </c>
      <c r="H381" s="235">
        <v>229.828</v>
      </c>
      <c r="I381" s="236"/>
      <c r="J381" s="237">
        <f>ROUND(I381*H381,2)</f>
        <v>0</v>
      </c>
      <c r="K381" s="238"/>
      <c r="L381" s="46"/>
      <c r="M381" s="239" t="s">
        <v>1</v>
      </c>
      <c r="N381" s="240" t="s">
        <v>44</v>
      </c>
      <c r="O381" s="93"/>
      <c r="P381" s="241">
        <f>O381*H381</f>
        <v>0</v>
      </c>
      <c r="Q381" s="241">
        <v>0.00025999999999999998</v>
      </c>
      <c r="R381" s="241">
        <f>Q381*H381</f>
        <v>0.059755279999999994</v>
      </c>
      <c r="S381" s="241">
        <v>0</v>
      </c>
      <c r="T381" s="24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3" t="s">
        <v>230</v>
      </c>
      <c r="AT381" s="243" t="s">
        <v>226</v>
      </c>
      <c r="AU381" s="243" t="s">
        <v>89</v>
      </c>
      <c r="AY381" s="19" t="s">
        <v>224</v>
      </c>
      <c r="BE381" s="244">
        <f>IF(N381="základní",J381,0)</f>
        <v>0</v>
      </c>
      <c r="BF381" s="244">
        <f>IF(N381="snížená",J381,0)</f>
        <v>0</v>
      </c>
      <c r="BG381" s="244">
        <f>IF(N381="zákl. přenesená",J381,0)</f>
        <v>0</v>
      </c>
      <c r="BH381" s="244">
        <f>IF(N381="sníž. přenesená",J381,0)</f>
        <v>0</v>
      </c>
      <c r="BI381" s="244">
        <f>IF(N381="nulová",J381,0)</f>
        <v>0</v>
      </c>
      <c r="BJ381" s="19" t="s">
        <v>89</v>
      </c>
      <c r="BK381" s="244">
        <f>ROUND(I381*H381,2)</f>
        <v>0</v>
      </c>
      <c r="BL381" s="19" t="s">
        <v>230</v>
      </c>
      <c r="BM381" s="243" t="s">
        <v>563</v>
      </c>
    </row>
    <row r="382" s="14" customFormat="1">
      <c r="A382" s="14"/>
      <c r="B382" s="257"/>
      <c r="C382" s="258"/>
      <c r="D382" s="247" t="s">
        <v>232</v>
      </c>
      <c r="E382" s="259" t="s">
        <v>1</v>
      </c>
      <c r="F382" s="260" t="s">
        <v>564</v>
      </c>
      <c r="G382" s="258"/>
      <c r="H382" s="259" t="s">
        <v>1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232</v>
      </c>
      <c r="AU382" s="266" t="s">
        <v>89</v>
      </c>
      <c r="AV382" s="14" t="s">
        <v>84</v>
      </c>
      <c r="AW382" s="14" t="s">
        <v>33</v>
      </c>
      <c r="AX382" s="14" t="s">
        <v>78</v>
      </c>
      <c r="AY382" s="266" t="s">
        <v>224</v>
      </c>
    </row>
    <row r="383" s="13" customFormat="1">
      <c r="A383" s="13"/>
      <c r="B383" s="245"/>
      <c r="C383" s="246"/>
      <c r="D383" s="247" t="s">
        <v>232</v>
      </c>
      <c r="E383" s="248" t="s">
        <v>1</v>
      </c>
      <c r="F383" s="249" t="s">
        <v>565</v>
      </c>
      <c r="G383" s="246"/>
      <c r="H383" s="250">
        <v>46.07</v>
      </c>
      <c r="I383" s="251"/>
      <c r="J383" s="246"/>
      <c r="K383" s="246"/>
      <c r="L383" s="252"/>
      <c r="M383" s="253"/>
      <c r="N383" s="254"/>
      <c r="O383" s="254"/>
      <c r="P383" s="254"/>
      <c r="Q383" s="254"/>
      <c r="R383" s="254"/>
      <c r="S383" s="254"/>
      <c r="T383" s="25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6" t="s">
        <v>232</v>
      </c>
      <c r="AU383" s="256" t="s">
        <v>89</v>
      </c>
      <c r="AV383" s="13" t="s">
        <v>89</v>
      </c>
      <c r="AW383" s="13" t="s">
        <v>33</v>
      </c>
      <c r="AX383" s="13" t="s">
        <v>78</v>
      </c>
      <c r="AY383" s="256" t="s">
        <v>224</v>
      </c>
    </row>
    <row r="384" s="14" customFormat="1">
      <c r="A384" s="14"/>
      <c r="B384" s="257"/>
      <c r="C384" s="258"/>
      <c r="D384" s="247" t="s">
        <v>232</v>
      </c>
      <c r="E384" s="259" t="s">
        <v>1</v>
      </c>
      <c r="F384" s="260" t="s">
        <v>566</v>
      </c>
      <c r="G384" s="258"/>
      <c r="H384" s="259" t="s">
        <v>1</v>
      </c>
      <c r="I384" s="261"/>
      <c r="J384" s="258"/>
      <c r="K384" s="258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232</v>
      </c>
      <c r="AU384" s="266" t="s">
        <v>89</v>
      </c>
      <c r="AV384" s="14" t="s">
        <v>84</v>
      </c>
      <c r="AW384" s="14" t="s">
        <v>33</v>
      </c>
      <c r="AX384" s="14" t="s">
        <v>78</v>
      </c>
      <c r="AY384" s="266" t="s">
        <v>224</v>
      </c>
    </row>
    <row r="385" s="13" customFormat="1">
      <c r="A385" s="13"/>
      <c r="B385" s="245"/>
      <c r="C385" s="246"/>
      <c r="D385" s="247" t="s">
        <v>232</v>
      </c>
      <c r="E385" s="248" t="s">
        <v>1</v>
      </c>
      <c r="F385" s="249" t="s">
        <v>567</v>
      </c>
      <c r="G385" s="246"/>
      <c r="H385" s="250">
        <v>26.558</v>
      </c>
      <c r="I385" s="251"/>
      <c r="J385" s="246"/>
      <c r="K385" s="246"/>
      <c r="L385" s="252"/>
      <c r="M385" s="253"/>
      <c r="N385" s="254"/>
      <c r="O385" s="254"/>
      <c r="P385" s="254"/>
      <c r="Q385" s="254"/>
      <c r="R385" s="254"/>
      <c r="S385" s="254"/>
      <c r="T385" s="25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6" t="s">
        <v>232</v>
      </c>
      <c r="AU385" s="256" t="s">
        <v>89</v>
      </c>
      <c r="AV385" s="13" t="s">
        <v>89</v>
      </c>
      <c r="AW385" s="13" t="s">
        <v>33</v>
      </c>
      <c r="AX385" s="13" t="s">
        <v>78</v>
      </c>
      <c r="AY385" s="256" t="s">
        <v>224</v>
      </c>
    </row>
    <row r="386" s="14" customFormat="1">
      <c r="A386" s="14"/>
      <c r="B386" s="257"/>
      <c r="C386" s="258"/>
      <c r="D386" s="247" t="s">
        <v>232</v>
      </c>
      <c r="E386" s="259" t="s">
        <v>1</v>
      </c>
      <c r="F386" s="260" t="s">
        <v>568</v>
      </c>
      <c r="G386" s="258"/>
      <c r="H386" s="259" t="s">
        <v>1</v>
      </c>
      <c r="I386" s="261"/>
      <c r="J386" s="258"/>
      <c r="K386" s="258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232</v>
      </c>
      <c r="AU386" s="266" t="s">
        <v>89</v>
      </c>
      <c r="AV386" s="14" t="s">
        <v>84</v>
      </c>
      <c r="AW386" s="14" t="s">
        <v>33</v>
      </c>
      <c r="AX386" s="14" t="s">
        <v>78</v>
      </c>
      <c r="AY386" s="266" t="s">
        <v>224</v>
      </c>
    </row>
    <row r="387" s="13" customFormat="1">
      <c r="A387" s="13"/>
      <c r="B387" s="245"/>
      <c r="C387" s="246"/>
      <c r="D387" s="247" t="s">
        <v>232</v>
      </c>
      <c r="E387" s="248" t="s">
        <v>1</v>
      </c>
      <c r="F387" s="249" t="s">
        <v>569</v>
      </c>
      <c r="G387" s="246"/>
      <c r="H387" s="250">
        <v>45.939999999999998</v>
      </c>
      <c r="I387" s="251"/>
      <c r="J387" s="246"/>
      <c r="K387" s="246"/>
      <c r="L387" s="252"/>
      <c r="M387" s="253"/>
      <c r="N387" s="254"/>
      <c r="O387" s="254"/>
      <c r="P387" s="254"/>
      <c r="Q387" s="254"/>
      <c r="R387" s="254"/>
      <c r="S387" s="254"/>
      <c r="T387" s="25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6" t="s">
        <v>232</v>
      </c>
      <c r="AU387" s="256" t="s">
        <v>89</v>
      </c>
      <c r="AV387" s="13" t="s">
        <v>89</v>
      </c>
      <c r="AW387" s="13" t="s">
        <v>33</v>
      </c>
      <c r="AX387" s="13" t="s">
        <v>78</v>
      </c>
      <c r="AY387" s="256" t="s">
        <v>224</v>
      </c>
    </row>
    <row r="388" s="14" customFormat="1">
      <c r="A388" s="14"/>
      <c r="B388" s="257"/>
      <c r="C388" s="258"/>
      <c r="D388" s="247" t="s">
        <v>232</v>
      </c>
      <c r="E388" s="259" t="s">
        <v>1</v>
      </c>
      <c r="F388" s="260" t="s">
        <v>570</v>
      </c>
      <c r="G388" s="258"/>
      <c r="H388" s="259" t="s">
        <v>1</v>
      </c>
      <c r="I388" s="261"/>
      <c r="J388" s="258"/>
      <c r="K388" s="258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232</v>
      </c>
      <c r="AU388" s="266" t="s">
        <v>89</v>
      </c>
      <c r="AV388" s="14" t="s">
        <v>84</v>
      </c>
      <c r="AW388" s="14" t="s">
        <v>33</v>
      </c>
      <c r="AX388" s="14" t="s">
        <v>78</v>
      </c>
      <c r="AY388" s="266" t="s">
        <v>224</v>
      </c>
    </row>
    <row r="389" s="13" customFormat="1">
      <c r="A389" s="13"/>
      <c r="B389" s="245"/>
      <c r="C389" s="246"/>
      <c r="D389" s="247" t="s">
        <v>232</v>
      </c>
      <c r="E389" s="248" t="s">
        <v>1</v>
      </c>
      <c r="F389" s="249" t="s">
        <v>571</v>
      </c>
      <c r="G389" s="246"/>
      <c r="H389" s="250">
        <v>43.344000000000001</v>
      </c>
      <c r="I389" s="251"/>
      <c r="J389" s="246"/>
      <c r="K389" s="246"/>
      <c r="L389" s="252"/>
      <c r="M389" s="253"/>
      <c r="N389" s="254"/>
      <c r="O389" s="254"/>
      <c r="P389" s="254"/>
      <c r="Q389" s="254"/>
      <c r="R389" s="254"/>
      <c r="S389" s="254"/>
      <c r="T389" s="25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6" t="s">
        <v>232</v>
      </c>
      <c r="AU389" s="256" t="s">
        <v>89</v>
      </c>
      <c r="AV389" s="13" t="s">
        <v>89</v>
      </c>
      <c r="AW389" s="13" t="s">
        <v>33</v>
      </c>
      <c r="AX389" s="13" t="s">
        <v>78</v>
      </c>
      <c r="AY389" s="256" t="s">
        <v>224</v>
      </c>
    </row>
    <row r="390" s="13" customFormat="1">
      <c r="A390" s="13"/>
      <c r="B390" s="245"/>
      <c r="C390" s="246"/>
      <c r="D390" s="247" t="s">
        <v>232</v>
      </c>
      <c r="E390" s="248" t="s">
        <v>1</v>
      </c>
      <c r="F390" s="249" t="s">
        <v>572</v>
      </c>
      <c r="G390" s="246"/>
      <c r="H390" s="250">
        <v>30.667999999999999</v>
      </c>
      <c r="I390" s="251"/>
      <c r="J390" s="246"/>
      <c r="K390" s="246"/>
      <c r="L390" s="252"/>
      <c r="M390" s="253"/>
      <c r="N390" s="254"/>
      <c r="O390" s="254"/>
      <c r="P390" s="254"/>
      <c r="Q390" s="254"/>
      <c r="R390" s="254"/>
      <c r="S390" s="254"/>
      <c r="T390" s="25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6" t="s">
        <v>232</v>
      </c>
      <c r="AU390" s="256" t="s">
        <v>89</v>
      </c>
      <c r="AV390" s="13" t="s">
        <v>89</v>
      </c>
      <c r="AW390" s="13" t="s">
        <v>33</v>
      </c>
      <c r="AX390" s="13" t="s">
        <v>78</v>
      </c>
      <c r="AY390" s="256" t="s">
        <v>224</v>
      </c>
    </row>
    <row r="391" s="13" customFormat="1">
      <c r="A391" s="13"/>
      <c r="B391" s="245"/>
      <c r="C391" s="246"/>
      <c r="D391" s="247" t="s">
        <v>232</v>
      </c>
      <c r="E391" s="248" t="s">
        <v>1</v>
      </c>
      <c r="F391" s="249" t="s">
        <v>573</v>
      </c>
      <c r="G391" s="246"/>
      <c r="H391" s="250">
        <v>30.347999999999999</v>
      </c>
      <c r="I391" s="251"/>
      <c r="J391" s="246"/>
      <c r="K391" s="246"/>
      <c r="L391" s="252"/>
      <c r="M391" s="253"/>
      <c r="N391" s="254"/>
      <c r="O391" s="254"/>
      <c r="P391" s="254"/>
      <c r="Q391" s="254"/>
      <c r="R391" s="254"/>
      <c r="S391" s="254"/>
      <c r="T391" s="25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6" t="s">
        <v>232</v>
      </c>
      <c r="AU391" s="256" t="s">
        <v>89</v>
      </c>
      <c r="AV391" s="13" t="s">
        <v>89</v>
      </c>
      <c r="AW391" s="13" t="s">
        <v>33</v>
      </c>
      <c r="AX391" s="13" t="s">
        <v>78</v>
      </c>
      <c r="AY391" s="256" t="s">
        <v>224</v>
      </c>
    </row>
    <row r="392" s="14" customFormat="1">
      <c r="A392" s="14"/>
      <c r="B392" s="257"/>
      <c r="C392" s="258"/>
      <c r="D392" s="247" t="s">
        <v>232</v>
      </c>
      <c r="E392" s="259" t="s">
        <v>1</v>
      </c>
      <c r="F392" s="260" t="s">
        <v>574</v>
      </c>
      <c r="G392" s="258"/>
      <c r="H392" s="259" t="s">
        <v>1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232</v>
      </c>
      <c r="AU392" s="266" t="s">
        <v>89</v>
      </c>
      <c r="AV392" s="14" t="s">
        <v>84</v>
      </c>
      <c r="AW392" s="14" t="s">
        <v>33</v>
      </c>
      <c r="AX392" s="14" t="s">
        <v>78</v>
      </c>
      <c r="AY392" s="266" t="s">
        <v>224</v>
      </c>
    </row>
    <row r="393" s="13" customFormat="1">
      <c r="A393" s="13"/>
      <c r="B393" s="245"/>
      <c r="C393" s="246"/>
      <c r="D393" s="247" t="s">
        <v>232</v>
      </c>
      <c r="E393" s="248" t="s">
        <v>1</v>
      </c>
      <c r="F393" s="249" t="s">
        <v>575</v>
      </c>
      <c r="G393" s="246"/>
      <c r="H393" s="250">
        <v>5.5890000000000004</v>
      </c>
      <c r="I393" s="251"/>
      <c r="J393" s="246"/>
      <c r="K393" s="246"/>
      <c r="L393" s="252"/>
      <c r="M393" s="253"/>
      <c r="N393" s="254"/>
      <c r="O393" s="254"/>
      <c r="P393" s="254"/>
      <c r="Q393" s="254"/>
      <c r="R393" s="254"/>
      <c r="S393" s="254"/>
      <c r="T393" s="25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6" t="s">
        <v>232</v>
      </c>
      <c r="AU393" s="256" t="s">
        <v>89</v>
      </c>
      <c r="AV393" s="13" t="s">
        <v>89</v>
      </c>
      <c r="AW393" s="13" t="s">
        <v>33</v>
      </c>
      <c r="AX393" s="13" t="s">
        <v>78</v>
      </c>
      <c r="AY393" s="256" t="s">
        <v>224</v>
      </c>
    </row>
    <row r="394" s="14" customFormat="1">
      <c r="A394" s="14"/>
      <c r="B394" s="257"/>
      <c r="C394" s="258"/>
      <c r="D394" s="247" t="s">
        <v>232</v>
      </c>
      <c r="E394" s="259" t="s">
        <v>1</v>
      </c>
      <c r="F394" s="260" t="s">
        <v>576</v>
      </c>
      <c r="G394" s="258"/>
      <c r="H394" s="259" t="s">
        <v>1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232</v>
      </c>
      <c r="AU394" s="266" t="s">
        <v>89</v>
      </c>
      <c r="AV394" s="14" t="s">
        <v>84</v>
      </c>
      <c r="AW394" s="14" t="s">
        <v>33</v>
      </c>
      <c r="AX394" s="14" t="s">
        <v>78</v>
      </c>
      <c r="AY394" s="266" t="s">
        <v>224</v>
      </c>
    </row>
    <row r="395" s="13" customFormat="1">
      <c r="A395" s="13"/>
      <c r="B395" s="245"/>
      <c r="C395" s="246"/>
      <c r="D395" s="247" t="s">
        <v>232</v>
      </c>
      <c r="E395" s="248" t="s">
        <v>1</v>
      </c>
      <c r="F395" s="249" t="s">
        <v>577</v>
      </c>
      <c r="G395" s="246"/>
      <c r="H395" s="250">
        <v>1.3109999999999999</v>
      </c>
      <c r="I395" s="251"/>
      <c r="J395" s="246"/>
      <c r="K395" s="246"/>
      <c r="L395" s="252"/>
      <c r="M395" s="253"/>
      <c r="N395" s="254"/>
      <c r="O395" s="254"/>
      <c r="P395" s="254"/>
      <c r="Q395" s="254"/>
      <c r="R395" s="254"/>
      <c r="S395" s="254"/>
      <c r="T395" s="25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6" t="s">
        <v>232</v>
      </c>
      <c r="AU395" s="256" t="s">
        <v>89</v>
      </c>
      <c r="AV395" s="13" t="s">
        <v>89</v>
      </c>
      <c r="AW395" s="13" t="s">
        <v>33</v>
      </c>
      <c r="AX395" s="13" t="s">
        <v>78</v>
      </c>
      <c r="AY395" s="256" t="s">
        <v>224</v>
      </c>
    </row>
    <row r="396" s="15" customFormat="1">
      <c r="A396" s="15"/>
      <c r="B396" s="267"/>
      <c r="C396" s="268"/>
      <c r="D396" s="247" t="s">
        <v>232</v>
      </c>
      <c r="E396" s="269" t="s">
        <v>1</v>
      </c>
      <c r="F396" s="270" t="s">
        <v>248</v>
      </c>
      <c r="G396" s="268"/>
      <c r="H396" s="271">
        <v>229.828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232</v>
      </c>
      <c r="AU396" s="277" t="s">
        <v>89</v>
      </c>
      <c r="AV396" s="15" t="s">
        <v>230</v>
      </c>
      <c r="AW396" s="15" t="s">
        <v>33</v>
      </c>
      <c r="AX396" s="15" t="s">
        <v>84</v>
      </c>
      <c r="AY396" s="277" t="s">
        <v>224</v>
      </c>
    </row>
    <row r="397" s="2" customFormat="1" ht="16.5" customHeight="1">
      <c r="A397" s="40"/>
      <c r="B397" s="41"/>
      <c r="C397" s="231" t="s">
        <v>578</v>
      </c>
      <c r="D397" s="231" t="s">
        <v>226</v>
      </c>
      <c r="E397" s="232" t="s">
        <v>579</v>
      </c>
      <c r="F397" s="233" t="s">
        <v>580</v>
      </c>
      <c r="G397" s="234" t="s">
        <v>229</v>
      </c>
      <c r="H397" s="235">
        <v>229.828</v>
      </c>
      <c r="I397" s="236"/>
      <c r="J397" s="237">
        <f>ROUND(I397*H397,2)</f>
        <v>0</v>
      </c>
      <c r="K397" s="238"/>
      <c r="L397" s="46"/>
      <c r="M397" s="239" t="s">
        <v>1</v>
      </c>
      <c r="N397" s="240" t="s">
        <v>44</v>
      </c>
      <c r="O397" s="93"/>
      <c r="P397" s="241">
        <f>O397*H397</f>
        <v>0</v>
      </c>
      <c r="Q397" s="241">
        <v>0.0043800000000000002</v>
      </c>
      <c r="R397" s="241">
        <f>Q397*H397</f>
        <v>1.00664664</v>
      </c>
      <c r="S397" s="241">
        <v>0</v>
      </c>
      <c r="T397" s="24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3" t="s">
        <v>230</v>
      </c>
      <c r="AT397" s="243" t="s">
        <v>226</v>
      </c>
      <c r="AU397" s="243" t="s">
        <v>89</v>
      </c>
      <c r="AY397" s="19" t="s">
        <v>224</v>
      </c>
      <c r="BE397" s="244">
        <f>IF(N397="základní",J397,0)</f>
        <v>0</v>
      </c>
      <c r="BF397" s="244">
        <f>IF(N397="snížená",J397,0)</f>
        <v>0</v>
      </c>
      <c r="BG397" s="244">
        <f>IF(N397="zákl. přenesená",J397,0)</f>
        <v>0</v>
      </c>
      <c r="BH397" s="244">
        <f>IF(N397="sníž. přenesená",J397,0)</f>
        <v>0</v>
      </c>
      <c r="BI397" s="244">
        <f>IF(N397="nulová",J397,0)</f>
        <v>0</v>
      </c>
      <c r="BJ397" s="19" t="s">
        <v>89</v>
      </c>
      <c r="BK397" s="244">
        <f>ROUND(I397*H397,2)</f>
        <v>0</v>
      </c>
      <c r="BL397" s="19" t="s">
        <v>230</v>
      </c>
      <c r="BM397" s="243" t="s">
        <v>581</v>
      </c>
    </row>
    <row r="398" s="14" customFormat="1">
      <c r="A398" s="14"/>
      <c r="B398" s="257"/>
      <c r="C398" s="258"/>
      <c r="D398" s="247" t="s">
        <v>232</v>
      </c>
      <c r="E398" s="259" t="s">
        <v>1</v>
      </c>
      <c r="F398" s="260" t="s">
        <v>564</v>
      </c>
      <c r="G398" s="258"/>
      <c r="H398" s="259" t="s">
        <v>1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232</v>
      </c>
      <c r="AU398" s="266" t="s">
        <v>89</v>
      </c>
      <c r="AV398" s="14" t="s">
        <v>84</v>
      </c>
      <c r="AW398" s="14" t="s">
        <v>33</v>
      </c>
      <c r="AX398" s="14" t="s">
        <v>78</v>
      </c>
      <c r="AY398" s="266" t="s">
        <v>224</v>
      </c>
    </row>
    <row r="399" s="13" customFormat="1">
      <c r="A399" s="13"/>
      <c r="B399" s="245"/>
      <c r="C399" s="246"/>
      <c r="D399" s="247" t="s">
        <v>232</v>
      </c>
      <c r="E399" s="248" t="s">
        <v>1</v>
      </c>
      <c r="F399" s="249" t="s">
        <v>565</v>
      </c>
      <c r="G399" s="246"/>
      <c r="H399" s="250">
        <v>46.07</v>
      </c>
      <c r="I399" s="251"/>
      <c r="J399" s="246"/>
      <c r="K399" s="246"/>
      <c r="L399" s="252"/>
      <c r="M399" s="253"/>
      <c r="N399" s="254"/>
      <c r="O399" s="254"/>
      <c r="P399" s="254"/>
      <c r="Q399" s="254"/>
      <c r="R399" s="254"/>
      <c r="S399" s="254"/>
      <c r="T399" s="25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6" t="s">
        <v>232</v>
      </c>
      <c r="AU399" s="256" t="s">
        <v>89</v>
      </c>
      <c r="AV399" s="13" t="s">
        <v>89</v>
      </c>
      <c r="AW399" s="13" t="s">
        <v>33</v>
      </c>
      <c r="AX399" s="13" t="s">
        <v>78</v>
      </c>
      <c r="AY399" s="256" t="s">
        <v>224</v>
      </c>
    </row>
    <row r="400" s="14" customFormat="1">
      <c r="A400" s="14"/>
      <c r="B400" s="257"/>
      <c r="C400" s="258"/>
      <c r="D400" s="247" t="s">
        <v>232</v>
      </c>
      <c r="E400" s="259" t="s">
        <v>1</v>
      </c>
      <c r="F400" s="260" t="s">
        <v>566</v>
      </c>
      <c r="G400" s="258"/>
      <c r="H400" s="259" t="s">
        <v>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232</v>
      </c>
      <c r="AU400" s="266" t="s">
        <v>89</v>
      </c>
      <c r="AV400" s="14" t="s">
        <v>84</v>
      </c>
      <c r="AW400" s="14" t="s">
        <v>33</v>
      </c>
      <c r="AX400" s="14" t="s">
        <v>78</v>
      </c>
      <c r="AY400" s="266" t="s">
        <v>224</v>
      </c>
    </row>
    <row r="401" s="13" customFormat="1">
      <c r="A401" s="13"/>
      <c r="B401" s="245"/>
      <c r="C401" s="246"/>
      <c r="D401" s="247" t="s">
        <v>232</v>
      </c>
      <c r="E401" s="248" t="s">
        <v>1</v>
      </c>
      <c r="F401" s="249" t="s">
        <v>567</v>
      </c>
      <c r="G401" s="246"/>
      <c r="H401" s="250">
        <v>26.558</v>
      </c>
      <c r="I401" s="251"/>
      <c r="J401" s="246"/>
      <c r="K401" s="246"/>
      <c r="L401" s="252"/>
      <c r="M401" s="253"/>
      <c r="N401" s="254"/>
      <c r="O401" s="254"/>
      <c r="P401" s="254"/>
      <c r="Q401" s="254"/>
      <c r="R401" s="254"/>
      <c r="S401" s="254"/>
      <c r="T401" s="25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6" t="s">
        <v>232</v>
      </c>
      <c r="AU401" s="256" t="s">
        <v>89</v>
      </c>
      <c r="AV401" s="13" t="s">
        <v>89</v>
      </c>
      <c r="AW401" s="13" t="s">
        <v>33</v>
      </c>
      <c r="AX401" s="13" t="s">
        <v>78</v>
      </c>
      <c r="AY401" s="256" t="s">
        <v>224</v>
      </c>
    </row>
    <row r="402" s="14" customFormat="1">
      <c r="A402" s="14"/>
      <c r="B402" s="257"/>
      <c r="C402" s="258"/>
      <c r="D402" s="247" t="s">
        <v>232</v>
      </c>
      <c r="E402" s="259" t="s">
        <v>1</v>
      </c>
      <c r="F402" s="260" t="s">
        <v>568</v>
      </c>
      <c r="G402" s="258"/>
      <c r="H402" s="259" t="s">
        <v>1</v>
      </c>
      <c r="I402" s="261"/>
      <c r="J402" s="258"/>
      <c r="K402" s="258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232</v>
      </c>
      <c r="AU402" s="266" t="s">
        <v>89</v>
      </c>
      <c r="AV402" s="14" t="s">
        <v>84</v>
      </c>
      <c r="AW402" s="14" t="s">
        <v>33</v>
      </c>
      <c r="AX402" s="14" t="s">
        <v>78</v>
      </c>
      <c r="AY402" s="266" t="s">
        <v>224</v>
      </c>
    </row>
    <row r="403" s="13" customFormat="1">
      <c r="A403" s="13"/>
      <c r="B403" s="245"/>
      <c r="C403" s="246"/>
      <c r="D403" s="247" t="s">
        <v>232</v>
      </c>
      <c r="E403" s="248" t="s">
        <v>1</v>
      </c>
      <c r="F403" s="249" t="s">
        <v>569</v>
      </c>
      <c r="G403" s="246"/>
      <c r="H403" s="250">
        <v>45.939999999999998</v>
      </c>
      <c r="I403" s="251"/>
      <c r="J403" s="246"/>
      <c r="K403" s="246"/>
      <c r="L403" s="252"/>
      <c r="M403" s="253"/>
      <c r="N403" s="254"/>
      <c r="O403" s="254"/>
      <c r="P403" s="254"/>
      <c r="Q403" s="254"/>
      <c r="R403" s="254"/>
      <c r="S403" s="254"/>
      <c r="T403" s="25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6" t="s">
        <v>232</v>
      </c>
      <c r="AU403" s="256" t="s">
        <v>89</v>
      </c>
      <c r="AV403" s="13" t="s">
        <v>89</v>
      </c>
      <c r="AW403" s="13" t="s">
        <v>33</v>
      </c>
      <c r="AX403" s="13" t="s">
        <v>78</v>
      </c>
      <c r="AY403" s="256" t="s">
        <v>224</v>
      </c>
    </row>
    <row r="404" s="14" customFormat="1">
      <c r="A404" s="14"/>
      <c r="B404" s="257"/>
      <c r="C404" s="258"/>
      <c r="D404" s="247" t="s">
        <v>232</v>
      </c>
      <c r="E404" s="259" t="s">
        <v>1</v>
      </c>
      <c r="F404" s="260" t="s">
        <v>570</v>
      </c>
      <c r="G404" s="258"/>
      <c r="H404" s="259" t="s">
        <v>1</v>
      </c>
      <c r="I404" s="261"/>
      <c r="J404" s="258"/>
      <c r="K404" s="258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232</v>
      </c>
      <c r="AU404" s="266" t="s">
        <v>89</v>
      </c>
      <c r="AV404" s="14" t="s">
        <v>84</v>
      </c>
      <c r="AW404" s="14" t="s">
        <v>33</v>
      </c>
      <c r="AX404" s="14" t="s">
        <v>78</v>
      </c>
      <c r="AY404" s="266" t="s">
        <v>224</v>
      </c>
    </row>
    <row r="405" s="13" customFormat="1">
      <c r="A405" s="13"/>
      <c r="B405" s="245"/>
      <c r="C405" s="246"/>
      <c r="D405" s="247" t="s">
        <v>232</v>
      </c>
      <c r="E405" s="248" t="s">
        <v>1</v>
      </c>
      <c r="F405" s="249" t="s">
        <v>571</v>
      </c>
      <c r="G405" s="246"/>
      <c r="H405" s="250">
        <v>43.344000000000001</v>
      </c>
      <c r="I405" s="251"/>
      <c r="J405" s="246"/>
      <c r="K405" s="246"/>
      <c r="L405" s="252"/>
      <c r="M405" s="253"/>
      <c r="N405" s="254"/>
      <c r="O405" s="254"/>
      <c r="P405" s="254"/>
      <c r="Q405" s="254"/>
      <c r="R405" s="254"/>
      <c r="S405" s="254"/>
      <c r="T405" s="25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6" t="s">
        <v>232</v>
      </c>
      <c r="AU405" s="256" t="s">
        <v>89</v>
      </c>
      <c r="AV405" s="13" t="s">
        <v>89</v>
      </c>
      <c r="AW405" s="13" t="s">
        <v>33</v>
      </c>
      <c r="AX405" s="13" t="s">
        <v>78</v>
      </c>
      <c r="AY405" s="256" t="s">
        <v>224</v>
      </c>
    </row>
    <row r="406" s="13" customFormat="1">
      <c r="A406" s="13"/>
      <c r="B406" s="245"/>
      <c r="C406" s="246"/>
      <c r="D406" s="247" t="s">
        <v>232</v>
      </c>
      <c r="E406" s="248" t="s">
        <v>1</v>
      </c>
      <c r="F406" s="249" t="s">
        <v>572</v>
      </c>
      <c r="G406" s="246"/>
      <c r="H406" s="250">
        <v>30.667999999999999</v>
      </c>
      <c r="I406" s="251"/>
      <c r="J406" s="246"/>
      <c r="K406" s="246"/>
      <c r="L406" s="252"/>
      <c r="M406" s="253"/>
      <c r="N406" s="254"/>
      <c r="O406" s="254"/>
      <c r="P406" s="254"/>
      <c r="Q406" s="254"/>
      <c r="R406" s="254"/>
      <c r="S406" s="254"/>
      <c r="T406" s="25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6" t="s">
        <v>232</v>
      </c>
      <c r="AU406" s="256" t="s">
        <v>89</v>
      </c>
      <c r="AV406" s="13" t="s">
        <v>89</v>
      </c>
      <c r="AW406" s="13" t="s">
        <v>33</v>
      </c>
      <c r="AX406" s="13" t="s">
        <v>78</v>
      </c>
      <c r="AY406" s="256" t="s">
        <v>224</v>
      </c>
    </row>
    <row r="407" s="13" customFormat="1">
      <c r="A407" s="13"/>
      <c r="B407" s="245"/>
      <c r="C407" s="246"/>
      <c r="D407" s="247" t="s">
        <v>232</v>
      </c>
      <c r="E407" s="248" t="s">
        <v>1</v>
      </c>
      <c r="F407" s="249" t="s">
        <v>573</v>
      </c>
      <c r="G407" s="246"/>
      <c r="H407" s="250">
        <v>30.347999999999999</v>
      </c>
      <c r="I407" s="251"/>
      <c r="J407" s="246"/>
      <c r="K407" s="246"/>
      <c r="L407" s="252"/>
      <c r="M407" s="253"/>
      <c r="N407" s="254"/>
      <c r="O407" s="254"/>
      <c r="P407" s="254"/>
      <c r="Q407" s="254"/>
      <c r="R407" s="254"/>
      <c r="S407" s="254"/>
      <c r="T407" s="25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6" t="s">
        <v>232</v>
      </c>
      <c r="AU407" s="256" t="s">
        <v>89</v>
      </c>
      <c r="AV407" s="13" t="s">
        <v>89</v>
      </c>
      <c r="AW407" s="13" t="s">
        <v>33</v>
      </c>
      <c r="AX407" s="13" t="s">
        <v>78</v>
      </c>
      <c r="AY407" s="256" t="s">
        <v>224</v>
      </c>
    </row>
    <row r="408" s="14" customFormat="1">
      <c r="A408" s="14"/>
      <c r="B408" s="257"/>
      <c r="C408" s="258"/>
      <c r="D408" s="247" t="s">
        <v>232</v>
      </c>
      <c r="E408" s="259" t="s">
        <v>1</v>
      </c>
      <c r="F408" s="260" t="s">
        <v>574</v>
      </c>
      <c r="G408" s="258"/>
      <c r="H408" s="259" t="s">
        <v>1</v>
      </c>
      <c r="I408" s="261"/>
      <c r="J408" s="258"/>
      <c r="K408" s="258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232</v>
      </c>
      <c r="AU408" s="266" t="s">
        <v>89</v>
      </c>
      <c r="AV408" s="14" t="s">
        <v>84</v>
      </c>
      <c r="AW408" s="14" t="s">
        <v>33</v>
      </c>
      <c r="AX408" s="14" t="s">
        <v>78</v>
      </c>
      <c r="AY408" s="266" t="s">
        <v>224</v>
      </c>
    </row>
    <row r="409" s="13" customFormat="1">
      <c r="A409" s="13"/>
      <c r="B409" s="245"/>
      <c r="C409" s="246"/>
      <c r="D409" s="247" t="s">
        <v>232</v>
      </c>
      <c r="E409" s="248" t="s">
        <v>1</v>
      </c>
      <c r="F409" s="249" t="s">
        <v>575</v>
      </c>
      <c r="G409" s="246"/>
      <c r="H409" s="250">
        <v>5.5890000000000004</v>
      </c>
      <c r="I409" s="251"/>
      <c r="J409" s="246"/>
      <c r="K409" s="246"/>
      <c r="L409" s="252"/>
      <c r="M409" s="253"/>
      <c r="N409" s="254"/>
      <c r="O409" s="254"/>
      <c r="P409" s="254"/>
      <c r="Q409" s="254"/>
      <c r="R409" s="254"/>
      <c r="S409" s="254"/>
      <c r="T409" s="25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6" t="s">
        <v>232</v>
      </c>
      <c r="AU409" s="256" t="s">
        <v>89</v>
      </c>
      <c r="AV409" s="13" t="s">
        <v>89</v>
      </c>
      <c r="AW409" s="13" t="s">
        <v>33</v>
      </c>
      <c r="AX409" s="13" t="s">
        <v>78</v>
      </c>
      <c r="AY409" s="256" t="s">
        <v>224</v>
      </c>
    </row>
    <row r="410" s="14" customFormat="1">
      <c r="A410" s="14"/>
      <c r="B410" s="257"/>
      <c r="C410" s="258"/>
      <c r="D410" s="247" t="s">
        <v>232</v>
      </c>
      <c r="E410" s="259" t="s">
        <v>1</v>
      </c>
      <c r="F410" s="260" t="s">
        <v>576</v>
      </c>
      <c r="G410" s="258"/>
      <c r="H410" s="259" t="s">
        <v>1</v>
      </c>
      <c r="I410" s="261"/>
      <c r="J410" s="258"/>
      <c r="K410" s="258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232</v>
      </c>
      <c r="AU410" s="266" t="s">
        <v>89</v>
      </c>
      <c r="AV410" s="14" t="s">
        <v>84</v>
      </c>
      <c r="AW410" s="14" t="s">
        <v>33</v>
      </c>
      <c r="AX410" s="14" t="s">
        <v>78</v>
      </c>
      <c r="AY410" s="266" t="s">
        <v>224</v>
      </c>
    </row>
    <row r="411" s="13" customFormat="1">
      <c r="A411" s="13"/>
      <c r="B411" s="245"/>
      <c r="C411" s="246"/>
      <c r="D411" s="247" t="s">
        <v>232</v>
      </c>
      <c r="E411" s="248" t="s">
        <v>1</v>
      </c>
      <c r="F411" s="249" t="s">
        <v>577</v>
      </c>
      <c r="G411" s="246"/>
      <c r="H411" s="250">
        <v>1.3109999999999999</v>
      </c>
      <c r="I411" s="251"/>
      <c r="J411" s="246"/>
      <c r="K411" s="246"/>
      <c r="L411" s="252"/>
      <c r="M411" s="253"/>
      <c r="N411" s="254"/>
      <c r="O411" s="254"/>
      <c r="P411" s="254"/>
      <c r="Q411" s="254"/>
      <c r="R411" s="254"/>
      <c r="S411" s="254"/>
      <c r="T411" s="25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6" t="s">
        <v>232</v>
      </c>
      <c r="AU411" s="256" t="s">
        <v>89</v>
      </c>
      <c r="AV411" s="13" t="s">
        <v>89</v>
      </c>
      <c r="AW411" s="13" t="s">
        <v>33</v>
      </c>
      <c r="AX411" s="13" t="s">
        <v>78</v>
      </c>
      <c r="AY411" s="256" t="s">
        <v>224</v>
      </c>
    </row>
    <row r="412" s="15" customFormat="1">
      <c r="A412" s="15"/>
      <c r="B412" s="267"/>
      <c r="C412" s="268"/>
      <c r="D412" s="247" t="s">
        <v>232</v>
      </c>
      <c r="E412" s="269" t="s">
        <v>1</v>
      </c>
      <c r="F412" s="270" t="s">
        <v>248</v>
      </c>
      <c r="G412" s="268"/>
      <c r="H412" s="271">
        <v>229.828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7" t="s">
        <v>232</v>
      </c>
      <c r="AU412" s="277" t="s">
        <v>89</v>
      </c>
      <c r="AV412" s="15" t="s">
        <v>230</v>
      </c>
      <c r="AW412" s="15" t="s">
        <v>33</v>
      </c>
      <c r="AX412" s="15" t="s">
        <v>84</v>
      </c>
      <c r="AY412" s="277" t="s">
        <v>224</v>
      </c>
    </row>
    <row r="413" s="2" customFormat="1" ht="16.5" customHeight="1">
      <c r="A413" s="40"/>
      <c r="B413" s="41"/>
      <c r="C413" s="231" t="s">
        <v>582</v>
      </c>
      <c r="D413" s="231" t="s">
        <v>226</v>
      </c>
      <c r="E413" s="232" t="s">
        <v>583</v>
      </c>
      <c r="F413" s="233" t="s">
        <v>584</v>
      </c>
      <c r="G413" s="234" t="s">
        <v>229</v>
      </c>
      <c r="H413" s="235">
        <v>4.5259999999999998</v>
      </c>
      <c r="I413" s="236"/>
      <c r="J413" s="237">
        <f>ROUND(I413*H413,2)</f>
        <v>0</v>
      </c>
      <c r="K413" s="238"/>
      <c r="L413" s="46"/>
      <c r="M413" s="239" t="s">
        <v>1</v>
      </c>
      <c r="N413" s="240" t="s">
        <v>44</v>
      </c>
      <c r="O413" s="93"/>
      <c r="P413" s="241">
        <f>O413*H413</f>
        <v>0</v>
      </c>
      <c r="Q413" s="241">
        <v>0.00018000000000000001</v>
      </c>
      <c r="R413" s="241">
        <f>Q413*H413</f>
        <v>0.00081468000000000003</v>
      </c>
      <c r="S413" s="241">
        <v>0</v>
      </c>
      <c r="T413" s="242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3" t="s">
        <v>230</v>
      </c>
      <c r="AT413" s="243" t="s">
        <v>226</v>
      </c>
      <c r="AU413" s="243" t="s">
        <v>89</v>
      </c>
      <c r="AY413" s="19" t="s">
        <v>224</v>
      </c>
      <c r="BE413" s="244">
        <f>IF(N413="základní",J413,0)</f>
        <v>0</v>
      </c>
      <c r="BF413" s="244">
        <f>IF(N413="snížená",J413,0)</f>
        <v>0</v>
      </c>
      <c r="BG413" s="244">
        <f>IF(N413="zákl. přenesená",J413,0)</f>
        <v>0</v>
      </c>
      <c r="BH413" s="244">
        <f>IF(N413="sníž. přenesená",J413,0)</f>
        <v>0</v>
      </c>
      <c r="BI413" s="244">
        <f>IF(N413="nulová",J413,0)</f>
        <v>0</v>
      </c>
      <c r="BJ413" s="19" t="s">
        <v>89</v>
      </c>
      <c r="BK413" s="244">
        <f>ROUND(I413*H413,2)</f>
        <v>0</v>
      </c>
      <c r="BL413" s="19" t="s">
        <v>230</v>
      </c>
      <c r="BM413" s="243" t="s">
        <v>585</v>
      </c>
    </row>
    <row r="414" s="14" customFormat="1">
      <c r="A414" s="14"/>
      <c r="B414" s="257"/>
      <c r="C414" s="258"/>
      <c r="D414" s="247" t="s">
        <v>232</v>
      </c>
      <c r="E414" s="259" t="s">
        <v>1</v>
      </c>
      <c r="F414" s="260" t="s">
        <v>586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232</v>
      </c>
      <c r="AU414" s="266" t="s">
        <v>89</v>
      </c>
      <c r="AV414" s="14" t="s">
        <v>84</v>
      </c>
      <c r="AW414" s="14" t="s">
        <v>33</v>
      </c>
      <c r="AX414" s="14" t="s">
        <v>78</v>
      </c>
      <c r="AY414" s="266" t="s">
        <v>224</v>
      </c>
    </row>
    <row r="415" s="13" customFormat="1">
      <c r="A415" s="13"/>
      <c r="B415" s="245"/>
      <c r="C415" s="246"/>
      <c r="D415" s="247" t="s">
        <v>232</v>
      </c>
      <c r="E415" s="248" t="s">
        <v>1</v>
      </c>
      <c r="F415" s="249" t="s">
        <v>587</v>
      </c>
      <c r="G415" s="246"/>
      <c r="H415" s="250">
        <v>2.2669999999999999</v>
      </c>
      <c r="I415" s="251"/>
      <c r="J415" s="246"/>
      <c r="K415" s="246"/>
      <c r="L415" s="252"/>
      <c r="M415" s="253"/>
      <c r="N415" s="254"/>
      <c r="O415" s="254"/>
      <c r="P415" s="254"/>
      <c r="Q415" s="254"/>
      <c r="R415" s="254"/>
      <c r="S415" s="254"/>
      <c r="T415" s="25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6" t="s">
        <v>232</v>
      </c>
      <c r="AU415" s="256" t="s">
        <v>89</v>
      </c>
      <c r="AV415" s="13" t="s">
        <v>89</v>
      </c>
      <c r="AW415" s="13" t="s">
        <v>33</v>
      </c>
      <c r="AX415" s="13" t="s">
        <v>78</v>
      </c>
      <c r="AY415" s="256" t="s">
        <v>224</v>
      </c>
    </row>
    <row r="416" s="13" customFormat="1">
      <c r="A416" s="13"/>
      <c r="B416" s="245"/>
      <c r="C416" s="246"/>
      <c r="D416" s="247" t="s">
        <v>232</v>
      </c>
      <c r="E416" s="248" t="s">
        <v>1</v>
      </c>
      <c r="F416" s="249" t="s">
        <v>588</v>
      </c>
      <c r="G416" s="246"/>
      <c r="H416" s="250">
        <v>1.2</v>
      </c>
      <c r="I416" s="251"/>
      <c r="J416" s="246"/>
      <c r="K416" s="246"/>
      <c r="L416" s="252"/>
      <c r="M416" s="253"/>
      <c r="N416" s="254"/>
      <c r="O416" s="254"/>
      <c r="P416" s="254"/>
      <c r="Q416" s="254"/>
      <c r="R416" s="254"/>
      <c r="S416" s="254"/>
      <c r="T416" s="25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6" t="s">
        <v>232</v>
      </c>
      <c r="AU416" s="256" t="s">
        <v>89</v>
      </c>
      <c r="AV416" s="13" t="s">
        <v>89</v>
      </c>
      <c r="AW416" s="13" t="s">
        <v>33</v>
      </c>
      <c r="AX416" s="13" t="s">
        <v>78</v>
      </c>
      <c r="AY416" s="256" t="s">
        <v>224</v>
      </c>
    </row>
    <row r="417" s="13" customFormat="1">
      <c r="A417" s="13"/>
      <c r="B417" s="245"/>
      <c r="C417" s="246"/>
      <c r="D417" s="247" t="s">
        <v>232</v>
      </c>
      <c r="E417" s="248" t="s">
        <v>1</v>
      </c>
      <c r="F417" s="249" t="s">
        <v>589</v>
      </c>
      <c r="G417" s="246"/>
      <c r="H417" s="250">
        <v>1.0589999999999999</v>
      </c>
      <c r="I417" s="251"/>
      <c r="J417" s="246"/>
      <c r="K417" s="246"/>
      <c r="L417" s="252"/>
      <c r="M417" s="253"/>
      <c r="N417" s="254"/>
      <c r="O417" s="254"/>
      <c r="P417" s="254"/>
      <c r="Q417" s="254"/>
      <c r="R417" s="254"/>
      <c r="S417" s="254"/>
      <c r="T417" s="25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6" t="s">
        <v>232</v>
      </c>
      <c r="AU417" s="256" t="s">
        <v>89</v>
      </c>
      <c r="AV417" s="13" t="s">
        <v>89</v>
      </c>
      <c r="AW417" s="13" t="s">
        <v>33</v>
      </c>
      <c r="AX417" s="13" t="s">
        <v>78</v>
      </c>
      <c r="AY417" s="256" t="s">
        <v>224</v>
      </c>
    </row>
    <row r="418" s="15" customFormat="1">
      <c r="A418" s="15"/>
      <c r="B418" s="267"/>
      <c r="C418" s="268"/>
      <c r="D418" s="247" t="s">
        <v>232</v>
      </c>
      <c r="E418" s="269" t="s">
        <v>1</v>
      </c>
      <c r="F418" s="270" t="s">
        <v>248</v>
      </c>
      <c r="G418" s="268"/>
      <c r="H418" s="271">
        <v>4.5259999999999998</v>
      </c>
      <c r="I418" s="272"/>
      <c r="J418" s="268"/>
      <c r="K418" s="268"/>
      <c r="L418" s="273"/>
      <c r="M418" s="274"/>
      <c r="N418" s="275"/>
      <c r="O418" s="275"/>
      <c r="P418" s="275"/>
      <c r="Q418" s="275"/>
      <c r="R418" s="275"/>
      <c r="S418" s="275"/>
      <c r="T418" s="27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7" t="s">
        <v>232</v>
      </c>
      <c r="AU418" s="277" t="s">
        <v>89</v>
      </c>
      <c r="AV418" s="15" t="s">
        <v>230</v>
      </c>
      <c r="AW418" s="15" t="s">
        <v>33</v>
      </c>
      <c r="AX418" s="15" t="s">
        <v>84</v>
      </c>
      <c r="AY418" s="277" t="s">
        <v>224</v>
      </c>
    </row>
    <row r="419" s="2" customFormat="1" ht="37.8" customHeight="1">
      <c r="A419" s="40"/>
      <c r="B419" s="41"/>
      <c r="C419" s="231" t="s">
        <v>590</v>
      </c>
      <c r="D419" s="231" t="s">
        <v>226</v>
      </c>
      <c r="E419" s="232" t="s">
        <v>591</v>
      </c>
      <c r="F419" s="233" t="s">
        <v>592</v>
      </c>
      <c r="G419" s="234" t="s">
        <v>229</v>
      </c>
      <c r="H419" s="235">
        <v>45.939999999999998</v>
      </c>
      <c r="I419" s="236"/>
      <c r="J419" s="237">
        <f>ROUND(I419*H419,2)</f>
        <v>0</v>
      </c>
      <c r="K419" s="238"/>
      <c r="L419" s="46"/>
      <c r="M419" s="239" t="s">
        <v>1</v>
      </c>
      <c r="N419" s="240" t="s">
        <v>44</v>
      </c>
      <c r="O419" s="93"/>
      <c r="P419" s="241">
        <f>O419*H419</f>
        <v>0</v>
      </c>
      <c r="Q419" s="241">
        <v>0.0088400000000000006</v>
      </c>
      <c r="R419" s="241">
        <f>Q419*H419</f>
        <v>0.40610960000000002</v>
      </c>
      <c r="S419" s="241">
        <v>0</v>
      </c>
      <c r="T419" s="242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3" t="s">
        <v>230</v>
      </c>
      <c r="AT419" s="243" t="s">
        <v>226</v>
      </c>
      <c r="AU419" s="243" t="s">
        <v>89</v>
      </c>
      <c r="AY419" s="19" t="s">
        <v>224</v>
      </c>
      <c r="BE419" s="244">
        <f>IF(N419="základní",J419,0)</f>
        <v>0</v>
      </c>
      <c r="BF419" s="244">
        <f>IF(N419="snížená",J419,0)</f>
        <v>0</v>
      </c>
      <c r="BG419" s="244">
        <f>IF(N419="zákl. přenesená",J419,0)</f>
        <v>0</v>
      </c>
      <c r="BH419" s="244">
        <f>IF(N419="sníž. přenesená",J419,0)</f>
        <v>0</v>
      </c>
      <c r="BI419" s="244">
        <f>IF(N419="nulová",J419,0)</f>
        <v>0</v>
      </c>
      <c r="BJ419" s="19" t="s">
        <v>89</v>
      </c>
      <c r="BK419" s="244">
        <f>ROUND(I419*H419,2)</f>
        <v>0</v>
      </c>
      <c r="BL419" s="19" t="s">
        <v>230</v>
      </c>
      <c r="BM419" s="243" t="s">
        <v>593</v>
      </c>
    </row>
    <row r="420" s="14" customFormat="1">
      <c r="A420" s="14"/>
      <c r="B420" s="257"/>
      <c r="C420" s="258"/>
      <c r="D420" s="247" t="s">
        <v>232</v>
      </c>
      <c r="E420" s="259" t="s">
        <v>1</v>
      </c>
      <c r="F420" s="260" t="s">
        <v>568</v>
      </c>
      <c r="G420" s="258"/>
      <c r="H420" s="259" t="s">
        <v>1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232</v>
      </c>
      <c r="AU420" s="266" t="s">
        <v>89</v>
      </c>
      <c r="AV420" s="14" t="s">
        <v>84</v>
      </c>
      <c r="AW420" s="14" t="s">
        <v>33</v>
      </c>
      <c r="AX420" s="14" t="s">
        <v>78</v>
      </c>
      <c r="AY420" s="266" t="s">
        <v>224</v>
      </c>
    </row>
    <row r="421" s="13" customFormat="1">
      <c r="A421" s="13"/>
      <c r="B421" s="245"/>
      <c r="C421" s="246"/>
      <c r="D421" s="247" t="s">
        <v>232</v>
      </c>
      <c r="E421" s="248" t="s">
        <v>1</v>
      </c>
      <c r="F421" s="249" t="s">
        <v>569</v>
      </c>
      <c r="G421" s="246"/>
      <c r="H421" s="250">
        <v>45.939999999999998</v>
      </c>
      <c r="I421" s="251"/>
      <c r="J421" s="246"/>
      <c r="K421" s="246"/>
      <c r="L421" s="252"/>
      <c r="M421" s="253"/>
      <c r="N421" s="254"/>
      <c r="O421" s="254"/>
      <c r="P421" s="254"/>
      <c r="Q421" s="254"/>
      <c r="R421" s="254"/>
      <c r="S421" s="254"/>
      <c r="T421" s="25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6" t="s">
        <v>232</v>
      </c>
      <c r="AU421" s="256" t="s">
        <v>89</v>
      </c>
      <c r="AV421" s="13" t="s">
        <v>89</v>
      </c>
      <c r="AW421" s="13" t="s">
        <v>33</v>
      </c>
      <c r="AX421" s="13" t="s">
        <v>84</v>
      </c>
      <c r="AY421" s="256" t="s">
        <v>224</v>
      </c>
    </row>
    <row r="422" s="2" customFormat="1" ht="16.5" customHeight="1">
      <c r="A422" s="40"/>
      <c r="B422" s="41"/>
      <c r="C422" s="278" t="s">
        <v>594</v>
      </c>
      <c r="D422" s="278" t="s">
        <v>390</v>
      </c>
      <c r="E422" s="279" t="s">
        <v>595</v>
      </c>
      <c r="F422" s="280" t="s">
        <v>596</v>
      </c>
      <c r="G422" s="281" t="s">
        <v>229</v>
      </c>
      <c r="H422" s="282">
        <v>48.237000000000002</v>
      </c>
      <c r="I422" s="283"/>
      <c r="J422" s="284">
        <f>ROUND(I422*H422,2)</f>
        <v>0</v>
      </c>
      <c r="K422" s="285"/>
      <c r="L422" s="286"/>
      <c r="M422" s="287" t="s">
        <v>1</v>
      </c>
      <c r="N422" s="288" t="s">
        <v>44</v>
      </c>
      <c r="O422" s="93"/>
      <c r="P422" s="241">
        <f>O422*H422</f>
        <v>0</v>
      </c>
      <c r="Q422" s="241">
        <v>0.0038999999999999998</v>
      </c>
      <c r="R422" s="241">
        <f>Q422*H422</f>
        <v>0.18812429999999999</v>
      </c>
      <c r="S422" s="241">
        <v>0</v>
      </c>
      <c r="T422" s="242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3" t="s">
        <v>270</v>
      </c>
      <c r="AT422" s="243" t="s">
        <v>390</v>
      </c>
      <c r="AU422" s="243" t="s">
        <v>89</v>
      </c>
      <c r="AY422" s="19" t="s">
        <v>224</v>
      </c>
      <c r="BE422" s="244">
        <f>IF(N422="základní",J422,0)</f>
        <v>0</v>
      </c>
      <c r="BF422" s="244">
        <f>IF(N422="snížená",J422,0)</f>
        <v>0</v>
      </c>
      <c r="BG422" s="244">
        <f>IF(N422="zákl. přenesená",J422,0)</f>
        <v>0</v>
      </c>
      <c r="BH422" s="244">
        <f>IF(N422="sníž. přenesená",J422,0)</f>
        <v>0</v>
      </c>
      <c r="BI422" s="244">
        <f>IF(N422="nulová",J422,0)</f>
        <v>0</v>
      </c>
      <c r="BJ422" s="19" t="s">
        <v>89</v>
      </c>
      <c r="BK422" s="244">
        <f>ROUND(I422*H422,2)</f>
        <v>0</v>
      </c>
      <c r="BL422" s="19" t="s">
        <v>230</v>
      </c>
      <c r="BM422" s="243" t="s">
        <v>597</v>
      </c>
    </row>
    <row r="423" s="13" customFormat="1">
      <c r="A423" s="13"/>
      <c r="B423" s="245"/>
      <c r="C423" s="246"/>
      <c r="D423" s="247" t="s">
        <v>232</v>
      </c>
      <c r="E423" s="248" t="s">
        <v>1</v>
      </c>
      <c r="F423" s="249" t="s">
        <v>598</v>
      </c>
      <c r="G423" s="246"/>
      <c r="H423" s="250">
        <v>48.237000000000002</v>
      </c>
      <c r="I423" s="251"/>
      <c r="J423" s="246"/>
      <c r="K423" s="246"/>
      <c r="L423" s="252"/>
      <c r="M423" s="253"/>
      <c r="N423" s="254"/>
      <c r="O423" s="254"/>
      <c r="P423" s="254"/>
      <c r="Q423" s="254"/>
      <c r="R423" s="254"/>
      <c r="S423" s="254"/>
      <c r="T423" s="25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6" t="s">
        <v>232</v>
      </c>
      <c r="AU423" s="256" t="s">
        <v>89</v>
      </c>
      <c r="AV423" s="13" t="s">
        <v>89</v>
      </c>
      <c r="AW423" s="13" t="s">
        <v>33</v>
      </c>
      <c r="AX423" s="13" t="s">
        <v>84</v>
      </c>
      <c r="AY423" s="256" t="s">
        <v>224</v>
      </c>
    </row>
    <row r="424" s="2" customFormat="1" ht="33" customHeight="1">
      <c r="A424" s="40"/>
      <c r="B424" s="41"/>
      <c r="C424" s="231" t="s">
        <v>599</v>
      </c>
      <c r="D424" s="231" t="s">
        <v>226</v>
      </c>
      <c r="E424" s="232" t="s">
        <v>600</v>
      </c>
      <c r="F424" s="233" t="s">
        <v>601</v>
      </c>
      <c r="G424" s="234" t="s">
        <v>229</v>
      </c>
      <c r="H424" s="235">
        <v>2.7949999999999999</v>
      </c>
      <c r="I424" s="236"/>
      <c r="J424" s="237">
        <f>ROUND(I424*H424,2)</f>
        <v>0</v>
      </c>
      <c r="K424" s="238"/>
      <c r="L424" s="46"/>
      <c r="M424" s="239" t="s">
        <v>1</v>
      </c>
      <c r="N424" s="240" t="s">
        <v>44</v>
      </c>
      <c r="O424" s="93"/>
      <c r="P424" s="241">
        <f>O424*H424</f>
        <v>0</v>
      </c>
      <c r="Q424" s="241">
        <v>0.01119</v>
      </c>
      <c r="R424" s="241">
        <f>Q424*H424</f>
        <v>0.03127605</v>
      </c>
      <c r="S424" s="241">
        <v>0</v>
      </c>
      <c r="T424" s="24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3" t="s">
        <v>230</v>
      </c>
      <c r="AT424" s="243" t="s">
        <v>226</v>
      </c>
      <c r="AU424" s="243" t="s">
        <v>89</v>
      </c>
      <c r="AY424" s="19" t="s">
        <v>224</v>
      </c>
      <c r="BE424" s="244">
        <f>IF(N424="základní",J424,0)</f>
        <v>0</v>
      </c>
      <c r="BF424" s="244">
        <f>IF(N424="snížená",J424,0)</f>
        <v>0</v>
      </c>
      <c r="BG424" s="244">
        <f>IF(N424="zákl. přenesená",J424,0)</f>
        <v>0</v>
      </c>
      <c r="BH424" s="244">
        <f>IF(N424="sníž. přenesená",J424,0)</f>
        <v>0</v>
      </c>
      <c r="BI424" s="244">
        <f>IF(N424="nulová",J424,0)</f>
        <v>0</v>
      </c>
      <c r="BJ424" s="19" t="s">
        <v>89</v>
      </c>
      <c r="BK424" s="244">
        <f>ROUND(I424*H424,2)</f>
        <v>0</v>
      </c>
      <c r="BL424" s="19" t="s">
        <v>230</v>
      </c>
      <c r="BM424" s="243" t="s">
        <v>602</v>
      </c>
    </row>
    <row r="425" s="14" customFormat="1">
      <c r="A425" s="14"/>
      <c r="B425" s="257"/>
      <c r="C425" s="258"/>
      <c r="D425" s="247" t="s">
        <v>232</v>
      </c>
      <c r="E425" s="259" t="s">
        <v>1</v>
      </c>
      <c r="F425" s="260" t="s">
        <v>574</v>
      </c>
      <c r="G425" s="258"/>
      <c r="H425" s="259" t="s">
        <v>1</v>
      </c>
      <c r="I425" s="261"/>
      <c r="J425" s="258"/>
      <c r="K425" s="258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232</v>
      </c>
      <c r="AU425" s="266" t="s">
        <v>89</v>
      </c>
      <c r="AV425" s="14" t="s">
        <v>84</v>
      </c>
      <c r="AW425" s="14" t="s">
        <v>33</v>
      </c>
      <c r="AX425" s="14" t="s">
        <v>78</v>
      </c>
      <c r="AY425" s="266" t="s">
        <v>224</v>
      </c>
    </row>
    <row r="426" s="13" customFormat="1">
      <c r="A426" s="13"/>
      <c r="B426" s="245"/>
      <c r="C426" s="246"/>
      <c r="D426" s="247" t="s">
        <v>232</v>
      </c>
      <c r="E426" s="248" t="s">
        <v>1</v>
      </c>
      <c r="F426" s="249" t="s">
        <v>603</v>
      </c>
      <c r="G426" s="246"/>
      <c r="H426" s="250">
        <v>2.7949999999999999</v>
      </c>
      <c r="I426" s="251"/>
      <c r="J426" s="246"/>
      <c r="K426" s="246"/>
      <c r="L426" s="252"/>
      <c r="M426" s="253"/>
      <c r="N426" s="254"/>
      <c r="O426" s="254"/>
      <c r="P426" s="254"/>
      <c r="Q426" s="254"/>
      <c r="R426" s="254"/>
      <c r="S426" s="254"/>
      <c r="T426" s="25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6" t="s">
        <v>232</v>
      </c>
      <c r="AU426" s="256" t="s">
        <v>89</v>
      </c>
      <c r="AV426" s="13" t="s">
        <v>89</v>
      </c>
      <c r="AW426" s="13" t="s">
        <v>33</v>
      </c>
      <c r="AX426" s="13" t="s">
        <v>84</v>
      </c>
      <c r="AY426" s="256" t="s">
        <v>224</v>
      </c>
    </row>
    <row r="427" s="2" customFormat="1" ht="16.5" customHeight="1">
      <c r="A427" s="40"/>
      <c r="B427" s="41"/>
      <c r="C427" s="278" t="s">
        <v>604</v>
      </c>
      <c r="D427" s="278" t="s">
        <v>390</v>
      </c>
      <c r="E427" s="279" t="s">
        <v>605</v>
      </c>
      <c r="F427" s="280" t="s">
        <v>606</v>
      </c>
      <c r="G427" s="281" t="s">
        <v>229</v>
      </c>
      <c r="H427" s="282">
        <v>2.9350000000000001</v>
      </c>
      <c r="I427" s="283"/>
      <c r="J427" s="284">
        <f>ROUND(I427*H427,2)</f>
        <v>0</v>
      </c>
      <c r="K427" s="285"/>
      <c r="L427" s="286"/>
      <c r="M427" s="287" t="s">
        <v>1</v>
      </c>
      <c r="N427" s="288" t="s">
        <v>44</v>
      </c>
      <c r="O427" s="93"/>
      <c r="P427" s="241">
        <f>O427*H427</f>
        <v>0</v>
      </c>
      <c r="Q427" s="241">
        <v>0.00059999999999999995</v>
      </c>
      <c r="R427" s="241">
        <f>Q427*H427</f>
        <v>0.001761</v>
      </c>
      <c r="S427" s="241">
        <v>0</v>
      </c>
      <c r="T427" s="242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3" t="s">
        <v>270</v>
      </c>
      <c r="AT427" s="243" t="s">
        <v>390</v>
      </c>
      <c r="AU427" s="243" t="s">
        <v>89</v>
      </c>
      <c r="AY427" s="19" t="s">
        <v>224</v>
      </c>
      <c r="BE427" s="244">
        <f>IF(N427="základní",J427,0)</f>
        <v>0</v>
      </c>
      <c r="BF427" s="244">
        <f>IF(N427="snížená",J427,0)</f>
        <v>0</v>
      </c>
      <c r="BG427" s="244">
        <f>IF(N427="zákl. přenesená",J427,0)</f>
        <v>0</v>
      </c>
      <c r="BH427" s="244">
        <f>IF(N427="sníž. přenesená",J427,0)</f>
        <v>0</v>
      </c>
      <c r="BI427" s="244">
        <f>IF(N427="nulová",J427,0)</f>
        <v>0</v>
      </c>
      <c r="BJ427" s="19" t="s">
        <v>89</v>
      </c>
      <c r="BK427" s="244">
        <f>ROUND(I427*H427,2)</f>
        <v>0</v>
      </c>
      <c r="BL427" s="19" t="s">
        <v>230</v>
      </c>
      <c r="BM427" s="243" t="s">
        <v>607</v>
      </c>
    </row>
    <row r="428" s="13" customFormat="1">
      <c r="A428" s="13"/>
      <c r="B428" s="245"/>
      <c r="C428" s="246"/>
      <c r="D428" s="247" t="s">
        <v>232</v>
      </c>
      <c r="E428" s="248" t="s">
        <v>1</v>
      </c>
      <c r="F428" s="249" t="s">
        <v>608</v>
      </c>
      <c r="G428" s="246"/>
      <c r="H428" s="250">
        <v>2.9350000000000001</v>
      </c>
      <c r="I428" s="251"/>
      <c r="J428" s="246"/>
      <c r="K428" s="246"/>
      <c r="L428" s="252"/>
      <c r="M428" s="253"/>
      <c r="N428" s="254"/>
      <c r="O428" s="254"/>
      <c r="P428" s="254"/>
      <c r="Q428" s="254"/>
      <c r="R428" s="254"/>
      <c r="S428" s="254"/>
      <c r="T428" s="25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6" t="s">
        <v>232</v>
      </c>
      <c r="AU428" s="256" t="s">
        <v>89</v>
      </c>
      <c r="AV428" s="13" t="s">
        <v>89</v>
      </c>
      <c r="AW428" s="13" t="s">
        <v>33</v>
      </c>
      <c r="AX428" s="13" t="s">
        <v>84</v>
      </c>
      <c r="AY428" s="256" t="s">
        <v>224</v>
      </c>
    </row>
    <row r="429" s="2" customFormat="1" ht="37.8" customHeight="1">
      <c r="A429" s="40"/>
      <c r="B429" s="41"/>
      <c r="C429" s="231" t="s">
        <v>609</v>
      </c>
      <c r="D429" s="231" t="s">
        <v>226</v>
      </c>
      <c r="E429" s="232" t="s">
        <v>610</v>
      </c>
      <c r="F429" s="233" t="s">
        <v>611</v>
      </c>
      <c r="G429" s="234" t="s">
        <v>229</v>
      </c>
      <c r="H429" s="235">
        <v>1.3109999999999999</v>
      </c>
      <c r="I429" s="236"/>
      <c r="J429" s="237">
        <f>ROUND(I429*H429,2)</f>
        <v>0</v>
      </c>
      <c r="K429" s="238"/>
      <c r="L429" s="46"/>
      <c r="M429" s="239" t="s">
        <v>1</v>
      </c>
      <c r="N429" s="240" t="s">
        <v>44</v>
      </c>
      <c r="O429" s="93"/>
      <c r="P429" s="241">
        <f>O429*H429</f>
        <v>0</v>
      </c>
      <c r="Q429" s="241">
        <v>0.01119</v>
      </c>
      <c r="R429" s="241">
        <f>Q429*H429</f>
        <v>0.01467009</v>
      </c>
      <c r="S429" s="241">
        <v>0</v>
      </c>
      <c r="T429" s="242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3" t="s">
        <v>230</v>
      </c>
      <c r="AT429" s="243" t="s">
        <v>226</v>
      </c>
      <c r="AU429" s="243" t="s">
        <v>89</v>
      </c>
      <c r="AY429" s="19" t="s">
        <v>224</v>
      </c>
      <c r="BE429" s="244">
        <f>IF(N429="základní",J429,0)</f>
        <v>0</v>
      </c>
      <c r="BF429" s="244">
        <f>IF(N429="snížená",J429,0)</f>
        <v>0</v>
      </c>
      <c r="BG429" s="244">
        <f>IF(N429="zákl. přenesená",J429,0)</f>
        <v>0</v>
      </c>
      <c r="BH429" s="244">
        <f>IF(N429="sníž. přenesená",J429,0)</f>
        <v>0</v>
      </c>
      <c r="BI429" s="244">
        <f>IF(N429="nulová",J429,0)</f>
        <v>0</v>
      </c>
      <c r="BJ429" s="19" t="s">
        <v>89</v>
      </c>
      <c r="BK429" s="244">
        <f>ROUND(I429*H429,2)</f>
        <v>0</v>
      </c>
      <c r="BL429" s="19" t="s">
        <v>230</v>
      </c>
      <c r="BM429" s="243" t="s">
        <v>612</v>
      </c>
    </row>
    <row r="430" s="14" customFormat="1">
      <c r="A430" s="14"/>
      <c r="B430" s="257"/>
      <c r="C430" s="258"/>
      <c r="D430" s="247" t="s">
        <v>232</v>
      </c>
      <c r="E430" s="259" t="s">
        <v>1</v>
      </c>
      <c r="F430" s="260" t="s">
        <v>576</v>
      </c>
      <c r="G430" s="258"/>
      <c r="H430" s="259" t="s">
        <v>1</v>
      </c>
      <c r="I430" s="261"/>
      <c r="J430" s="258"/>
      <c r="K430" s="258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232</v>
      </c>
      <c r="AU430" s="266" t="s">
        <v>89</v>
      </c>
      <c r="AV430" s="14" t="s">
        <v>84</v>
      </c>
      <c r="AW430" s="14" t="s">
        <v>33</v>
      </c>
      <c r="AX430" s="14" t="s">
        <v>78</v>
      </c>
      <c r="AY430" s="266" t="s">
        <v>224</v>
      </c>
    </row>
    <row r="431" s="13" customFormat="1">
      <c r="A431" s="13"/>
      <c r="B431" s="245"/>
      <c r="C431" s="246"/>
      <c r="D431" s="247" t="s">
        <v>232</v>
      </c>
      <c r="E431" s="248" t="s">
        <v>1</v>
      </c>
      <c r="F431" s="249" t="s">
        <v>577</v>
      </c>
      <c r="G431" s="246"/>
      <c r="H431" s="250">
        <v>1.3109999999999999</v>
      </c>
      <c r="I431" s="251"/>
      <c r="J431" s="246"/>
      <c r="K431" s="246"/>
      <c r="L431" s="252"/>
      <c r="M431" s="253"/>
      <c r="N431" s="254"/>
      <c r="O431" s="254"/>
      <c r="P431" s="254"/>
      <c r="Q431" s="254"/>
      <c r="R431" s="254"/>
      <c r="S431" s="254"/>
      <c r="T431" s="25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6" t="s">
        <v>232</v>
      </c>
      <c r="AU431" s="256" t="s">
        <v>89</v>
      </c>
      <c r="AV431" s="13" t="s">
        <v>89</v>
      </c>
      <c r="AW431" s="13" t="s">
        <v>33</v>
      </c>
      <c r="AX431" s="13" t="s">
        <v>84</v>
      </c>
      <c r="AY431" s="256" t="s">
        <v>224</v>
      </c>
    </row>
    <row r="432" s="2" customFormat="1" ht="16.5" customHeight="1">
      <c r="A432" s="40"/>
      <c r="B432" s="41"/>
      <c r="C432" s="278" t="s">
        <v>613</v>
      </c>
      <c r="D432" s="278" t="s">
        <v>390</v>
      </c>
      <c r="E432" s="279" t="s">
        <v>614</v>
      </c>
      <c r="F432" s="280" t="s">
        <v>615</v>
      </c>
      <c r="G432" s="281" t="s">
        <v>229</v>
      </c>
      <c r="H432" s="282">
        <v>1.377</v>
      </c>
      <c r="I432" s="283"/>
      <c r="J432" s="284">
        <f>ROUND(I432*H432,2)</f>
        <v>0</v>
      </c>
      <c r="K432" s="285"/>
      <c r="L432" s="286"/>
      <c r="M432" s="287" t="s">
        <v>1</v>
      </c>
      <c r="N432" s="288" t="s">
        <v>44</v>
      </c>
      <c r="O432" s="93"/>
      <c r="P432" s="241">
        <f>O432*H432</f>
        <v>0</v>
      </c>
      <c r="Q432" s="241">
        <v>0.00075000000000000002</v>
      </c>
      <c r="R432" s="241">
        <f>Q432*H432</f>
        <v>0.00103275</v>
      </c>
      <c r="S432" s="241">
        <v>0</v>
      </c>
      <c r="T432" s="242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3" t="s">
        <v>270</v>
      </c>
      <c r="AT432" s="243" t="s">
        <v>390</v>
      </c>
      <c r="AU432" s="243" t="s">
        <v>89</v>
      </c>
      <c r="AY432" s="19" t="s">
        <v>224</v>
      </c>
      <c r="BE432" s="244">
        <f>IF(N432="základní",J432,0)</f>
        <v>0</v>
      </c>
      <c r="BF432" s="244">
        <f>IF(N432="snížená",J432,0)</f>
        <v>0</v>
      </c>
      <c r="BG432" s="244">
        <f>IF(N432="zákl. přenesená",J432,0)</f>
        <v>0</v>
      </c>
      <c r="BH432" s="244">
        <f>IF(N432="sníž. přenesená",J432,0)</f>
        <v>0</v>
      </c>
      <c r="BI432" s="244">
        <f>IF(N432="nulová",J432,0)</f>
        <v>0</v>
      </c>
      <c r="BJ432" s="19" t="s">
        <v>89</v>
      </c>
      <c r="BK432" s="244">
        <f>ROUND(I432*H432,2)</f>
        <v>0</v>
      </c>
      <c r="BL432" s="19" t="s">
        <v>230</v>
      </c>
      <c r="BM432" s="243" t="s">
        <v>616</v>
      </c>
    </row>
    <row r="433" s="13" customFormat="1">
      <c r="A433" s="13"/>
      <c r="B433" s="245"/>
      <c r="C433" s="246"/>
      <c r="D433" s="247" t="s">
        <v>232</v>
      </c>
      <c r="E433" s="248" t="s">
        <v>1</v>
      </c>
      <c r="F433" s="249" t="s">
        <v>617</v>
      </c>
      <c r="G433" s="246"/>
      <c r="H433" s="250">
        <v>1.377</v>
      </c>
      <c r="I433" s="251"/>
      <c r="J433" s="246"/>
      <c r="K433" s="246"/>
      <c r="L433" s="252"/>
      <c r="M433" s="253"/>
      <c r="N433" s="254"/>
      <c r="O433" s="254"/>
      <c r="P433" s="254"/>
      <c r="Q433" s="254"/>
      <c r="R433" s="254"/>
      <c r="S433" s="254"/>
      <c r="T433" s="25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6" t="s">
        <v>232</v>
      </c>
      <c r="AU433" s="256" t="s">
        <v>89</v>
      </c>
      <c r="AV433" s="13" t="s">
        <v>89</v>
      </c>
      <c r="AW433" s="13" t="s">
        <v>33</v>
      </c>
      <c r="AX433" s="13" t="s">
        <v>84</v>
      </c>
      <c r="AY433" s="256" t="s">
        <v>224</v>
      </c>
    </row>
    <row r="434" s="2" customFormat="1" ht="37.8" customHeight="1">
      <c r="A434" s="40"/>
      <c r="B434" s="41"/>
      <c r="C434" s="231" t="s">
        <v>618</v>
      </c>
      <c r="D434" s="231" t="s">
        <v>226</v>
      </c>
      <c r="E434" s="232" t="s">
        <v>619</v>
      </c>
      <c r="F434" s="233" t="s">
        <v>620</v>
      </c>
      <c r="G434" s="234" t="s">
        <v>229</v>
      </c>
      <c r="H434" s="235">
        <v>2.7949999999999999</v>
      </c>
      <c r="I434" s="236"/>
      <c r="J434" s="237">
        <f>ROUND(I434*H434,2)</f>
        <v>0</v>
      </c>
      <c r="K434" s="238"/>
      <c r="L434" s="46"/>
      <c r="M434" s="239" t="s">
        <v>1</v>
      </c>
      <c r="N434" s="240" t="s">
        <v>44</v>
      </c>
      <c r="O434" s="93"/>
      <c r="P434" s="241">
        <f>O434*H434</f>
        <v>0</v>
      </c>
      <c r="Q434" s="241">
        <v>0.01119</v>
      </c>
      <c r="R434" s="241">
        <f>Q434*H434</f>
        <v>0.03127605</v>
      </c>
      <c r="S434" s="241">
        <v>0</v>
      </c>
      <c r="T434" s="242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3" t="s">
        <v>230</v>
      </c>
      <c r="AT434" s="243" t="s">
        <v>226</v>
      </c>
      <c r="AU434" s="243" t="s">
        <v>89</v>
      </c>
      <c r="AY434" s="19" t="s">
        <v>224</v>
      </c>
      <c r="BE434" s="244">
        <f>IF(N434="základní",J434,0)</f>
        <v>0</v>
      </c>
      <c r="BF434" s="244">
        <f>IF(N434="snížená",J434,0)</f>
        <v>0</v>
      </c>
      <c r="BG434" s="244">
        <f>IF(N434="zákl. přenesená",J434,0)</f>
        <v>0</v>
      </c>
      <c r="BH434" s="244">
        <f>IF(N434="sníž. přenesená",J434,0)</f>
        <v>0</v>
      </c>
      <c r="BI434" s="244">
        <f>IF(N434="nulová",J434,0)</f>
        <v>0</v>
      </c>
      <c r="BJ434" s="19" t="s">
        <v>89</v>
      </c>
      <c r="BK434" s="244">
        <f>ROUND(I434*H434,2)</f>
        <v>0</v>
      </c>
      <c r="BL434" s="19" t="s">
        <v>230</v>
      </c>
      <c r="BM434" s="243" t="s">
        <v>621</v>
      </c>
    </row>
    <row r="435" s="14" customFormat="1">
      <c r="A435" s="14"/>
      <c r="B435" s="257"/>
      <c r="C435" s="258"/>
      <c r="D435" s="247" t="s">
        <v>232</v>
      </c>
      <c r="E435" s="259" t="s">
        <v>1</v>
      </c>
      <c r="F435" s="260" t="s">
        <v>574</v>
      </c>
      <c r="G435" s="258"/>
      <c r="H435" s="259" t="s">
        <v>1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232</v>
      </c>
      <c r="AU435" s="266" t="s">
        <v>89</v>
      </c>
      <c r="AV435" s="14" t="s">
        <v>84</v>
      </c>
      <c r="AW435" s="14" t="s">
        <v>33</v>
      </c>
      <c r="AX435" s="14" t="s">
        <v>78</v>
      </c>
      <c r="AY435" s="266" t="s">
        <v>224</v>
      </c>
    </row>
    <row r="436" s="13" customFormat="1">
      <c r="A436" s="13"/>
      <c r="B436" s="245"/>
      <c r="C436" s="246"/>
      <c r="D436" s="247" t="s">
        <v>232</v>
      </c>
      <c r="E436" s="248" t="s">
        <v>1</v>
      </c>
      <c r="F436" s="249" t="s">
        <v>603</v>
      </c>
      <c r="G436" s="246"/>
      <c r="H436" s="250">
        <v>2.7949999999999999</v>
      </c>
      <c r="I436" s="251"/>
      <c r="J436" s="246"/>
      <c r="K436" s="246"/>
      <c r="L436" s="252"/>
      <c r="M436" s="253"/>
      <c r="N436" s="254"/>
      <c r="O436" s="254"/>
      <c r="P436" s="254"/>
      <c r="Q436" s="254"/>
      <c r="R436" s="254"/>
      <c r="S436" s="254"/>
      <c r="T436" s="25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6" t="s">
        <v>232</v>
      </c>
      <c r="AU436" s="256" t="s">
        <v>89</v>
      </c>
      <c r="AV436" s="13" t="s">
        <v>89</v>
      </c>
      <c r="AW436" s="13" t="s">
        <v>33</v>
      </c>
      <c r="AX436" s="13" t="s">
        <v>84</v>
      </c>
      <c r="AY436" s="256" t="s">
        <v>224</v>
      </c>
    </row>
    <row r="437" s="2" customFormat="1" ht="16.5" customHeight="1">
      <c r="A437" s="40"/>
      <c r="B437" s="41"/>
      <c r="C437" s="278" t="s">
        <v>505</v>
      </c>
      <c r="D437" s="278" t="s">
        <v>390</v>
      </c>
      <c r="E437" s="279" t="s">
        <v>622</v>
      </c>
      <c r="F437" s="280" t="s">
        <v>623</v>
      </c>
      <c r="G437" s="281" t="s">
        <v>229</v>
      </c>
      <c r="H437" s="282">
        <v>2.9350000000000001</v>
      </c>
      <c r="I437" s="283"/>
      <c r="J437" s="284">
        <f>ROUND(I437*H437,2)</f>
        <v>0</v>
      </c>
      <c r="K437" s="285"/>
      <c r="L437" s="286"/>
      <c r="M437" s="287" t="s">
        <v>1</v>
      </c>
      <c r="N437" s="288" t="s">
        <v>44</v>
      </c>
      <c r="O437" s="93"/>
      <c r="P437" s="241">
        <f>O437*H437</f>
        <v>0</v>
      </c>
      <c r="Q437" s="241">
        <v>0.0020999999999999999</v>
      </c>
      <c r="R437" s="241">
        <f>Q437*H437</f>
        <v>0.0061634999999999997</v>
      </c>
      <c r="S437" s="241">
        <v>0</v>
      </c>
      <c r="T437" s="242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3" t="s">
        <v>270</v>
      </c>
      <c r="AT437" s="243" t="s">
        <v>390</v>
      </c>
      <c r="AU437" s="243" t="s">
        <v>89</v>
      </c>
      <c r="AY437" s="19" t="s">
        <v>224</v>
      </c>
      <c r="BE437" s="244">
        <f>IF(N437="základní",J437,0)</f>
        <v>0</v>
      </c>
      <c r="BF437" s="244">
        <f>IF(N437="snížená",J437,0)</f>
        <v>0</v>
      </c>
      <c r="BG437" s="244">
        <f>IF(N437="zákl. přenesená",J437,0)</f>
        <v>0</v>
      </c>
      <c r="BH437" s="244">
        <f>IF(N437="sníž. přenesená",J437,0)</f>
        <v>0</v>
      </c>
      <c r="BI437" s="244">
        <f>IF(N437="nulová",J437,0)</f>
        <v>0</v>
      </c>
      <c r="BJ437" s="19" t="s">
        <v>89</v>
      </c>
      <c r="BK437" s="244">
        <f>ROUND(I437*H437,2)</f>
        <v>0</v>
      </c>
      <c r="BL437" s="19" t="s">
        <v>230</v>
      </c>
      <c r="BM437" s="243" t="s">
        <v>624</v>
      </c>
    </row>
    <row r="438" s="13" customFormat="1">
      <c r="A438" s="13"/>
      <c r="B438" s="245"/>
      <c r="C438" s="246"/>
      <c r="D438" s="247" t="s">
        <v>232</v>
      </c>
      <c r="E438" s="248" t="s">
        <v>1</v>
      </c>
      <c r="F438" s="249" t="s">
        <v>625</v>
      </c>
      <c r="G438" s="246"/>
      <c r="H438" s="250">
        <v>2.9350000000000001</v>
      </c>
      <c r="I438" s="251"/>
      <c r="J438" s="246"/>
      <c r="K438" s="246"/>
      <c r="L438" s="252"/>
      <c r="M438" s="253"/>
      <c r="N438" s="254"/>
      <c r="O438" s="254"/>
      <c r="P438" s="254"/>
      <c r="Q438" s="254"/>
      <c r="R438" s="254"/>
      <c r="S438" s="254"/>
      <c r="T438" s="25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6" t="s">
        <v>232</v>
      </c>
      <c r="AU438" s="256" t="s">
        <v>89</v>
      </c>
      <c r="AV438" s="13" t="s">
        <v>89</v>
      </c>
      <c r="AW438" s="13" t="s">
        <v>33</v>
      </c>
      <c r="AX438" s="13" t="s">
        <v>84</v>
      </c>
      <c r="AY438" s="256" t="s">
        <v>224</v>
      </c>
    </row>
    <row r="439" s="2" customFormat="1" ht="24.15" customHeight="1">
      <c r="A439" s="40"/>
      <c r="B439" s="41"/>
      <c r="C439" s="231" t="s">
        <v>558</v>
      </c>
      <c r="D439" s="231" t="s">
        <v>226</v>
      </c>
      <c r="E439" s="232" t="s">
        <v>626</v>
      </c>
      <c r="F439" s="233" t="s">
        <v>627</v>
      </c>
      <c r="G439" s="234" t="s">
        <v>229</v>
      </c>
      <c r="H439" s="235">
        <v>104.36</v>
      </c>
      <c r="I439" s="236"/>
      <c r="J439" s="237">
        <f>ROUND(I439*H439,2)</f>
        <v>0</v>
      </c>
      <c r="K439" s="238"/>
      <c r="L439" s="46"/>
      <c r="M439" s="239" t="s">
        <v>1</v>
      </c>
      <c r="N439" s="240" t="s">
        <v>44</v>
      </c>
      <c r="O439" s="93"/>
      <c r="P439" s="241">
        <f>O439*H439</f>
        <v>0</v>
      </c>
      <c r="Q439" s="241">
        <v>0.01184</v>
      </c>
      <c r="R439" s="241">
        <f>Q439*H439</f>
        <v>1.2356224</v>
      </c>
      <c r="S439" s="241">
        <v>0</v>
      </c>
      <c r="T439" s="242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3" t="s">
        <v>230</v>
      </c>
      <c r="AT439" s="243" t="s">
        <v>226</v>
      </c>
      <c r="AU439" s="243" t="s">
        <v>89</v>
      </c>
      <c r="AY439" s="19" t="s">
        <v>224</v>
      </c>
      <c r="BE439" s="244">
        <f>IF(N439="základní",J439,0)</f>
        <v>0</v>
      </c>
      <c r="BF439" s="244">
        <f>IF(N439="snížená",J439,0)</f>
        <v>0</v>
      </c>
      <c r="BG439" s="244">
        <f>IF(N439="zákl. přenesená",J439,0)</f>
        <v>0</v>
      </c>
      <c r="BH439" s="244">
        <f>IF(N439="sníž. přenesená",J439,0)</f>
        <v>0</v>
      </c>
      <c r="BI439" s="244">
        <f>IF(N439="nulová",J439,0)</f>
        <v>0</v>
      </c>
      <c r="BJ439" s="19" t="s">
        <v>89</v>
      </c>
      <c r="BK439" s="244">
        <f>ROUND(I439*H439,2)</f>
        <v>0</v>
      </c>
      <c r="BL439" s="19" t="s">
        <v>230</v>
      </c>
      <c r="BM439" s="243" t="s">
        <v>628</v>
      </c>
    </row>
    <row r="440" s="14" customFormat="1">
      <c r="A440" s="14"/>
      <c r="B440" s="257"/>
      <c r="C440" s="258"/>
      <c r="D440" s="247" t="s">
        <v>232</v>
      </c>
      <c r="E440" s="259" t="s">
        <v>1</v>
      </c>
      <c r="F440" s="260" t="s">
        <v>629</v>
      </c>
      <c r="G440" s="258"/>
      <c r="H440" s="259" t="s">
        <v>1</v>
      </c>
      <c r="I440" s="261"/>
      <c r="J440" s="258"/>
      <c r="K440" s="258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232</v>
      </c>
      <c r="AU440" s="266" t="s">
        <v>89</v>
      </c>
      <c r="AV440" s="14" t="s">
        <v>84</v>
      </c>
      <c r="AW440" s="14" t="s">
        <v>33</v>
      </c>
      <c r="AX440" s="14" t="s">
        <v>78</v>
      </c>
      <c r="AY440" s="266" t="s">
        <v>224</v>
      </c>
    </row>
    <row r="441" s="14" customFormat="1">
      <c r="A441" s="14"/>
      <c r="B441" s="257"/>
      <c r="C441" s="258"/>
      <c r="D441" s="247" t="s">
        <v>232</v>
      </c>
      <c r="E441" s="259" t="s">
        <v>1</v>
      </c>
      <c r="F441" s="260" t="s">
        <v>630</v>
      </c>
      <c r="G441" s="258"/>
      <c r="H441" s="259" t="s">
        <v>1</v>
      </c>
      <c r="I441" s="261"/>
      <c r="J441" s="258"/>
      <c r="K441" s="258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232</v>
      </c>
      <c r="AU441" s="266" t="s">
        <v>89</v>
      </c>
      <c r="AV441" s="14" t="s">
        <v>84</v>
      </c>
      <c r="AW441" s="14" t="s">
        <v>33</v>
      </c>
      <c r="AX441" s="14" t="s">
        <v>78</v>
      </c>
      <c r="AY441" s="266" t="s">
        <v>224</v>
      </c>
    </row>
    <row r="442" s="14" customFormat="1">
      <c r="A442" s="14"/>
      <c r="B442" s="257"/>
      <c r="C442" s="258"/>
      <c r="D442" s="247" t="s">
        <v>232</v>
      </c>
      <c r="E442" s="259" t="s">
        <v>1</v>
      </c>
      <c r="F442" s="260" t="s">
        <v>631</v>
      </c>
      <c r="G442" s="258"/>
      <c r="H442" s="259" t="s">
        <v>1</v>
      </c>
      <c r="I442" s="261"/>
      <c r="J442" s="258"/>
      <c r="K442" s="258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232</v>
      </c>
      <c r="AU442" s="266" t="s">
        <v>89</v>
      </c>
      <c r="AV442" s="14" t="s">
        <v>84</v>
      </c>
      <c r="AW442" s="14" t="s">
        <v>33</v>
      </c>
      <c r="AX442" s="14" t="s">
        <v>78</v>
      </c>
      <c r="AY442" s="266" t="s">
        <v>224</v>
      </c>
    </row>
    <row r="443" s="14" customFormat="1">
      <c r="A443" s="14"/>
      <c r="B443" s="257"/>
      <c r="C443" s="258"/>
      <c r="D443" s="247" t="s">
        <v>232</v>
      </c>
      <c r="E443" s="259" t="s">
        <v>1</v>
      </c>
      <c r="F443" s="260" t="s">
        <v>570</v>
      </c>
      <c r="G443" s="258"/>
      <c r="H443" s="259" t="s">
        <v>1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232</v>
      </c>
      <c r="AU443" s="266" t="s">
        <v>89</v>
      </c>
      <c r="AV443" s="14" t="s">
        <v>84</v>
      </c>
      <c r="AW443" s="14" t="s">
        <v>33</v>
      </c>
      <c r="AX443" s="14" t="s">
        <v>78</v>
      </c>
      <c r="AY443" s="266" t="s">
        <v>224</v>
      </c>
    </row>
    <row r="444" s="13" customFormat="1">
      <c r="A444" s="13"/>
      <c r="B444" s="245"/>
      <c r="C444" s="246"/>
      <c r="D444" s="247" t="s">
        <v>232</v>
      </c>
      <c r="E444" s="248" t="s">
        <v>1</v>
      </c>
      <c r="F444" s="249" t="s">
        <v>571</v>
      </c>
      <c r="G444" s="246"/>
      <c r="H444" s="250">
        <v>43.344000000000001</v>
      </c>
      <c r="I444" s="251"/>
      <c r="J444" s="246"/>
      <c r="K444" s="246"/>
      <c r="L444" s="252"/>
      <c r="M444" s="253"/>
      <c r="N444" s="254"/>
      <c r="O444" s="254"/>
      <c r="P444" s="254"/>
      <c r="Q444" s="254"/>
      <c r="R444" s="254"/>
      <c r="S444" s="254"/>
      <c r="T444" s="25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6" t="s">
        <v>232</v>
      </c>
      <c r="AU444" s="256" t="s">
        <v>89</v>
      </c>
      <c r="AV444" s="13" t="s">
        <v>89</v>
      </c>
      <c r="AW444" s="13" t="s">
        <v>33</v>
      </c>
      <c r="AX444" s="13" t="s">
        <v>78</v>
      </c>
      <c r="AY444" s="256" t="s">
        <v>224</v>
      </c>
    </row>
    <row r="445" s="13" customFormat="1">
      <c r="A445" s="13"/>
      <c r="B445" s="245"/>
      <c r="C445" s="246"/>
      <c r="D445" s="247" t="s">
        <v>232</v>
      </c>
      <c r="E445" s="248" t="s">
        <v>1</v>
      </c>
      <c r="F445" s="249" t="s">
        <v>572</v>
      </c>
      <c r="G445" s="246"/>
      <c r="H445" s="250">
        <v>30.667999999999999</v>
      </c>
      <c r="I445" s="251"/>
      <c r="J445" s="246"/>
      <c r="K445" s="246"/>
      <c r="L445" s="252"/>
      <c r="M445" s="253"/>
      <c r="N445" s="254"/>
      <c r="O445" s="254"/>
      <c r="P445" s="254"/>
      <c r="Q445" s="254"/>
      <c r="R445" s="254"/>
      <c r="S445" s="254"/>
      <c r="T445" s="25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6" t="s">
        <v>232</v>
      </c>
      <c r="AU445" s="256" t="s">
        <v>89</v>
      </c>
      <c r="AV445" s="13" t="s">
        <v>89</v>
      </c>
      <c r="AW445" s="13" t="s">
        <v>33</v>
      </c>
      <c r="AX445" s="13" t="s">
        <v>78</v>
      </c>
      <c r="AY445" s="256" t="s">
        <v>224</v>
      </c>
    </row>
    <row r="446" s="13" customFormat="1">
      <c r="A446" s="13"/>
      <c r="B446" s="245"/>
      <c r="C446" s="246"/>
      <c r="D446" s="247" t="s">
        <v>232</v>
      </c>
      <c r="E446" s="248" t="s">
        <v>1</v>
      </c>
      <c r="F446" s="249" t="s">
        <v>573</v>
      </c>
      <c r="G446" s="246"/>
      <c r="H446" s="250">
        <v>30.347999999999999</v>
      </c>
      <c r="I446" s="251"/>
      <c r="J446" s="246"/>
      <c r="K446" s="246"/>
      <c r="L446" s="252"/>
      <c r="M446" s="253"/>
      <c r="N446" s="254"/>
      <c r="O446" s="254"/>
      <c r="P446" s="254"/>
      <c r="Q446" s="254"/>
      <c r="R446" s="254"/>
      <c r="S446" s="254"/>
      <c r="T446" s="25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6" t="s">
        <v>232</v>
      </c>
      <c r="AU446" s="256" t="s">
        <v>89</v>
      </c>
      <c r="AV446" s="13" t="s">
        <v>89</v>
      </c>
      <c r="AW446" s="13" t="s">
        <v>33</v>
      </c>
      <c r="AX446" s="13" t="s">
        <v>78</v>
      </c>
      <c r="AY446" s="256" t="s">
        <v>224</v>
      </c>
    </row>
    <row r="447" s="15" customFormat="1">
      <c r="A447" s="15"/>
      <c r="B447" s="267"/>
      <c r="C447" s="268"/>
      <c r="D447" s="247" t="s">
        <v>232</v>
      </c>
      <c r="E447" s="269" t="s">
        <v>1</v>
      </c>
      <c r="F447" s="270" t="s">
        <v>248</v>
      </c>
      <c r="G447" s="268"/>
      <c r="H447" s="271">
        <v>104.36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232</v>
      </c>
      <c r="AU447" s="277" t="s">
        <v>89</v>
      </c>
      <c r="AV447" s="15" t="s">
        <v>230</v>
      </c>
      <c r="AW447" s="15" t="s">
        <v>33</v>
      </c>
      <c r="AX447" s="15" t="s">
        <v>84</v>
      </c>
      <c r="AY447" s="277" t="s">
        <v>224</v>
      </c>
    </row>
    <row r="448" s="2" customFormat="1" ht="16.5" customHeight="1">
      <c r="A448" s="40"/>
      <c r="B448" s="41"/>
      <c r="C448" s="278" t="s">
        <v>632</v>
      </c>
      <c r="D448" s="278" t="s">
        <v>390</v>
      </c>
      <c r="E448" s="279" t="s">
        <v>633</v>
      </c>
      <c r="F448" s="280" t="s">
        <v>634</v>
      </c>
      <c r="G448" s="281" t="s">
        <v>229</v>
      </c>
      <c r="H448" s="282">
        <v>109.578</v>
      </c>
      <c r="I448" s="283"/>
      <c r="J448" s="284">
        <f>ROUND(I448*H448,2)</f>
        <v>0</v>
      </c>
      <c r="K448" s="285"/>
      <c r="L448" s="286"/>
      <c r="M448" s="287" t="s">
        <v>1</v>
      </c>
      <c r="N448" s="288" t="s">
        <v>44</v>
      </c>
      <c r="O448" s="93"/>
      <c r="P448" s="241">
        <f>O448*H448</f>
        <v>0</v>
      </c>
      <c r="Q448" s="241">
        <v>0.019</v>
      </c>
      <c r="R448" s="241">
        <f>Q448*H448</f>
        <v>2.081982</v>
      </c>
      <c r="S448" s="241">
        <v>0</v>
      </c>
      <c r="T448" s="242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3" t="s">
        <v>270</v>
      </c>
      <c r="AT448" s="243" t="s">
        <v>390</v>
      </c>
      <c r="AU448" s="243" t="s">
        <v>89</v>
      </c>
      <c r="AY448" s="19" t="s">
        <v>224</v>
      </c>
      <c r="BE448" s="244">
        <f>IF(N448="základní",J448,0)</f>
        <v>0</v>
      </c>
      <c r="BF448" s="244">
        <f>IF(N448="snížená",J448,0)</f>
        <v>0</v>
      </c>
      <c r="BG448" s="244">
        <f>IF(N448="zákl. přenesená",J448,0)</f>
        <v>0</v>
      </c>
      <c r="BH448" s="244">
        <f>IF(N448="sníž. přenesená",J448,0)</f>
        <v>0</v>
      </c>
      <c r="BI448" s="244">
        <f>IF(N448="nulová",J448,0)</f>
        <v>0</v>
      </c>
      <c r="BJ448" s="19" t="s">
        <v>89</v>
      </c>
      <c r="BK448" s="244">
        <f>ROUND(I448*H448,2)</f>
        <v>0</v>
      </c>
      <c r="BL448" s="19" t="s">
        <v>230</v>
      </c>
      <c r="BM448" s="243" t="s">
        <v>635</v>
      </c>
    </row>
    <row r="449" s="13" customFormat="1">
      <c r="A449" s="13"/>
      <c r="B449" s="245"/>
      <c r="C449" s="246"/>
      <c r="D449" s="247" t="s">
        <v>232</v>
      </c>
      <c r="E449" s="248" t="s">
        <v>1</v>
      </c>
      <c r="F449" s="249" t="s">
        <v>636</v>
      </c>
      <c r="G449" s="246"/>
      <c r="H449" s="250">
        <v>109.578</v>
      </c>
      <c r="I449" s="251"/>
      <c r="J449" s="246"/>
      <c r="K449" s="246"/>
      <c r="L449" s="252"/>
      <c r="M449" s="253"/>
      <c r="N449" s="254"/>
      <c r="O449" s="254"/>
      <c r="P449" s="254"/>
      <c r="Q449" s="254"/>
      <c r="R449" s="254"/>
      <c r="S449" s="254"/>
      <c r="T449" s="25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6" t="s">
        <v>232</v>
      </c>
      <c r="AU449" s="256" t="s">
        <v>89</v>
      </c>
      <c r="AV449" s="13" t="s">
        <v>89</v>
      </c>
      <c r="AW449" s="13" t="s">
        <v>33</v>
      </c>
      <c r="AX449" s="13" t="s">
        <v>84</v>
      </c>
      <c r="AY449" s="256" t="s">
        <v>224</v>
      </c>
    </row>
    <row r="450" s="2" customFormat="1" ht="16.5" customHeight="1">
      <c r="A450" s="40"/>
      <c r="B450" s="41"/>
      <c r="C450" s="278" t="s">
        <v>637</v>
      </c>
      <c r="D450" s="278" t="s">
        <v>390</v>
      </c>
      <c r="E450" s="279" t="s">
        <v>638</v>
      </c>
      <c r="F450" s="280" t="s">
        <v>639</v>
      </c>
      <c r="G450" s="281" t="s">
        <v>229</v>
      </c>
      <c r="H450" s="282">
        <v>115.057</v>
      </c>
      <c r="I450" s="283"/>
      <c r="J450" s="284">
        <f>ROUND(I450*H450,2)</f>
        <v>0</v>
      </c>
      <c r="K450" s="285"/>
      <c r="L450" s="286"/>
      <c r="M450" s="287" t="s">
        <v>1</v>
      </c>
      <c r="N450" s="288" t="s">
        <v>44</v>
      </c>
      <c r="O450" s="93"/>
      <c r="P450" s="241">
        <f>O450*H450</f>
        <v>0</v>
      </c>
      <c r="Q450" s="241">
        <v>0.021999999999999999</v>
      </c>
      <c r="R450" s="241">
        <f>Q450*H450</f>
        <v>2.5312540000000001</v>
      </c>
      <c r="S450" s="241">
        <v>0</v>
      </c>
      <c r="T450" s="242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3" t="s">
        <v>270</v>
      </c>
      <c r="AT450" s="243" t="s">
        <v>390</v>
      </c>
      <c r="AU450" s="243" t="s">
        <v>89</v>
      </c>
      <c r="AY450" s="19" t="s">
        <v>224</v>
      </c>
      <c r="BE450" s="244">
        <f>IF(N450="základní",J450,0)</f>
        <v>0</v>
      </c>
      <c r="BF450" s="244">
        <f>IF(N450="snížená",J450,0)</f>
        <v>0</v>
      </c>
      <c r="BG450" s="244">
        <f>IF(N450="zákl. přenesená",J450,0)</f>
        <v>0</v>
      </c>
      <c r="BH450" s="244">
        <f>IF(N450="sníž. přenesená",J450,0)</f>
        <v>0</v>
      </c>
      <c r="BI450" s="244">
        <f>IF(N450="nulová",J450,0)</f>
        <v>0</v>
      </c>
      <c r="BJ450" s="19" t="s">
        <v>89</v>
      </c>
      <c r="BK450" s="244">
        <f>ROUND(I450*H450,2)</f>
        <v>0</v>
      </c>
      <c r="BL450" s="19" t="s">
        <v>230</v>
      </c>
      <c r="BM450" s="243" t="s">
        <v>640</v>
      </c>
    </row>
    <row r="451" s="13" customFormat="1">
      <c r="A451" s="13"/>
      <c r="B451" s="245"/>
      <c r="C451" s="246"/>
      <c r="D451" s="247" t="s">
        <v>232</v>
      </c>
      <c r="E451" s="248" t="s">
        <v>1</v>
      </c>
      <c r="F451" s="249" t="s">
        <v>636</v>
      </c>
      <c r="G451" s="246"/>
      <c r="H451" s="250">
        <v>109.578</v>
      </c>
      <c r="I451" s="251"/>
      <c r="J451" s="246"/>
      <c r="K451" s="246"/>
      <c r="L451" s="252"/>
      <c r="M451" s="253"/>
      <c r="N451" s="254"/>
      <c r="O451" s="254"/>
      <c r="P451" s="254"/>
      <c r="Q451" s="254"/>
      <c r="R451" s="254"/>
      <c r="S451" s="254"/>
      <c r="T451" s="25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6" t="s">
        <v>232</v>
      </c>
      <c r="AU451" s="256" t="s">
        <v>89</v>
      </c>
      <c r="AV451" s="13" t="s">
        <v>89</v>
      </c>
      <c r="AW451" s="13" t="s">
        <v>33</v>
      </c>
      <c r="AX451" s="13" t="s">
        <v>84</v>
      </c>
      <c r="AY451" s="256" t="s">
        <v>224</v>
      </c>
    </row>
    <row r="452" s="13" customFormat="1">
      <c r="A452" s="13"/>
      <c r="B452" s="245"/>
      <c r="C452" s="246"/>
      <c r="D452" s="247" t="s">
        <v>232</v>
      </c>
      <c r="E452" s="246"/>
      <c r="F452" s="249" t="s">
        <v>641</v>
      </c>
      <c r="G452" s="246"/>
      <c r="H452" s="250">
        <v>115.057</v>
      </c>
      <c r="I452" s="251"/>
      <c r="J452" s="246"/>
      <c r="K452" s="246"/>
      <c r="L452" s="252"/>
      <c r="M452" s="253"/>
      <c r="N452" s="254"/>
      <c r="O452" s="254"/>
      <c r="P452" s="254"/>
      <c r="Q452" s="254"/>
      <c r="R452" s="254"/>
      <c r="S452" s="254"/>
      <c r="T452" s="25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6" t="s">
        <v>232</v>
      </c>
      <c r="AU452" s="256" t="s">
        <v>89</v>
      </c>
      <c r="AV452" s="13" t="s">
        <v>89</v>
      </c>
      <c r="AW452" s="13" t="s">
        <v>4</v>
      </c>
      <c r="AX452" s="13" t="s">
        <v>84</v>
      </c>
      <c r="AY452" s="256" t="s">
        <v>224</v>
      </c>
    </row>
    <row r="453" s="2" customFormat="1" ht="24.15" customHeight="1">
      <c r="A453" s="40"/>
      <c r="B453" s="41"/>
      <c r="C453" s="231" t="s">
        <v>642</v>
      </c>
      <c r="D453" s="231" t="s">
        <v>226</v>
      </c>
      <c r="E453" s="232" t="s">
        <v>643</v>
      </c>
      <c r="F453" s="233" t="s">
        <v>644</v>
      </c>
      <c r="G453" s="234" t="s">
        <v>229</v>
      </c>
      <c r="H453" s="235">
        <v>104.36</v>
      </c>
      <c r="I453" s="236"/>
      <c r="J453" s="237">
        <f>ROUND(I453*H453,2)</f>
        <v>0</v>
      </c>
      <c r="K453" s="238"/>
      <c r="L453" s="46"/>
      <c r="M453" s="239" t="s">
        <v>1</v>
      </c>
      <c r="N453" s="240" t="s">
        <v>44</v>
      </c>
      <c r="O453" s="93"/>
      <c r="P453" s="241">
        <f>O453*H453</f>
        <v>0</v>
      </c>
      <c r="Q453" s="241">
        <v>8.0000000000000007E-05</v>
      </c>
      <c r="R453" s="241">
        <f>Q453*H453</f>
        <v>0.0083488</v>
      </c>
      <c r="S453" s="241">
        <v>0</v>
      </c>
      <c r="T453" s="242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3" t="s">
        <v>230</v>
      </c>
      <c r="AT453" s="243" t="s">
        <v>226</v>
      </c>
      <c r="AU453" s="243" t="s">
        <v>89</v>
      </c>
      <c r="AY453" s="19" t="s">
        <v>224</v>
      </c>
      <c r="BE453" s="244">
        <f>IF(N453="základní",J453,0)</f>
        <v>0</v>
      </c>
      <c r="BF453" s="244">
        <f>IF(N453="snížená",J453,0)</f>
        <v>0</v>
      </c>
      <c r="BG453" s="244">
        <f>IF(N453="zákl. přenesená",J453,0)</f>
        <v>0</v>
      </c>
      <c r="BH453" s="244">
        <f>IF(N453="sníž. přenesená",J453,0)</f>
        <v>0</v>
      </c>
      <c r="BI453" s="244">
        <f>IF(N453="nulová",J453,0)</f>
        <v>0</v>
      </c>
      <c r="BJ453" s="19" t="s">
        <v>89</v>
      </c>
      <c r="BK453" s="244">
        <f>ROUND(I453*H453,2)</f>
        <v>0</v>
      </c>
      <c r="BL453" s="19" t="s">
        <v>230</v>
      </c>
      <c r="BM453" s="243" t="s">
        <v>645</v>
      </c>
    </row>
    <row r="454" s="14" customFormat="1">
      <c r="A454" s="14"/>
      <c r="B454" s="257"/>
      <c r="C454" s="258"/>
      <c r="D454" s="247" t="s">
        <v>232</v>
      </c>
      <c r="E454" s="259" t="s">
        <v>1</v>
      </c>
      <c r="F454" s="260" t="s">
        <v>570</v>
      </c>
      <c r="G454" s="258"/>
      <c r="H454" s="259" t="s">
        <v>1</v>
      </c>
      <c r="I454" s="261"/>
      <c r="J454" s="258"/>
      <c r="K454" s="258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232</v>
      </c>
      <c r="AU454" s="266" t="s">
        <v>89</v>
      </c>
      <c r="AV454" s="14" t="s">
        <v>84</v>
      </c>
      <c r="AW454" s="14" t="s">
        <v>33</v>
      </c>
      <c r="AX454" s="14" t="s">
        <v>78</v>
      </c>
      <c r="AY454" s="266" t="s">
        <v>224</v>
      </c>
    </row>
    <row r="455" s="13" customFormat="1">
      <c r="A455" s="13"/>
      <c r="B455" s="245"/>
      <c r="C455" s="246"/>
      <c r="D455" s="247" t="s">
        <v>232</v>
      </c>
      <c r="E455" s="248" t="s">
        <v>1</v>
      </c>
      <c r="F455" s="249" t="s">
        <v>571</v>
      </c>
      <c r="G455" s="246"/>
      <c r="H455" s="250">
        <v>43.344000000000001</v>
      </c>
      <c r="I455" s="251"/>
      <c r="J455" s="246"/>
      <c r="K455" s="246"/>
      <c r="L455" s="252"/>
      <c r="M455" s="253"/>
      <c r="N455" s="254"/>
      <c r="O455" s="254"/>
      <c r="P455" s="254"/>
      <c r="Q455" s="254"/>
      <c r="R455" s="254"/>
      <c r="S455" s="254"/>
      <c r="T455" s="25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6" t="s">
        <v>232</v>
      </c>
      <c r="AU455" s="256" t="s">
        <v>89</v>
      </c>
      <c r="AV455" s="13" t="s">
        <v>89</v>
      </c>
      <c r="AW455" s="13" t="s">
        <v>33</v>
      </c>
      <c r="AX455" s="13" t="s">
        <v>78</v>
      </c>
      <c r="AY455" s="256" t="s">
        <v>224</v>
      </c>
    </row>
    <row r="456" s="13" customFormat="1">
      <c r="A456" s="13"/>
      <c r="B456" s="245"/>
      <c r="C456" s="246"/>
      <c r="D456" s="247" t="s">
        <v>232</v>
      </c>
      <c r="E456" s="248" t="s">
        <v>1</v>
      </c>
      <c r="F456" s="249" t="s">
        <v>572</v>
      </c>
      <c r="G456" s="246"/>
      <c r="H456" s="250">
        <v>30.667999999999999</v>
      </c>
      <c r="I456" s="251"/>
      <c r="J456" s="246"/>
      <c r="K456" s="246"/>
      <c r="L456" s="252"/>
      <c r="M456" s="253"/>
      <c r="N456" s="254"/>
      <c r="O456" s="254"/>
      <c r="P456" s="254"/>
      <c r="Q456" s="254"/>
      <c r="R456" s="254"/>
      <c r="S456" s="254"/>
      <c r="T456" s="25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6" t="s">
        <v>232</v>
      </c>
      <c r="AU456" s="256" t="s">
        <v>89</v>
      </c>
      <c r="AV456" s="13" t="s">
        <v>89</v>
      </c>
      <c r="AW456" s="13" t="s">
        <v>33</v>
      </c>
      <c r="AX456" s="13" t="s">
        <v>78</v>
      </c>
      <c r="AY456" s="256" t="s">
        <v>224</v>
      </c>
    </row>
    <row r="457" s="13" customFormat="1">
      <c r="A457" s="13"/>
      <c r="B457" s="245"/>
      <c r="C457" s="246"/>
      <c r="D457" s="247" t="s">
        <v>232</v>
      </c>
      <c r="E457" s="248" t="s">
        <v>1</v>
      </c>
      <c r="F457" s="249" t="s">
        <v>573</v>
      </c>
      <c r="G457" s="246"/>
      <c r="H457" s="250">
        <v>30.347999999999999</v>
      </c>
      <c r="I457" s="251"/>
      <c r="J457" s="246"/>
      <c r="K457" s="246"/>
      <c r="L457" s="252"/>
      <c r="M457" s="253"/>
      <c r="N457" s="254"/>
      <c r="O457" s="254"/>
      <c r="P457" s="254"/>
      <c r="Q457" s="254"/>
      <c r="R457" s="254"/>
      <c r="S457" s="254"/>
      <c r="T457" s="25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6" t="s">
        <v>232</v>
      </c>
      <c r="AU457" s="256" t="s">
        <v>89</v>
      </c>
      <c r="AV457" s="13" t="s">
        <v>89</v>
      </c>
      <c r="AW457" s="13" t="s">
        <v>33</v>
      </c>
      <c r="AX457" s="13" t="s">
        <v>78</v>
      </c>
      <c r="AY457" s="256" t="s">
        <v>224</v>
      </c>
    </row>
    <row r="458" s="15" customFormat="1">
      <c r="A458" s="15"/>
      <c r="B458" s="267"/>
      <c r="C458" s="268"/>
      <c r="D458" s="247" t="s">
        <v>232</v>
      </c>
      <c r="E458" s="269" t="s">
        <v>1</v>
      </c>
      <c r="F458" s="270" t="s">
        <v>248</v>
      </c>
      <c r="G458" s="268"/>
      <c r="H458" s="271">
        <v>104.36</v>
      </c>
      <c r="I458" s="272"/>
      <c r="J458" s="268"/>
      <c r="K458" s="268"/>
      <c r="L458" s="273"/>
      <c r="M458" s="274"/>
      <c r="N458" s="275"/>
      <c r="O458" s="275"/>
      <c r="P458" s="275"/>
      <c r="Q458" s="275"/>
      <c r="R458" s="275"/>
      <c r="S458" s="275"/>
      <c r="T458" s="27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7" t="s">
        <v>232</v>
      </c>
      <c r="AU458" s="277" t="s">
        <v>89</v>
      </c>
      <c r="AV458" s="15" t="s">
        <v>230</v>
      </c>
      <c r="AW458" s="15" t="s">
        <v>33</v>
      </c>
      <c r="AX458" s="15" t="s">
        <v>84</v>
      </c>
      <c r="AY458" s="277" t="s">
        <v>224</v>
      </c>
    </row>
    <row r="459" s="2" customFormat="1" ht="24.15" customHeight="1">
      <c r="A459" s="40"/>
      <c r="B459" s="41"/>
      <c r="C459" s="231" t="s">
        <v>646</v>
      </c>
      <c r="D459" s="231" t="s">
        <v>226</v>
      </c>
      <c r="E459" s="232" t="s">
        <v>647</v>
      </c>
      <c r="F459" s="233" t="s">
        <v>648</v>
      </c>
      <c r="G459" s="234" t="s">
        <v>229</v>
      </c>
      <c r="H459" s="235">
        <v>54.502000000000002</v>
      </c>
      <c r="I459" s="236"/>
      <c r="J459" s="237">
        <f>ROUND(I459*H459,2)</f>
        <v>0</v>
      </c>
      <c r="K459" s="238"/>
      <c r="L459" s="46"/>
      <c r="M459" s="239" t="s">
        <v>1</v>
      </c>
      <c r="N459" s="240" t="s">
        <v>44</v>
      </c>
      <c r="O459" s="93"/>
      <c r="P459" s="241">
        <f>O459*H459</f>
        <v>0</v>
      </c>
      <c r="Q459" s="241">
        <v>0.0315</v>
      </c>
      <c r="R459" s="241">
        <f>Q459*H459</f>
        <v>1.7168130000000001</v>
      </c>
      <c r="S459" s="241">
        <v>0</v>
      </c>
      <c r="T459" s="242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3" t="s">
        <v>230</v>
      </c>
      <c r="AT459" s="243" t="s">
        <v>226</v>
      </c>
      <c r="AU459" s="243" t="s">
        <v>89</v>
      </c>
      <c r="AY459" s="19" t="s">
        <v>224</v>
      </c>
      <c r="BE459" s="244">
        <f>IF(N459="základní",J459,0)</f>
        <v>0</v>
      </c>
      <c r="BF459" s="244">
        <f>IF(N459="snížená",J459,0)</f>
        <v>0</v>
      </c>
      <c r="BG459" s="244">
        <f>IF(N459="zákl. přenesená",J459,0)</f>
        <v>0</v>
      </c>
      <c r="BH459" s="244">
        <f>IF(N459="sníž. přenesená",J459,0)</f>
        <v>0</v>
      </c>
      <c r="BI459" s="244">
        <f>IF(N459="nulová",J459,0)</f>
        <v>0</v>
      </c>
      <c r="BJ459" s="19" t="s">
        <v>89</v>
      </c>
      <c r="BK459" s="244">
        <f>ROUND(I459*H459,2)</f>
        <v>0</v>
      </c>
      <c r="BL459" s="19" t="s">
        <v>230</v>
      </c>
      <c r="BM459" s="243" t="s">
        <v>649</v>
      </c>
    </row>
    <row r="460" s="14" customFormat="1">
      <c r="A460" s="14"/>
      <c r="B460" s="257"/>
      <c r="C460" s="258"/>
      <c r="D460" s="247" t="s">
        <v>232</v>
      </c>
      <c r="E460" s="259" t="s">
        <v>1</v>
      </c>
      <c r="F460" s="260" t="s">
        <v>568</v>
      </c>
      <c r="G460" s="258"/>
      <c r="H460" s="259" t="s">
        <v>1</v>
      </c>
      <c r="I460" s="261"/>
      <c r="J460" s="258"/>
      <c r="K460" s="258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232</v>
      </c>
      <c r="AU460" s="266" t="s">
        <v>89</v>
      </c>
      <c r="AV460" s="14" t="s">
        <v>84</v>
      </c>
      <c r="AW460" s="14" t="s">
        <v>33</v>
      </c>
      <c r="AX460" s="14" t="s">
        <v>78</v>
      </c>
      <c r="AY460" s="266" t="s">
        <v>224</v>
      </c>
    </row>
    <row r="461" s="13" customFormat="1">
      <c r="A461" s="13"/>
      <c r="B461" s="245"/>
      <c r="C461" s="246"/>
      <c r="D461" s="247" t="s">
        <v>232</v>
      </c>
      <c r="E461" s="248" t="s">
        <v>1</v>
      </c>
      <c r="F461" s="249" t="s">
        <v>650</v>
      </c>
      <c r="G461" s="246"/>
      <c r="H461" s="250">
        <v>48.265000000000001</v>
      </c>
      <c r="I461" s="251"/>
      <c r="J461" s="246"/>
      <c r="K461" s="246"/>
      <c r="L461" s="252"/>
      <c r="M461" s="253"/>
      <c r="N461" s="254"/>
      <c r="O461" s="254"/>
      <c r="P461" s="254"/>
      <c r="Q461" s="254"/>
      <c r="R461" s="254"/>
      <c r="S461" s="254"/>
      <c r="T461" s="25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6" t="s">
        <v>232</v>
      </c>
      <c r="AU461" s="256" t="s">
        <v>89</v>
      </c>
      <c r="AV461" s="13" t="s">
        <v>89</v>
      </c>
      <c r="AW461" s="13" t="s">
        <v>33</v>
      </c>
      <c r="AX461" s="13" t="s">
        <v>78</v>
      </c>
      <c r="AY461" s="256" t="s">
        <v>224</v>
      </c>
    </row>
    <row r="462" s="13" customFormat="1">
      <c r="A462" s="13"/>
      <c r="B462" s="245"/>
      <c r="C462" s="246"/>
      <c r="D462" s="247" t="s">
        <v>232</v>
      </c>
      <c r="E462" s="248" t="s">
        <v>1</v>
      </c>
      <c r="F462" s="249" t="s">
        <v>651</v>
      </c>
      <c r="G462" s="246"/>
      <c r="H462" s="250">
        <v>2.105</v>
      </c>
      <c r="I462" s="251"/>
      <c r="J462" s="246"/>
      <c r="K462" s="246"/>
      <c r="L462" s="252"/>
      <c r="M462" s="253"/>
      <c r="N462" s="254"/>
      <c r="O462" s="254"/>
      <c r="P462" s="254"/>
      <c r="Q462" s="254"/>
      <c r="R462" s="254"/>
      <c r="S462" s="254"/>
      <c r="T462" s="25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6" t="s">
        <v>232</v>
      </c>
      <c r="AU462" s="256" t="s">
        <v>89</v>
      </c>
      <c r="AV462" s="13" t="s">
        <v>89</v>
      </c>
      <c r="AW462" s="13" t="s">
        <v>33</v>
      </c>
      <c r="AX462" s="13" t="s">
        <v>78</v>
      </c>
      <c r="AY462" s="256" t="s">
        <v>224</v>
      </c>
    </row>
    <row r="463" s="14" customFormat="1">
      <c r="A463" s="14"/>
      <c r="B463" s="257"/>
      <c r="C463" s="258"/>
      <c r="D463" s="247" t="s">
        <v>232</v>
      </c>
      <c r="E463" s="259" t="s">
        <v>1</v>
      </c>
      <c r="F463" s="260" t="s">
        <v>652</v>
      </c>
      <c r="G463" s="258"/>
      <c r="H463" s="259" t="s">
        <v>1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232</v>
      </c>
      <c r="AU463" s="266" t="s">
        <v>89</v>
      </c>
      <c r="AV463" s="14" t="s">
        <v>84</v>
      </c>
      <c r="AW463" s="14" t="s">
        <v>33</v>
      </c>
      <c r="AX463" s="14" t="s">
        <v>78</v>
      </c>
      <c r="AY463" s="266" t="s">
        <v>224</v>
      </c>
    </row>
    <row r="464" s="13" customFormat="1">
      <c r="A464" s="13"/>
      <c r="B464" s="245"/>
      <c r="C464" s="246"/>
      <c r="D464" s="247" t="s">
        <v>232</v>
      </c>
      <c r="E464" s="248" t="s">
        <v>1</v>
      </c>
      <c r="F464" s="249" t="s">
        <v>653</v>
      </c>
      <c r="G464" s="246"/>
      <c r="H464" s="250">
        <v>2.0659999999999998</v>
      </c>
      <c r="I464" s="251"/>
      <c r="J464" s="246"/>
      <c r="K464" s="246"/>
      <c r="L464" s="252"/>
      <c r="M464" s="253"/>
      <c r="N464" s="254"/>
      <c r="O464" s="254"/>
      <c r="P464" s="254"/>
      <c r="Q464" s="254"/>
      <c r="R464" s="254"/>
      <c r="S464" s="254"/>
      <c r="T464" s="25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6" t="s">
        <v>232</v>
      </c>
      <c r="AU464" s="256" t="s">
        <v>89</v>
      </c>
      <c r="AV464" s="13" t="s">
        <v>89</v>
      </c>
      <c r="AW464" s="13" t="s">
        <v>33</v>
      </c>
      <c r="AX464" s="13" t="s">
        <v>78</v>
      </c>
      <c r="AY464" s="256" t="s">
        <v>224</v>
      </c>
    </row>
    <row r="465" s="13" customFormat="1">
      <c r="A465" s="13"/>
      <c r="B465" s="245"/>
      <c r="C465" s="246"/>
      <c r="D465" s="247" t="s">
        <v>232</v>
      </c>
      <c r="E465" s="248" t="s">
        <v>1</v>
      </c>
      <c r="F465" s="249" t="s">
        <v>654</v>
      </c>
      <c r="G465" s="246"/>
      <c r="H465" s="250">
        <v>2.0659999999999998</v>
      </c>
      <c r="I465" s="251"/>
      <c r="J465" s="246"/>
      <c r="K465" s="246"/>
      <c r="L465" s="252"/>
      <c r="M465" s="253"/>
      <c r="N465" s="254"/>
      <c r="O465" s="254"/>
      <c r="P465" s="254"/>
      <c r="Q465" s="254"/>
      <c r="R465" s="254"/>
      <c r="S465" s="254"/>
      <c r="T465" s="25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6" t="s">
        <v>232</v>
      </c>
      <c r="AU465" s="256" t="s">
        <v>89</v>
      </c>
      <c r="AV465" s="13" t="s">
        <v>89</v>
      </c>
      <c r="AW465" s="13" t="s">
        <v>33</v>
      </c>
      <c r="AX465" s="13" t="s">
        <v>78</v>
      </c>
      <c r="AY465" s="256" t="s">
        <v>224</v>
      </c>
    </row>
    <row r="466" s="15" customFormat="1">
      <c r="A466" s="15"/>
      <c r="B466" s="267"/>
      <c r="C466" s="268"/>
      <c r="D466" s="247" t="s">
        <v>232</v>
      </c>
      <c r="E466" s="269" t="s">
        <v>1</v>
      </c>
      <c r="F466" s="270" t="s">
        <v>248</v>
      </c>
      <c r="G466" s="268"/>
      <c r="H466" s="271">
        <v>54.502000000000002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232</v>
      </c>
      <c r="AU466" s="277" t="s">
        <v>89</v>
      </c>
      <c r="AV466" s="15" t="s">
        <v>230</v>
      </c>
      <c r="AW466" s="15" t="s">
        <v>33</v>
      </c>
      <c r="AX466" s="15" t="s">
        <v>84</v>
      </c>
      <c r="AY466" s="277" t="s">
        <v>224</v>
      </c>
    </row>
    <row r="467" s="2" customFormat="1" ht="24.15" customHeight="1">
      <c r="A467" s="40"/>
      <c r="B467" s="41"/>
      <c r="C467" s="231" t="s">
        <v>655</v>
      </c>
      <c r="D467" s="231" t="s">
        <v>226</v>
      </c>
      <c r="E467" s="232" t="s">
        <v>656</v>
      </c>
      <c r="F467" s="233" t="s">
        <v>657</v>
      </c>
      <c r="G467" s="234" t="s">
        <v>229</v>
      </c>
      <c r="H467" s="235">
        <v>8</v>
      </c>
      <c r="I467" s="236"/>
      <c r="J467" s="237">
        <f>ROUND(I467*H467,2)</f>
        <v>0</v>
      </c>
      <c r="K467" s="238"/>
      <c r="L467" s="46"/>
      <c r="M467" s="239" t="s">
        <v>1</v>
      </c>
      <c r="N467" s="240" t="s">
        <v>44</v>
      </c>
      <c r="O467" s="93"/>
      <c r="P467" s="241">
        <f>O467*H467</f>
        <v>0</v>
      </c>
      <c r="Q467" s="241">
        <v>0.0315</v>
      </c>
      <c r="R467" s="241">
        <f>Q467*H467</f>
        <v>0.252</v>
      </c>
      <c r="S467" s="241">
        <v>0</v>
      </c>
      <c r="T467" s="24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3" t="s">
        <v>230</v>
      </c>
      <c r="AT467" s="243" t="s">
        <v>226</v>
      </c>
      <c r="AU467" s="243" t="s">
        <v>89</v>
      </c>
      <c r="AY467" s="19" t="s">
        <v>224</v>
      </c>
      <c r="BE467" s="244">
        <f>IF(N467="základní",J467,0)</f>
        <v>0</v>
      </c>
      <c r="BF467" s="244">
        <f>IF(N467="snížená",J467,0)</f>
        <v>0</v>
      </c>
      <c r="BG467" s="244">
        <f>IF(N467="zákl. přenesená",J467,0)</f>
        <v>0</v>
      </c>
      <c r="BH467" s="244">
        <f>IF(N467="sníž. přenesená",J467,0)</f>
        <v>0</v>
      </c>
      <c r="BI467" s="244">
        <f>IF(N467="nulová",J467,0)</f>
        <v>0</v>
      </c>
      <c r="BJ467" s="19" t="s">
        <v>89</v>
      </c>
      <c r="BK467" s="244">
        <f>ROUND(I467*H467,2)</f>
        <v>0</v>
      </c>
      <c r="BL467" s="19" t="s">
        <v>230</v>
      </c>
      <c r="BM467" s="243" t="s">
        <v>658</v>
      </c>
    </row>
    <row r="468" s="13" customFormat="1">
      <c r="A468" s="13"/>
      <c r="B468" s="245"/>
      <c r="C468" s="246"/>
      <c r="D468" s="247" t="s">
        <v>232</v>
      </c>
      <c r="E468" s="248" t="s">
        <v>1</v>
      </c>
      <c r="F468" s="249" t="s">
        <v>659</v>
      </c>
      <c r="G468" s="246"/>
      <c r="H468" s="250">
        <v>8</v>
      </c>
      <c r="I468" s="251"/>
      <c r="J468" s="246"/>
      <c r="K468" s="246"/>
      <c r="L468" s="252"/>
      <c r="M468" s="253"/>
      <c r="N468" s="254"/>
      <c r="O468" s="254"/>
      <c r="P468" s="254"/>
      <c r="Q468" s="254"/>
      <c r="R468" s="254"/>
      <c r="S468" s="254"/>
      <c r="T468" s="25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6" t="s">
        <v>232</v>
      </c>
      <c r="AU468" s="256" t="s">
        <v>89</v>
      </c>
      <c r="AV468" s="13" t="s">
        <v>89</v>
      </c>
      <c r="AW468" s="13" t="s">
        <v>33</v>
      </c>
      <c r="AX468" s="13" t="s">
        <v>84</v>
      </c>
      <c r="AY468" s="256" t="s">
        <v>224</v>
      </c>
    </row>
    <row r="469" s="2" customFormat="1" ht="16.5" customHeight="1">
      <c r="A469" s="40"/>
      <c r="B469" s="41"/>
      <c r="C469" s="231" t="s">
        <v>660</v>
      </c>
      <c r="D469" s="231" t="s">
        <v>226</v>
      </c>
      <c r="E469" s="232" t="s">
        <v>661</v>
      </c>
      <c r="F469" s="233" t="s">
        <v>662</v>
      </c>
      <c r="G469" s="234" t="s">
        <v>229</v>
      </c>
      <c r="H469" s="235">
        <v>4.5259999999999998</v>
      </c>
      <c r="I469" s="236"/>
      <c r="J469" s="237">
        <f>ROUND(I469*H469,2)</f>
        <v>0</v>
      </c>
      <c r="K469" s="238"/>
      <c r="L469" s="46"/>
      <c r="M469" s="239" t="s">
        <v>1</v>
      </c>
      <c r="N469" s="240" t="s">
        <v>44</v>
      </c>
      <c r="O469" s="93"/>
      <c r="P469" s="241">
        <f>O469*H469</f>
        <v>0</v>
      </c>
      <c r="Q469" s="241">
        <v>0.0057000000000000002</v>
      </c>
      <c r="R469" s="241">
        <f>Q469*H469</f>
        <v>0.0257982</v>
      </c>
      <c r="S469" s="241">
        <v>0</v>
      </c>
      <c r="T469" s="242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3" t="s">
        <v>230</v>
      </c>
      <c r="AT469" s="243" t="s">
        <v>226</v>
      </c>
      <c r="AU469" s="243" t="s">
        <v>89</v>
      </c>
      <c r="AY469" s="19" t="s">
        <v>224</v>
      </c>
      <c r="BE469" s="244">
        <f>IF(N469="základní",J469,0)</f>
        <v>0</v>
      </c>
      <c r="BF469" s="244">
        <f>IF(N469="snížená",J469,0)</f>
        <v>0</v>
      </c>
      <c r="BG469" s="244">
        <f>IF(N469="zákl. přenesená",J469,0)</f>
        <v>0</v>
      </c>
      <c r="BH469" s="244">
        <f>IF(N469="sníž. přenesená",J469,0)</f>
        <v>0</v>
      </c>
      <c r="BI469" s="244">
        <f>IF(N469="nulová",J469,0)</f>
        <v>0</v>
      </c>
      <c r="BJ469" s="19" t="s">
        <v>89</v>
      </c>
      <c r="BK469" s="244">
        <f>ROUND(I469*H469,2)</f>
        <v>0</v>
      </c>
      <c r="BL469" s="19" t="s">
        <v>230</v>
      </c>
      <c r="BM469" s="243" t="s">
        <v>663</v>
      </c>
    </row>
    <row r="470" s="14" customFormat="1">
      <c r="A470" s="14"/>
      <c r="B470" s="257"/>
      <c r="C470" s="258"/>
      <c r="D470" s="247" t="s">
        <v>232</v>
      </c>
      <c r="E470" s="259" t="s">
        <v>1</v>
      </c>
      <c r="F470" s="260" t="s">
        <v>586</v>
      </c>
      <c r="G470" s="258"/>
      <c r="H470" s="259" t="s">
        <v>1</v>
      </c>
      <c r="I470" s="261"/>
      <c r="J470" s="258"/>
      <c r="K470" s="258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232</v>
      </c>
      <c r="AU470" s="266" t="s">
        <v>89</v>
      </c>
      <c r="AV470" s="14" t="s">
        <v>84</v>
      </c>
      <c r="AW470" s="14" t="s">
        <v>33</v>
      </c>
      <c r="AX470" s="14" t="s">
        <v>78</v>
      </c>
      <c r="AY470" s="266" t="s">
        <v>224</v>
      </c>
    </row>
    <row r="471" s="13" customFormat="1">
      <c r="A471" s="13"/>
      <c r="B471" s="245"/>
      <c r="C471" s="246"/>
      <c r="D471" s="247" t="s">
        <v>232</v>
      </c>
      <c r="E471" s="248" t="s">
        <v>1</v>
      </c>
      <c r="F471" s="249" t="s">
        <v>587</v>
      </c>
      <c r="G471" s="246"/>
      <c r="H471" s="250">
        <v>2.2669999999999999</v>
      </c>
      <c r="I471" s="251"/>
      <c r="J471" s="246"/>
      <c r="K471" s="246"/>
      <c r="L471" s="252"/>
      <c r="M471" s="253"/>
      <c r="N471" s="254"/>
      <c r="O471" s="254"/>
      <c r="P471" s="254"/>
      <c r="Q471" s="254"/>
      <c r="R471" s="254"/>
      <c r="S471" s="254"/>
      <c r="T471" s="25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6" t="s">
        <v>232</v>
      </c>
      <c r="AU471" s="256" t="s">
        <v>89</v>
      </c>
      <c r="AV471" s="13" t="s">
        <v>89</v>
      </c>
      <c r="AW471" s="13" t="s">
        <v>33</v>
      </c>
      <c r="AX471" s="13" t="s">
        <v>78</v>
      </c>
      <c r="AY471" s="256" t="s">
        <v>224</v>
      </c>
    </row>
    <row r="472" s="13" customFormat="1">
      <c r="A472" s="13"/>
      <c r="B472" s="245"/>
      <c r="C472" s="246"/>
      <c r="D472" s="247" t="s">
        <v>232</v>
      </c>
      <c r="E472" s="248" t="s">
        <v>1</v>
      </c>
      <c r="F472" s="249" t="s">
        <v>588</v>
      </c>
      <c r="G472" s="246"/>
      <c r="H472" s="250">
        <v>1.2</v>
      </c>
      <c r="I472" s="251"/>
      <c r="J472" s="246"/>
      <c r="K472" s="246"/>
      <c r="L472" s="252"/>
      <c r="M472" s="253"/>
      <c r="N472" s="254"/>
      <c r="O472" s="254"/>
      <c r="P472" s="254"/>
      <c r="Q472" s="254"/>
      <c r="R472" s="254"/>
      <c r="S472" s="254"/>
      <c r="T472" s="25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6" t="s">
        <v>232</v>
      </c>
      <c r="AU472" s="256" t="s">
        <v>89</v>
      </c>
      <c r="AV472" s="13" t="s">
        <v>89</v>
      </c>
      <c r="AW472" s="13" t="s">
        <v>33</v>
      </c>
      <c r="AX472" s="13" t="s">
        <v>78</v>
      </c>
      <c r="AY472" s="256" t="s">
        <v>224</v>
      </c>
    </row>
    <row r="473" s="13" customFormat="1">
      <c r="A473" s="13"/>
      <c r="B473" s="245"/>
      <c r="C473" s="246"/>
      <c r="D473" s="247" t="s">
        <v>232</v>
      </c>
      <c r="E473" s="248" t="s">
        <v>1</v>
      </c>
      <c r="F473" s="249" t="s">
        <v>589</v>
      </c>
      <c r="G473" s="246"/>
      <c r="H473" s="250">
        <v>1.0589999999999999</v>
      </c>
      <c r="I473" s="251"/>
      <c r="J473" s="246"/>
      <c r="K473" s="246"/>
      <c r="L473" s="252"/>
      <c r="M473" s="253"/>
      <c r="N473" s="254"/>
      <c r="O473" s="254"/>
      <c r="P473" s="254"/>
      <c r="Q473" s="254"/>
      <c r="R473" s="254"/>
      <c r="S473" s="254"/>
      <c r="T473" s="25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6" t="s">
        <v>232</v>
      </c>
      <c r="AU473" s="256" t="s">
        <v>89</v>
      </c>
      <c r="AV473" s="13" t="s">
        <v>89</v>
      </c>
      <c r="AW473" s="13" t="s">
        <v>33</v>
      </c>
      <c r="AX473" s="13" t="s">
        <v>78</v>
      </c>
      <c r="AY473" s="256" t="s">
        <v>224</v>
      </c>
    </row>
    <row r="474" s="15" customFormat="1">
      <c r="A474" s="15"/>
      <c r="B474" s="267"/>
      <c r="C474" s="268"/>
      <c r="D474" s="247" t="s">
        <v>232</v>
      </c>
      <c r="E474" s="269" t="s">
        <v>1</v>
      </c>
      <c r="F474" s="270" t="s">
        <v>248</v>
      </c>
      <c r="G474" s="268"/>
      <c r="H474" s="271">
        <v>4.5259999999999998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232</v>
      </c>
      <c r="AU474" s="277" t="s">
        <v>89</v>
      </c>
      <c r="AV474" s="15" t="s">
        <v>230</v>
      </c>
      <c r="AW474" s="15" t="s">
        <v>33</v>
      </c>
      <c r="AX474" s="15" t="s">
        <v>84</v>
      </c>
      <c r="AY474" s="277" t="s">
        <v>224</v>
      </c>
    </row>
    <row r="475" s="2" customFormat="1" ht="16.5" customHeight="1">
      <c r="A475" s="40"/>
      <c r="B475" s="41"/>
      <c r="C475" s="231" t="s">
        <v>664</v>
      </c>
      <c r="D475" s="231" t="s">
        <v>226</v>
      </c>
      <c r="E475" s="232" t="s">
        <v>665</v>
      </c>
      <c r="F475" s="233" t="s">
        <v>666</v>
      </c>
      <c r="G475" s="234" t="s">
        <v>229</v>
      </c>
      <c r="H475" s="235">
        <v>33.587000000000003</v>
      </c>
      <c r="I475" s="236"/>
      <c r="J475" s="237">
        <f>ROUND(I475*H475,2)</f>
        <v>0</v>
      </c>
      <c r="K475" s="238"/>
      <c r="L475" s="46"/>
      <c r="M475" s="239" t="s">
        <v>1</v>
      </c>
      <c r="N475" s="240" t="s">
        <v>44</v>
      </c>
      <c r="O475" s="93"/>
      <c r="P475" s="241">
        <f>O475*H475</f>
        <v>0</v>
      </c>
      <c r="Q475" s="241">
        <v>0.00038999999999999999</v>
      </c>
      <c r="R475" s="241">
        <f>Q475*H475</f>
        <v>0.013098930000000002</v>
      </c>
      <c r="S475" s="241">
        <v>1.0000000000000001E-05</v>
      </c>
      <c r="T475" s="242">
        <f>S475*H475</f>
        <v>0.00033587000000000005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3" t="s">
        <v>230</v>
      </c>
      <c r="AT475" s="243" t="s">
        <v>226</v>
      </c>
      <c r="AU475" s="243" t="s">
        <v>89</v>
      </c>
      <c r="AY475" s="19" t="s">
        <v>224</v>
      </c>
      <c r="BE475" s="244">
        <f>IF(N475="základní",J475,0)</f>
        <v>0</v>
      </c>
      <c r="BF475" s="244">
        <f>IF(N475="snížená",J475,0)</f>
        <v>0</v>
      </c>
      <c r="BG475" s="244">
        <f>IF(N475="zákl. přenesená",J475,0)</f>
        <v>0</v>
      </c>
      <c r="BH475" s="244">
        <f>IF(N475="sníž. přenesená",J475,0)</f>
        <v>0</v>
      </c>
      <c r="BI475" s="244">
        <f>IF(N475="nulová",J475,0)</f>
        <v>0</v>
      </c>
      <c r="BJ475" s="19" t="s">
        <v>89</v>
      </c>
      <c r="BK475" s="244">
        <f>ROUND(I475*H475,2)</f>
        <v>0</v>
      </c>
      <c r="BL475" s="19" t="s">
        <v>230</v>
      </c>
      <c r="BM475" s="243" t="s">
        <v>667</v>
      </c>
    </row>
    <row r="476" s="14" customFormat="1">
      <c r="A476" s="14"/>
      <c r="B476" s="257"/>
      <c r="C476" s="258"/>
      <c r="D476" s="247" t="s">
        <v>232</v>
      </c>
      <c r="E476" s="259" t="s">
        <v>1</v>
      </c>
      <c r="F476" s="260" t="s">
        <v>668</v>
      </c>
      <c r="G476" s="258"/>
      <c r="H476" s="259" t="s">
        <v>1</v>
      </c>
      <c r="I476" s="261"/>
      <c r="J476" s="258"/>
      <c r="K476" s="258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232</v>
      </c>
      <c r="AU476" s="266" t="s">
        <v>89</v>
      </c>
      <c r="AV476" s="14" t="s">
        <v>84</v>
      </c>
      <c r="AW476" s="14" t="s">
        <v>33</v>
      </c>
      <c r="AX476" s="14" t="s">
        <v>78</v>
      </c>
      <c r="AY476" s="266" t="s">
        <v>224</v>
      </c>
    </row>
    <row r="477" s="13" customFormat="1">
      <c r="A477" s="13"/>
      <c r="B477" s="245"/>
      <c r="C477" s="246"/>
      <c r="D477" s="247" t="s">
        <v>232</v>
      </c>
      <c r="E477" s="248" t="s">
        <v>1</v>
      </c>
      <c r="F477" s="249" t="s">
        <v>554</v>
      </c>
      <c r="G477" s="246"/>
      <c r="H477" s="250">
        <v>33.587000000000003</v>
      </c>
      <c r="I477" s="251"/>
      <c r="J477" s="246"/>
      <c r="K477" s="246"/>
      <c r="L477" s="252"/>
      <c r="M477" s="253"/>
      <c r="N477" s="254"/>
      <c r="O477" s="254"/>
      <c r="P477" s="254"/>
      <c r="Q477" s="254"/>
      <c r="R477" s="254"/>
      <c r="S477" s="254"/>
      <c r="T477" s="25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6" t="s">
        <v>232</v>
      </c>
      <c r="AU477" s="256" t="s">
        <v>89</v>
      </c>
      <c r="AV477" s="13" t="s">
        <v>89</v>
      </c>
      <c r="AW477" s="13" t="s">
        <v>33</v>
      </c>
      <c r="AX477" s="13" t="s">
        <v>84</v>
      </c>
      <c r="AY477" s="256" t="s">
        <v>224</v>
      </c>
    </row>
    <row r="478" s="12" customFormat="1" ht="22.8" customHeight="1">
      <c r="A478" s="12"/>
      <c r="B478" s="215"/>
      <c r="C478" s="216"/>
      <c r="D478" s="217" t="s">
        <v>77</v>
      </c>
      <c r="E478" s="229" t="s">
        <v>632</v>
      </c>
      <c r="F478" s="229" t="s">
        <v>669</v>
      </c>
      <c r="G478" s="216"/>
      <c r="H478" s="216"/>
      <c r="I478" s="219"/>
      <c r="J478" s="230">
        <f>BK478</f>
        <v>0</v>
      </c>
      <c r="K478" s="216"/>
      <c r="L478" s="221"/>
      <c r="M478" s="222"/>
      <c r="N478" s="223"/>
      <c r="O478" s="223"/>
      <c r="P478" s="224">
        <f>SUM(P479:P508)</f>
        <v>0</v>
      </c>
      <c r="Q478" s="223"/>
      <c r="R478" s="224">
        <f>SUM(R479:R508)</f>
        <v>18.943760000000001</v>
      </c>
      <c r="S478" s="223"/>
      <c r="T478" s="225">
        <f>SUM(T479:T508)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6" t="s">
        <v>84</v>
      </c>
      <c r="AT478" s="227" t="s">
        <v>77</v>
      </c>
      <c r="AU478" s="227" t="s">
        <v>84</v>
      </c>
      <c r="AY478" s="226" t="s">
        <v>224</v>
      </c>
      <c r="BK478" s="228">
        <f>SUM(BK479:BK508)</f>
        <v>0</v>
      </c>
    </row>
    <row r="479" s="2" customFormat="1" ht="16.5" customHeight="1">
      <c r="A479" s="40"/>
      <c r="B479" s="41"/>
      <c r="C479" s="231" t="s">
        <v>670</v>
      </c>
      <c r="D479" s="231" t="s">
        <v>226</v>
      </c>
      <c r="E479" s="232" t="s">
        <v>671</v>
      </c>
      <c r="F479" s="233" t="s">
        <v>672</v>
      </c>
      <c r="G479" s="234" t="s">
        <v>229</v>
      </c>
      <c r="H479" s="235">
        <v>126.76000000000001</v>
      </c>
      <c r="I479" s="236"/>
      <c r="J479" s="237">
        <f>ROUND(I479*H479,2)</f>
        <v>0</v>
      </c>
      <c r="K479" s="238"/>
      <c r="L479" s="46"/>
      <c r="M479" s="239" t="s">
        <v>1</v>
      </c>
      <c r="N479" s="240" t="s">
        <v>44</v>
      </c>
      <c r="O479" s="93"/>
      <c r="P479" s="241">
        <f>O479*H479</f>
        <v>0</v>
      </c>
      <c r="Q479" s="241">
        <v>0.11</v>
      </c>
      <c r="R479" s="241">
        <f>Q479*H479</f>
        <v>13.9436</v>
      </c>
      <c r="S479" s="241">
        <v>0</v>
      </c>
      <c r="T479" s="242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3" t="s">
        <v>230</v>
      </c>
      <c r="AT479" s="243" t="s">
        <v>226</v>
      </c>
      <c r="AU479" s="243" t="s">
        <v>89</v>
      </c>
      <c r="AY479" s="19" t="s">
        <v>224</v>
      </c>
      <c r="BE479" s="244">
        <f>IF(N479="základní",J479,0)</f>
        <v>0</v>
      </c>
      <c r="BF479" s="244">
        <f>IF(N479="snížená",J479,0)</f>
        <v>0</v>
      </c>
      <c r="BG479" s="244">
        <f>IF(N479="zákl. přenesená",J479,0)</f>
        <v>0</v>
      </c>
      <c r="BH479" s="244">
        <f>IF(N479="sníž. přenesená",J479,0)</f>
        <v>0</v>
      </c>
      <c r="BI479" s="244">
        <f>IF(N479="nulová",J479,0)</f>
        <v>0</v>
      </c>
      <c r="BJ479" s="19" t="s">
        <v>89</v>
      </c>
      <c r="BK479" s="244">
        <f>ROUND(I479*H479,2)</f>
        <v>0</v>
      </c>
      <c r="BL479" s="19" t="s">
        <v>230</v>
      </c>
      <c r="BM479" s="243" t="s">
        <v>673</v>
      </c>
    </row>
    <row r="480" s="14" customFormat="1">
      <c r="A480" s="14"/>
      <c r="B480" s="257"/>
      <c r="C480" s="258"/>
      <c r="D480" s="247" t="s">
        <v>232</v>
      </c>
      <c r="E480" s="259" t="s">
        <v>1</v>
      </c>
      <c r="F480" s="260" t="s">
        <v>674</v>
      </c>
      <c r="G480" s="258"/>
      <c r="H480" s="259" t="s">
        <v>1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232</v>
      </c>
      <c r="AU480" s="266" t="s">
        <v>89</v>
      </c>
      <c r="AV480" s="14" t="s">
        <v>84</v>
      </c>
      <c r="AW480" s="14" t="s">
        <v>33</v>
      </c>
      <c r="AX480" s="14" t="s">
        <v>78</v>
      </c>
      <c r="AY480" s="266" t="s">
        <v>224</v>
      </c>
    </row>
    <row r="481" s="13" customFormat="1">
      <c r="A481" s="13"/>
      <c r="B481" s="245"/>
      <c r="C481" s="246"/>
      <c r="D481" s="247" t="s">
        <v>232</v>
      </c>
      <c r="E481" s="248" t="s">
        <v>1</v>
      </c>
      <c r="F481" s="249" t="s">
        <v>675</v>
      </c>
      <c r="G481" s="246"/>
      <c r="H481" s="250">
        <v>14.32</v>
      </c>
      <c r="I481" s="251"/>
      <c r="J481" s="246"/>
      <c r="K481" s="246"/>
      <c r="L481" s="252"/>
      <c r="M481" s="253"/>
      <c r="N481" s="254"/>
      <c r="O481" s="254"/>
      <c r="P481" s="254"/>
      <c r="Q481" s="254"/>
      <c r="R481" s="254"/>
      <c r="S481" s="254"/>
      <c r="T481" s="25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6" t="s">
        <v>232</v>
      </c>
      <c r="AU481" s="256" t="s">
        <v>89</v>
      </c>
      <c r="AV481" s="13" t="s">
        <v>89</v>
      </c>
      <c r="AW481" s="13" t="s">
        <v>33</v>
      </c>
      <c r="AX481" s="13" t="s">
        <v>78</v>
      </c>
      <c r="AY481" s="256" t="s">
        <v>224</v>
      </c>
    </row>
    <row r="482" s="13" customFormat="1">
      <c r="A482" s="13"/>
      <c r="B482" s="245"/>
      <c r="C482" s="246"/>
      <c r="D482" s="247" t="s">
        <v>232</v>
      </c>
      <c r="E482" s="248" t="s">
        <v>1</v>
      </c>
      <c r="F482" s="249" t="s">
        <v>676</v>
      </c>
      <c r="G482" s="246"/>
      <c r="H482" s="250">
        <v>16.629999999999999</v>
      </c>
      <c r="I482" s="251"/>
      <c r="J482" s="246"/>
      <c r="K482" s="246"/>
      <c r="L482" s="252"/>
      <c r="M482" s="253"/>
      <c r="N482" s="254"/>
      <c r="O482" s="254"/>
      <c r="P482" s="254"/>
      <c r="Q482" s="254"/>
      <c r="R482" s="254"/>
      <c r="S482" s="254"/>
      <c r="T482" s="25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6" t="s">
        <v>232</v>
      </c>
      <c r="AU482" s="256" t="s">
        <v>89</v>
      </c>
      <c r="AV482" s="13" t="s">
        <v>89</v>
      </c>
      <c r="AW482" s="13" t="s">
        <v>33</v>
      </c>
      <c r="AX482" s="13" t="s">
        <v>78</v>
      </c>
      <c r="AY482" s="256" t="s">
        <v>224</v>
      </c>
    </row>
    <row r="483" s="13" customFormat="1">
      <c r="A483" s="13"/>
      <c r="B483" s="245"/>
      <c r="C483" s="246"/>
      <c r="D483" s="247" t="s">
        <v>232</v>
      </c>
      <c r="E483" s="248" t="s">
        <v>1</v>
      </c>
      <c r="F483" s="249" t="s">
        <v>677</v>
      </c>
      <c r="G483" s="246"/>
      <c r="H483" s="250">
        <v>20.050000000000001</v>
      </c>
      <c r="I483" s="251"/>
      <c r="J483" s="246"/>
      <c r="K483" s="246"/>
      <c r="L483" s="252"/>
      <c r="M483" s="253"/>
      <c r="N483" s="254"/>
      <c r="O483" s="254"/>
      <c r="P483" s="254"/>
      <c r="Q483" s="254"/>
      <c r="R483" s="254"/>
      <c r="S483" s="254"/>
      <c r="T483" s="25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6" t="s">
        <v>232</v>
      </c>
      <c r="AU483" s="256" t="s">
        <v>89</v>
      </c>
      <c r="AV483" s="13" t="s">
        <v>89</v>
      </c>
      <c r="AW483" s="13" t="s">
        <v>33</v>
      </c>
      <c r="AX483" s="13" t="s">
        <v>78</v>
      </c>
      <c r="AY483" s="256" t="s">
        <v>224</v>
      </c>
    </row>
    <row r="484" s="13" customFormat="1">
      <c r="A484" s="13"/>
      <c r="B484" s="245"/>
      <c r="C484" s="246"/>
      <c r="D484" s="247" t="s">
        <v>232</v>
      </c>
      <c r="E484" s="248" t="s">
        <v>1</v>
      </c>
      <c r="F484" s="249" t="s">
        <v>678</v>
      </c>
      <c r="G484" s="246"/>
      <c r="H484" s="250">
        <v>23.280000000000001</v>
      </c>
      <c r="I484" s="251"/>
      <c r="J484" s="246"/>
      <c r="K484" s="246"/>
      <c r="L484" s="252"/>
      <c r="M484" s="253"/>
      <c r="N484" s="254"/>
      <c r="O484" s="254"/>
      <c r="P484" s="254"/>
      <c r="Q484" s="254"/>
      <c r="R484" s="254"/>
      <c r="S484" s="254"/>
      <c r="T484" s="25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6" t="s">
        <v>232</v>
      </c>
      <c r="AU484" s="256" t="s">
        <v>89</v>
      </c>
      <c r="AV484" s="13" t="s">
        <v>89</v>
      </c>
      <c r="AW484" s="13" t="s">
        <v>33</v>
      </c>
      <c r="AX484" s="13" t="s">
        <v>78</v>
      </c>
      <c r="AY484" s="256" t="s">
        <v>224</v>
      </c>
    </row>
    <row r="485" s="14" customFormat="1">
      <c r="A485" s="14"/>
      <c r="B485" s="257"/>
      <c r="C485" s="258"/>
      <c r="D485" s="247" t="s">
        <v>232</v>
      </c>
      <c r="E485" s="259" t="s">
        <v>1</v>
      </c>
      <c r="F485" s="260" t="s">
        <v>679</v>
      </c>
      <c r="G485" s="258"/>
      <c r="H485" s="259" t="s">
        <v>1</v>
      </c>
      <c r="I485" s="261"/>
      <c r="J485" s="258"/>
      <c r="K485" s="258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232</v>
      </c>
      <c r="AU485" s="266" t="s">
        <v>89</v>
      </c>
      <c r="AV485" s="14" t="s">
        <v>84</v>
      </c>
      <c r="AW485" s="14" t="s">
        <v>33</v>
      </c>
      <c r="AX485" s="14" t="s">
        <v>78</v>
      </c>
      <c r="AY485" s="266" t="s">
        <v>224</v>
      </c>
    </row>
    <row r="486" s="13" customFormat="1">
      <c r="A486" s="13"/>
      <c r="B486" s="245"/>
      <c r="C486" s="246"/>
      <c r="D486" s="247" t="s">
        <v>232</v>
      </c>
      <c r="E486" s="248" t="s">
        <v>1</v>
      </c>
      <c r="F486" s="249" t="s">
        <v>680</v>
      </c>
      <c r="G486" s="246"/>
      <c r="H486" s="250">
        <v>15.25</v>
      </c>
      <c r="I486" s="251"/>
      <c r="J486" s="246"/>
      <c r="K486" s="246"/>
      <c r="L486" s="252"/>
      <c r="M486" s="253"/>
      <c r="N486" s="254"/>
      <c r="O486" s="254"/>
      <c r="P486" s="254"/>
      <c r="Q486" s="254"/>
      <c r="R486" s="254"/>
      <c r="S486" s="254"/>
      <c r="T486" s="25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6" t="s">
        <v>232</v>
      </c>
      <c r="AU486" s="256" t="s">
        <v>89</v>
      </c>
      <c r="AV486" s="13" t="s">
        <v>89</v>
      </c>
      <c r="AW486" s="13" t="s">
        <v>33</v>
      </c>
      <c r="AX486" s="13" t="s">
        <v>78</v>
      </c>
      <c r="AY486" s="256" t="s">
        <v>224</v>
      </c>
    </row>
    <row r="487" s="13" customFormat="1">
      <c r="A487" s="13"/>
      <c r="B487" s="245"/>
      <c r="C487" s="246"/>
      <c r="D487" s="247" t="s">
        <v>232</v>
      </c>
      <c r="E487" s="248" t="s">
        <v>1</v>
      </c>
      <c r="F487" s="249" t="s">
        <v>681</v>
      </c>
      <c r="G487" s="246"/>
      <c r="H487" s="250">
        <v>14.960000000000001</v>
      </c>
      <c r="I487" s="251"/>
      <c r="J487" s="246"/>
      <c r="K487" s="246"/>
      <c r="L487" s="252"/>
      <c r="M487" s="253"/>
      <c r="N487" s="254"/>
      <c r="O487" s="254"/>
      <c r="P487" s="254"/>
      <c r="Q487" s="254"/>
      <c r="R487" s="254"/>
      <c r="S487" s="254"/>
      <c r="T487" s="25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6" t="s">
        <v>232</v>
      </c>
      <c r="AU487" s="256" t="s">
        <v>89</v>
      </c>
      <c r="AV487" s="13" t="s">
        <v>89</v>
      </c>
      <c r="AW487" s="13" t="s">
        <v>33</v>
      </c>
      <c r="AX487" s="13" t="s">
        <v>78</v>
      </c>
      <c r="AY487" s="256" t="s">
        <v>224</v>
      </c>
    </row>
    <row r="488" s="13" customFormat="1">
      <c r="A488" s="13"/>
      <c r="B488" s="245"/>
      <c r="C488" s="246"/>
      <c r="D488" s="247" t="s">
        <v>232</v>
      </c>
      <c r="E488" s="248" t="s">
        <v>1</v>
      </c>
      <c r="F488" s="249" t="s">
        <v>682</v>
      </c>
      <c r="G488" s="246"/>
      <c r="H488" s="250">
        <v>6.0099999999999998</v>
      </c>
      <c r="I488" s="251"/>
      <c r="J488" s="246"/>
      <c r="K488" s="246"/>
      <c r="L488" s="252"/>
      <c r="M488" s="253"/>
      <c r="N488" s="254"/>
      <c r="O488" s="254"/>
      <c r="P488" s="254"/>
      <c r="Q488" s="254"/>
      <c r="R488" s="254"/>
      <c r="S488" s="254"/>
      <c r="T488" s="25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6" t="s">
        <v>232</v>
      </c>
      <c r="AU488" s="256" t="s">
        <v>89</v>
      </c>
      <c r="AV488" s="13" t="s">
        <v>89</v>
      </c>
      <c r="AW488" s="13" t="s">
        <v>33</v>
      </c>
      <c r="AX488" s="13" t="s">
        <v>78</v>
      </c>
      <c r="AY488" s="256" t="s">
        <v>224</v>
      </c>
    </row>
    <row r="489" s="14" customFormat="1">
      <c r="A489" s="14"/>
      <c r="B489" s="257"/>
      <c r="C489" s="258"/>
      <c r="D489" s="247" t="s">
        <v>232</v>
      </c>
      <c r="E489" s="259" t="s">
        <v>1</v>
      </c>
      <c r="F489" s="260" t="s">
        <v>683</v>
      </c>
      <c r="G489" s="258"/>
      <c r="H489" s="259" t="s">
        <v>1</v>
      </c>
      <c r="I489" s="261"/>
      <c r="J489" s="258"/>
      <c r="K489" s="258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232</v>
      </c>
      <c r="AU489" s="266" t="s">
        <v>89</v>
      </c>
      <c r="AV489" s="14" t="s">
        <v>84</v>
      </c>
      <c r="AW489" s="14" t="s">
        <v>33</v>
      </c>
      <c r="AX489" s="14" t="s">
        <v>78</v>
      </c>
      <c r="AY489" s="266" t="s">
        <v>224</v>
      </c>
    </row>
    <row r="490" s="13" customFormat="1">
      <c r="A490" s="13"/>
      <c r="B490" s="245"/>
      <c r="C490" s="246"/>
      <c r="D490" s="247" t="s">
        <v>232</v>
      </c>
      <c r="E490" s="248" t="s">
        <v>1</v>
      </c>
      <c r="F490" s="249" t="s">
        <v>684</v>
      </c>
      <c r="G490" s="246"/>
      <c r="H490" s="250">
        <v>5.8099999999999996</v>
      </c>
      <c r="I490" s="251"/>
      <c r="J490" s="246"/>
      <c r="K490" s="246"/>
      <c r="L490" s="252"/>
      <c r="M490" s="253"/>
      <c r="N490" s="254"/>
      <c r="O490" s="254"/>
      <c r="P490" s="254"/>
      <c r="Q490" s="254"/>
      <c r="R490" s="254"/>
      <c r="S490" s="254"/>
      <c r="T490" s="25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6" t="s">
        <v>232</v>
      </c>
      <c r="AU490" s="256" t="s">
        <v>89</v>
      </c>
      <c r="AV490" s="13" t="s">
        <v>89</v>
      </c>
      <c r="AW490" s="13" t="s">
        <v>33</v>
      </c>
      <c r="AX490" s="13" t="s">
        <v>78</v>
      </c>
      <c r="AY490" s="256" t="s">
        <v>224</v>
      </c>
    </row>
    <row r="491" s="13" customFormat="1">
      <c r="A491" s="13"/>
      <c r="B491" s="245"/>
      <c r="C491" s="246"/>
      <c r="D491" s="247" t="s">
        <v>232</v>
      </c>
      <c r="E491" s="248" t="s">
        <v>1</v>
      </c>
      <c r="F491" s="249" t="s">
        <v>685</v>
      </c>
      <c r="G491" s="246"/>
      <c r="H491" s="250">
        <v>6.3200000000000003</v>
      </c>
      <c r="I491" s="251"/>
      <c r="J491" s="246"/>
      <c r="K491" s="246"/>
      <c r="L491" s="252"/>
      <c r="M491" s="253"/>
      <c r="N491" s="254"/>
      <c r="O491" s="254"/>
      <c r="P491" s="254"/>
      <c r="Q491" s="254"/>
      <c r="R491" s="254"/>
      <c r="S491" s="254"/>
      <c r="T491" s="25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6" t="s">
        <v>232</v>
      </c>
      <c r="AU491" s="256" t="s">
        <v>89</v>
      </c>
      <c r="AV491" s="13" t="s">
        <v>89</v>
      </c>
      <c r="AW491" s="13" t="s">
        <v>33</v>
      </c>
      <c r="AX491" s="13" t="s">
        <v>78</v>
      </c>
      <c r="AY491" s="256" t="s">
        <v>224</v>
      </c>
    </row>
    <row r="492" s="13" customFormat="1">
      <c r="A492" s="13"/>
      <c r="B492" s="245"/>
      <c r="C492" s="246"/>
      <c r="D492" s="247" t="s">
        <v>232</v>
      </c>
      <c r="E492" s="248" t="s">
        <v>1</v>
      </c>
      <c r="F492" s="249" t="s">
        <v>686</v>
      </c>
      <c r="G492" s="246"/>
      <c r="H492" s="250">
        <v>4.1299999999999999</v>
      </c>
      <c r="I492" s="251"/>
      <c r="J492" s="246"/>
      <c r="K492" s="246"/>
      <c r="L492" s="252"/>
      <c r="M492" s="253"/>
      <c r="N492" s="254"/>
      <c r="O492" s="254"/>
      <c r="P492" s="254"/>
      <c r="Q492" s="254"/>
      <c r="R492" s="254"/>
      <c r="S492" s="254"/>
      <c r="T492" s="25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6" t="s">
        <v>232</v>
      </c>
      <c r="AU492" s="256" t="s">
        <v>89</v>
      </c>
      <c r="AV492" s="13" t="s">
        <v>89</v>
      </c>
      <c r="AW492" s="13" t="s">
        <v>33</v>
      </c>
      <c r="AX492" s="13" t="s">
        <v>78</v>
      </c>
      <c r="AY492" s="256" t="s">
        <v>224</v>
      </c>
    </row>
    <row r="493" s="15" customFormat="1">
      <c r="A493" s="15"/>
      <c r="B493" s="267"/>
      <c r="C493" s="268"/>
      <c r="D493" s="247" t="s">
        <v>232</v>
      </c>
      <c r="E493" s="269" t="s">
        <v>1</v>
      </c>
      <c r="F493" s="270" t="s">
        <v>248</v>
      </c>
      <c r="G493" s="268"/>
      <c r="H493" s="271">
        <v>126.76000000000001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7" t="s">
        <v>232</v>
      </c>
      <c r="AU493" s="277" t="s">
        <v>89</v>
      </c>
      <c r="AV493" s="15" t="s">
        <v>230</v>
      </c>
      <c r="AW493" s="15" t="s">
        <v>33</v>
      </c>
      <c r="AX493" s="15" t="s">
        <v>84</v>
      </c>
      <c r="AY493" s="277" t="s">
        <v>224</v>
      </c>
    </row>
    <row r="494" s="2" customFormat="1" ht="16.5" customHeight="1">
      <c r="A494" s="40"/>
      <c r="B494" s="41"/>
      <c r="C494" s="231" t="s">
        <v>687</v>
      </c>
      <c r="D494" s="231" t="s">
        <v>226</v>
      </c>
      <c r="E494" s="232" t="s">
        <v>688</v>
      </c>
      <c r="F494" s="233" t="s">
        <v>689</v>
      </c>
      <c r="G494" s="234" t="s">
        <v>229</v>
      </c>
      <c r="H494" s="235">
        <v>454.56</v>
      </c>
      <c r="I494" s="236"/>
      <c r="J494" s="237">
        <f>ROUND(I494*H494,2)</f>
        <v>0</v>
      </c>
      <c r="K494" s="238"/>
      <c r="L494" s="46"/>
      <c r="M494" s="239" t="s">
        <v>1</v>
      </c>
      <c r="N494" s="240" t="s">
        <v>44</v>
      </c>
      <c r="O494" s="93"/>
      <c r="P494" s="241">
        <f>O494*H494</f>
        <v>0</v>
      </c>
      <c r="Q494" s="241">
        <v>0.010999999999999999</v>
      </c>
      <c r="R494" s="241">
        <f>Q494*H494</f>
        <v>5.0001600000000002</v>
      </c>
      <c r="S494" s="241">
        <v>0</v>
      </c>
      <c r="T494" s="242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3" t="s">
        <v>230</v>
      </c>
      <c r="AT494" s="243" t="s">
        <v>226</v>
      </c>
      <c r="AU494" s="243" t="s">
        <v>89</v>
      </c>
      <c r="AY494" s="19" t="s">
        <v>224</v>
      </c>
      <c r="BE494" s="244">
        <f>IF(N494="základní",J494,0)</f>
        <v>0</v>
      </c>
      <c r="BF494" s="244">
        <f>IF(N494="snížená",J494,0)</f>
        <v>0</v>
      </c>
      <c r="BG494" s="244">
        <f>IF(N494="zákl. přenesená",J494,0)</f>
        <v>0</v>
      </c>
      <c r="BH494" s="244">
        <f>IF(N494="sníž. přenesená",J494,0)</f>
        <v>0</v>
      </c>
      <c r="BI494" s="244">
        <f>IF(N494="nulová",J494,0)</f>
        <v>0</v>
      </c>
      <c r="BJ494" s="19" t="s">
        <v>89</v>
      </c>
      <c r="BK494" s="244">
        <f>ROUND(I494*H494,2)</f>
        <v>0</v>
      </c>
      <c r="BL494" s="19" t="s">
        <v>230</v>
      </c>
      <c r="BM494" s="243" t="s">
        <v>690</v>
      </c>
    </row>
    <row r="495" s="14" customFormat="1">
      <c r="A495" s="14"/>
      <c r="B495" s="257"/>
      <c r="C495" s="258"/>
      <c r="D495" s="247" t="s">
        <v>232</v>
      </c>
      <c r="E495" s="259" t="s">
        <v>1</v>
      </c>
      <c r="F495" s="260" t="s">
        <v>674</v>
      </c>
      <c r="G495" s="258"/>
      <c r="H495" s="259" t="s">
        <v>1</v>
      </c>
      <c r="I495" s="261"/>
      <c r="J495" s="258"/>
      <c r="K495" s="258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232</v>
      </c>
      <c r="AU495" s="266" t="s">
        <v>89</v>
      </c>
      <c r="AV495" s="14" t="s">
        <v>84</v>
      </c>
      <c r="AW495" s="14" t="s">
        <v>33</v>
      </c>
      <c r="AX495" s="14" t="s">
        <v>78</v>
      </c>
      <c r="AY495" s="266" t="s">
        <v>224</v>
      </c>
    </row>
    <row r="496" s="13" customFormat="1">
      <c r="A496" s="13"/>
      <c r="B496" s="245"/>
      <c r="C496" s="246"/>
      <c r="D496" s="247" t="s">
        <v>232</v>
      </c>
      <c r="E496" s="248" t="s">
        <v>1</v>
      </c>
      <c r="F496" s="249" t="s">
        <v>691</v>
      </c>
      <c r="G496" s="246"/>
      <c r="H496" s="250">
        <v>57.280000000000001</v>
      </c>
      <c r="I496" s="251"/>
      <c r="J496" s="246"/>
      <c r="K496" s="246"/>
      <c r="L496" s="252"/>
      <c r="M496" s="253"/>
      <c r="N496" s="254"/>
      <c r="O496" s="254"/>
      <c r="P496" s="254"/>
      <c r="Q496" s="254"/>
      <c r="R496" s="254"/>
      <c r="S496" s="254"/>
      <c r="T496" s="25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6" t="s">
        <v>232</v>
      </c>
      <c r="AU496" s="256" t="s">
        <v>89</v>
      </c>
      <c r="AV496" s="13" t="s">
        <v>89</v>
      </c>
      <c r="AW496" s="13" t="s">
        <v>33</v>
      </c>
      <c r="AX496" s="13" t="s">
        <v>78</v>
      </c>
      <c r="AY496" s="256" t="s">
        <v>224</v>
      </c>
    </row>
    <row r="497" s="13" customFormat="1">
      <c r="A497" s="13"/>
      <c r="B497" s="245"/>
      <c r="C497" s="246"/>
      <c r="D497" s="247" t="s">
        <v>232</v>
      </c>
      <c r="E497" s="248" t="s">
        <v>1</v>
      </c>
      <c r="F497" s="249" t="s">
        <v>692</v>
      </c>
      <c r="G497" s="246"/>
      <c r="H497" s="250">
        <v>66.519999999999996</v>
      </c>
      <c r="I497" s="251"/>
      <c r="J497" s="246"/>
      <c r="K497" s="246"/>
      <c r="L497" s="252"/>
      <c r="M497" s="253"/>
      <c r="N497" s="254"/>
      <c r="O497" s="254"/>
      <c r="P497" s="254"/>
      <c r="Q497" s="254"/>
      <c r="R497" s="254"/>
      <c r="S497" s="254"/>
      <c r="T497" s="25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6" t="s">
        <v>232</v>
      </c>
      <c r="AU497" s="256" t="s">
        <v>89</v>
      </c>
      <c r="AV497" s="13" t="s">
        <v>89</v>
      </c>
      <c r="AW497" s="13" t="s">
        <v>33</v>
      </c>
      <c r="AX497" s="13" t="s">
        <v>78</v>
      </c>
      <c r="AY497" s="256" t="s">
        <v>224</v>
      </c>
    </row>
    <row r="498" s="13" customFormat="1">
      <c r="A498" s="13"/>
      <c r="B498" s="245"/>
      <c r="C498" s="246"/>
      <c r="D498" s="247" t="s">
        <v>232</v>
      </c>
      <c r="E498" s="248" t="s">
        <v>1</v>
      </c>
      <c r="F498" s="249" t="s">
        <v>693</v>
      </c>
      <c r="G498" s="246"/>
      <c r="H498" s="250">
        <v>80.200000000000003</v>
      </c>
      <c r="I498" s="251"/>
      <c r="J498" s="246"/>
      <c r="K498" s="246"/>
      <c r="L498" s="252"/>
      <c r="M498" s="253"/>
      <c r="N498" s="254"/>
      <c r="O498" s="254"/>
      <c r="P498" s="254"/>
      <c r="Q498" s="254"/>
      <c r="R498" s="254"/>
      <c r="S498" s="254"/>
      <c r="T498" s="25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6" t="s">
        <v>232</v>
      </c>
      <c r="AU498" s="256" t="s">
        <v>89</v>
      </c>
      <c r="AV498" s="13" t="s">
        <v>89</v>
      </c>
      <c r="AW498" s="13" t="s">
        <v>33</v>
      </c>
      <c r="AX498" s="13" t="s">
        <v>78</v>
      </c>
      <c r="AY498" s="256" t="s">
        <v>224</v>
      </c>
    </row>
    <row r="499" s="13" customFormat="1">
      <c r="A499" s="13"/>
      <c r="B499" s="245"/>
      <c r="C499" s="246"/>
      <c r="D499" s="247" t="s">
        <v>232</v>
      </c>
      <c r="E499" s="248" t="s">
        <v>1</v>
      </c>
      <c r="F499" s="249" t="s">
        <v>694</v>
      </c>
      <c r="G499" s="246"/>
      <c r="H499" s="250">
        <v>93.120000000000005</v>
      </c>
      <c r="I499" s="251"/>
      <c r="J499" s="246"/>
      <c r="K499" s="246"/>
      <c r="L499" s="252"/>
      <c r="M499" s="253"/>
      <c r="N499" s="254"/>
      <c r="O499" s="254"/>
      <c r="P499" s="254"/>
      <c r="Q499" s="254"/>
      <c r="R499" s="254"/>
      <c r="S499" s="254"/>
      <c r="T499" s="25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6" t="s">
        <v>232</v>
      </c>
      <c r="AU499" s="256" t="s">
        <v>89</v>
      </c>
      <c r="AV499" s="13" t="s">
        <v>89</v>
      </c>
      <c r="AW499" s="13" t="s">
        <v>33</v>
      </c>
      <c r="AX499" s="13" t="s">
        <v>78</v>
      </c>
      <c r="AY499" s="256" t="s">
        <v>224</v>
      </c>
    </row>
    <row r="500" s="14" customFormat="1">
      <c r="A500" s="14"/>
      <c r="B500" s="257"/>
      <c r="C500" s="258"/>
      <c r="D500" s="247" t="s">
        <v>232</v>
      </c>
      <c r="E500" s="259" t="s">
        <v>1</v>
      </c>
      <c r="F500" s="260" t="s">
        <v>679</v>
      </c>
      <c r="G500" s="258"/>
      <c r="H500" s="259" t="s">
        <v>1</v>
      </c>
      <c r="I500" s="261"/>
      <c r="J500" s="258"/>
      <c r="K500" s="258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232</v>
      </c>
      <c r="AU500" s="266" t="s">
        <v>89</v>
      </c>
      <c r="AV500" s="14" t="s">
        <v>84</v>
      </c>
      <c r="AW500" s="14" t="s">
        <v>33</v>
      </c>
      <c r="AX500" s="14" t="s">
        <v>78</v>
      </c>
      <c r="AY500" s="266" t="s">
        <v>224</v>
      </c>
    </row>
    <row r="501" s="13" customFormat="1">
      <c r="A501" s="13"/>
      <c r="B501" s="245"/>
      <c r="C501" s="246"/>
      <c r="D501" s="247" t="s">
        <v>232</v>
      </c>
      <c r="E501" s="248" t="s">
        <v>1</v>
      </c>
      <c r="F501" s="249" t="s">
        <v>695</v>
      </c>
      <c r="G501" s="246"/>
      <c r="H501" s="250">
        <v>45.75</v>
      </c>
      <c r="I501" s="251"/>
      <c r="J501" s="246"/>
      <c r="K501" s="246"/>
      <c r="L501" s="252"/>
      <c r="M501" s="253"/>
      <c r="N501" s="254"/>
      <c r="O501" s="254"/>
      <c r="P501" s="254"/>
      <c r="Q501" s="254"/>
      <c r="R501" s="254"/>
      <c r="S501" s="254"/>
      <c r="T501" s="25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6" t="s">
        <v>232</v>
      </c>
      <c r="AU501" s="256" t="s">
        <v>89</v>
      </c>
      <c r="AV501" s="13" t="s">
        <v>89</v>
      </c>
      <c r="AW501" s="13" t="s">
        <v>33</v>
      </c>
      <c r="AX501" s="13" t="s">
        <v>78</v>
      </c>
      <c r="AY501" s="256" t="s">
        <v>224</v>
      </c>
    </row>
    <row r="502" s="13" customFormat="1">
      <c r="A502" s="13"/>
      <c r="B502" s="245"/>
      <c r="C502" s="246"/>
      <c r="D502" s="247" t="s">
        <v>232</v>
      </c>
      <c r="E502" s="248" t="s">
        <v>1</v>
      </c>
      <c r="F502" s="249" t="s">
        <v>696</v>
      </c>
      <c r="G502" s="246"/>
      <c r="H502" s="250">
        <v>44.880000000000003</v>
      </c>
      <c r="I502" s="251"/>
      <c r="J502" s="246"/>
      <c r="K502" s="246"/>
      <c r="L502" s="252"/>
      <c r="M502" s="253"/>
      <c r="N502" s="254"/>
      <c r="O502" s="254"/>
      <c r="P502" s="254"/>
      <c r="Q502" s="254"/>
      <c r="R502" s="254"/>
      <c r="S502" s="254"/>
      <c r="T502" s="25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6" t="s">
        <v>232</v>
      </c>
      <c r="AU502" s="256" t="s">
        <v>89</v>
      </c>
      <c r="AV502" s="13" t="s">
        <v>89</v>
      </c>
      <c r="AW502" s="13" t="s">
        <v>33</v>
      </c>
      <c r="AX502" s="13" t="s">
        <v>78</v>
      </c>
      <c r="AY502" s="256" t="s">
        <v>224</v>
      </c>
    </row>
    <row r="503" s="13" customFormat="1">
      <c r="A503" s="13"/>
      <c r="B503" s="245"/>
      <c r="C503" s="246"/>
      <c r="D503" s="247" t="s">
        <v>232</v>
      </c>
      <c r="E503" s="248" t="s">
        <v>1</v>
      </c>
      <c r="F503" s="249" t="s">
        <v>697</v>
      </c>
      <c r="G503" s="246"/>
      <c r="H503" s="250">
        <v>18.030000000000001</v>
      </c>
      <c r="I503" s="251"/>
      <c r="J503" s="246"/>
      <c r="K503" s="246"/>
      <c r="L503" s="252"/>
      <c r="M503" s="253"/>
      <c r="N503" s="254"/>
      <c r="O503" s="254"/>
      <c r="P503" s="254"/>
      <c r="Q503" s="254"/>
      <c r="R503" s="254"/>
      <c r="S503" s="254"/>
      <c r="T503" s="25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6" t="s">
        <v>232</v>
      </c>
      <c r="AU503" s="256" t="s">
        <v>89</v>
      </c>
      <c r="AV503" s="13" t="s">
        <v>89</v>
      </c>
      <c r="AW503" s="13" t="s">
        <v>33</v>
      </c>
      <c r="AX503" s="13" t="s">
        <v>78</v>
      </c>
      <c r="AY503" s="256" t="s">
        <v>224</v>
      </c>
    </row>
    <row r="504" s="14" customFormat="1">
      <c r="A504" s="14"/>
      <c r="B504" s="257"/>
      <c r="C504" s="258"/>
      <c r="D504" s="247" t="s">
        <v>232</v>
      </c>
      <c r="E504" s="259" t="s">
        <v>1</v>
      </c>
      <c r="F504" s="260" t="s">
        <v>683</v>
      </c>
      <c r="G504" s="258"/>
      <c r="H504" s="259" t="s">
        <v>1</v>
      </c>
      <c r="I504" s="261"/>
      <c r="J504" s="258"/>
      <c r="K504" s="258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232</v>
      </c>
      <c r="AU504" s="266" t="s">
        <v>89</v>
      </c>
      <c r="AV504" s="14" t="s">
        <v>84</v>
      </c>
      <c r="AW504" s="14" t="s">
        <v>33</v>
      </c>
      <c r="AX504" s="14" t="s">
        <v>78</v>
      </c>
      <c r="AY504" s="266" t="s">
        <v>224</v>
      </c>
    </row>
    <row r="505" s="13" customFormat="1">
      <c r="A505" s="13"/>
      <c r="B505" s="245"/>
      <c r="C505" s="246"/>
      <c r="D505" s="247" t="s">
        <v>232</v>
      </c>
      <c r="E505" s="248" t="s">
        <v>1</v>
      </c>
      <c r="F505" s="249" t="s">
        <v>698</v>
      </c>
      <c r="G505" s="246"/>
      <c r="H505" s="250">
        <v>17.43</v>
      </c>
      <c r="I505" s="251"/>
      <c r="J505" s="246"/>
      <c r="K505" s="246"/>
      <c r="L505" s="252"/>
      <c r="M505" s="253"/>
      <c r="N505" s="254"/>
      <c r="O505" s="254"/>
      <c r="P505" s="254"/>
      <c r="Q505" s="254"/>
      <c r="R505" s="254"/>
      <c r="S505" s="254"/>
      <c r="T505" s="25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6" t="s">
        <v>232</v>
      </c>
      <c r="AU505" s="256" t="s">
        <v>89</v>
      </c>
      <c r="AV505" s="13" t="s">
        <v>89</v>
      </c>
      <c r="AW505" s="13" t="s">
        <v>33</v>
      </c>
      <c r="AX505" s="13" t="s">
        <v>78</v>
      </c>
      <c r="AY505" s="256" t="s">
        <v>224</v>
      </c>
    </row>
    <row r="506" s="13" customFormat="1">
      <c r="A506" s="13"/>
      <c r="B506" s="245"/>
      <c r="C506" s="246"/>
      <c r="D506" s="247" t="s">
        <v>232</v>
      </c>
      <c r="E506" s="248" t="s">
        <v>1</v>
      </c>
      <c r="F506" s="249" t="s">
        <v>699</v>
      </c>
      <c r="G506" s="246"/>
      <c r="H506" s="250">
        <v>18.960000000000001</v>
      </c>
      <c r="I506" s="251"/>
      <c r="J506" s="246"/>
      <c r="K506" s="246"/>
      <c r="L506" s="252"/>
      <c r="M506" s="253"/>
      <c r="N506" s="254"/>
      <c r="O506" s="254"/>
      <c r="P506" s="254"/>
      <c r="Q506" s="254"/>
      <c r="R506" s="254"/>
      <c r="S506" s="254"/>
      <c r="T506" s="25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6" t="s">
        <v>232</v>
      </c>
      <c r="AU506" s="256" t="s">
        <v>89</v>
      </c>
      <c r="AV506" s="13" t="s">
        <v>89</v>
      </c>
      <c r="AW506" s="13" t="s">
        <v>33</v>
      </c>
      <c r="AX506" s="13" t="s">
        <v>78</v>
      </c>
      <c r="AY506" s="256" t="s">
        <v>224</v>
      </c>
    </row>
    <row r="507" s="13" customFormat="1">
      <c r="A507" s="13"/>
      <c r="B507" s="245"/>
      <c r="C507" s="246"/>
      <c r="D507" s="247" t="s">
        <v>232</v>
      </c>
      <c r="E507" s="248" t="s">
        <v>1</v>
      </c>
      <c r="F507" s="249" t="s">
        <v>700</v>
      </c>
      <c r="G507" s="246"/>
      <c r="H507" s="250">
        <v>12.390000000000001</v>
      </c>
      <c r="I507" s="251"/>
      <c r="J507" s="246"/>
      <c r="K507" s="246"/>
      <c r="L507" s="252"/>
      <c r="M507" s="253"/>
      <c r="N507" s="254"/>
      <c r="O507" s="254"/>
      <c r="P507" s="254"/>
      <c r="Q507" s="254"/>
      <c r="R507" s="254"/>
      <c r="S507" s="254"/>
      <c r="T507" s="25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6" t="s">
        <v>232</v>
      </c>
      <c r="AU507" s="256" t="s">
        <v>89</v>
      </c>
      <c r="AV507" s="13" t="s">
        <v>89</v>
      </c>
      <c r="AW507" s="13" t="s">
        <v>33</v>
      </c>
      <c r="AX507" s="13" t="s">
        <v>78</v>
      </c>
      <c r="AY507" s="256" t="s">
        <v>224</v>
      </c>
    </row>
    <row r="508" s="15" customFormat="1">
      <c r="A508" s="15"/>
      <c r="B508" s="267"/>
      <c r="C508" s="268"/>
      <c r="D508" s="247" t="s">
        <v>232</v>
      </c>
      <c r="E508" s="269" t="s">
        <v>1</v>
      </c>
      <c r="F508" s="270" t="s">
        <v>248</v>
      </c>
      <c r="G508" s="268"/>
      <c r="H508" s="271">
        <v>454.56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7" t="s">
        <v>232</v>
      </c>
      <c r="AU508" s="277" t="s">
        <v>89</v>
      </c>
      <c r="AV508" s="15" t="s">
        <v>230</v>
      </c>
      <c r="AW508" s="15" t="s">
        <v>33</v>
      </c>
      <c r="AX508" s="15" t="s">
        <v>84</v>
      </c>
      <c r="AY508" s="277" t="s">
        <v>224</v>
      </c>
    </row>
    <row r="509" s="12" customFormat="1" ht="22.8" customHeight="1">
      <c r="A509" s="12"/>
      <c r="B509" s="215"/>
      <c r="C509" s="216"/>
      <c r="D509" s="217" t="s">
        <v>77</v>
      </c>
      <c r="E509" s="229" t="s">
        <v>701</v>
      </c>
      <c r="F509" s="229" t="s">
        <v>702</v>
      </c>
      <c r="G509" s="216"/>
      <c r="H509" s="216"/>
      <c r="I509" s="219"/>
      <c r="J509" s="230">
        <f>BK509</f>
        <v>0</v>
      </c>
      <c r="K509" s="216"/>
      <c r="L509" s="221"/>
      <c r="M509" s="222"/>
      <c r="N509" s="223"/>
      <c r="O509" s="223"/>
      <c r="P509" s="224">
        <f>SUM(P510:P541)</f>
        <v>0</v>
      </c>
      <c r="Q509" s="223"/>
      <c r="R509" s="224">
        <f>SUM(R510:R541)</f>
        <v>0.016478799999999998</v>
      </c>
      <c r="S509" s="223"/>
      <c r="T509" s="225">
        <f>SUM(T510:T541)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6" t="s">
        <v>84</v>
      </c>
      <c r="AT509" s="227" t="s">
        <v>77</v>
      </c>
      <c r="AU509" s="227" t="s">
        <v>84</v>
      </c>
      <c r="AY509" s="226" t="s">
        <v>224</v>
      </c>
      <c r="BK509" s="228">
        <f>SUM(BK510:BK541)</f>
        <v>0</v>
      </c>
    </row>
    <row r="510" s="2" customFormat="1" ht="21.75" customHeight="1">
      <c r="A510" s="40"/>
      <c r="B510" s="41"/>
      <c r="C510" s="231" t="s">
        <v>703</v>
      </c>
      <c r="D510" s="231" t="s">
        <v>226</v>
      </c>
      <c r="E510" s="232" t="s">
        <v>704</v>
      </c>
      <c r="F510" s="233" t="s">
        <v>705</v>
      </c>
      <c r="G510" s="234" t="s">
        <v>229</v>
      </c>
      <c r="H510" s="235">
        <v>282.47300000000001</v>
      </c>
      <c r="I510" s="236"/>
      <c r="J510" s="237">
        <f>ROUND(I510*H510,2)</f>
        <v>0</v>
      </c>
      <c r="K510" s="238"/>
      <c r="L510" s="46"/>
      <c r="M510" s="239" t="s">
        <v>1</v>
      </c>
      <c r="N510" s="240" t="s">
        <v>44</v>
      </c>
      <c r="O510" s="93"/>
      <c r="P510" s="241">
        <f>O510*H510</f>
        <v>0</v>
      </c>
      <c r="Q510" s="241">
        <v>0</v>
      </c>
      <c r="R510" s="241">
        <f>Q510*H510</f>
        <v>0</v>
      </c>
      <c r="S510" s="241">
        <v>0</v>
      </c>
      <c r="T510" s="242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3" t="s">
        <v>230</v>
      </c>
      <c r="AT510" s="243" t="s">
        <v>226</v>
      </c>
      <c r="AU510" s="243" t="s">
        <v>89</v>
      </c>
      <c r="AY510" s="19" t="s">
        <v>224</v>
      </c>
      <c r="BE510" s="244">
        <f>IF(N510="základní",J510,0)</f>
        <v>0</v>
      </c>
      <c r="BF510" s="244">
        <f>IF(N510="snížená",J510,0)</f>
        <v>0</v>
      </c>
      <c r="BG510" s="244">
        <f>IF(N510="zákl. přenesená",J510,0)</f>
        <v>0</v>
      </c>
      <c r="BH510" s="244">
        <f>IF(N510="sníž. přenesená",J510,0)</f>
        <v>0</v>
      </c>
      <c r="BI510" s="244">
        <f>IF(N510="nulová",J510,0)</f>
        <v>0</v>
      </c>
      <c r="BJ510" s="19" t="s">
        <v>89</v>
      </c>
      <c r="BK510" s="244">
        <f>ROUND(I510*H510,2)</f>
        <v>0</v>
      </c>
      <c r="BL510" s="19" t="s">
        <v>230</v>
      </c>
      <c r="BM510" s="243" t="s">
        <v>706</v>
      </c>
    </row>
    <row r="511" s="13" customFormat="1">
      <c r="A511" s="13"/>
      <c r="B511" s="245"/>
      <c r="C511" s="246"/>
      <c r="D511" s="247" t="s">
        <v>232</v>
      </c>
      <c r="E511" s="248" t="s">
        <v>1</v>
      </c>
      <c r="F511" s="249" t="s">
        <v>707</v>
      </c>
      <c r="G511" s="246"/>
      <c r="H511" s="250">
        <v>107.122</v>
      </c>
      <c r="I511" s="251"/>
      <c r="J511" s="246"/>
      <c r="K511" s="246"/>
      <c r="L511" s="252"/>
      <c r="M511" s="253"/>
      <c r="N511" s="254"/>
      <c r="O511" s="254"/>
      <c r="P511" s="254"/>
      <c r="Q511" s="254"/>
      <c r="R511" s="254"/>
      <c r="S511" s="254"/>
      <c r="T511" s="25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6" t="s">
        <v>232</v>
      </c>
      <c r="AU511" s="256" t="s">
        <v>89</v>
      </c>
      <c r="AV511" s="13" t="s">
        <v>89</v>
      </c>
      <c r="AW511" s="13" t="s">
        <v>33</v>
      </c>
      <c r="AX511" s="13" t="s">
        <v>78</v>
      </c>
      <c r="AY511" s="256" t="s">
        <v>224</v>
      </c>
    </row>
    <row r="512" s="13" customFormat="1">
      <c r="A512" s="13"/>
      <c r="B512" s="245"/>
      <c r="C512" s="246"/>
      <c r="D512" s="247" t="s">
        <v>232</v>
      </c>
      <c r="E512" s="248" t="s">
        <v>1</v>
      </c>
      <c r="F512" s="249" t="s">
        <v>708</v>
      </c>
      <c r="G512" s="246"/>
      <c r="H512" s="250">
        <v>68.474999999999994</v>
      </c>
      <c r="I512" s="251"/>
      <c r="J512" s="246"/>
      <c r="K512" s="246"/>
      <c r="L512" s="252"/>
      <c r="M512" s="253"/>
      <c r="N512" s="254"/>
      <c r="O512" s="254"/>
      <c r="P512" s="254"/>
      <c r="Q512" s="254"/>
      <c r="R512" s="254"/>
      <c r="S512" s="254"/>
      <c r="T512" s="25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6" t="s">
        <v>232</v>
      </c>
      <c r="AU512" s="256" t="s">
        <v>89</v>
      </c>
      <c r="AV512" s="13" t="s">
        <v>89</v>
      </c>
      <c r="AW512" s="13" t="s">
        <v>33</v>
      </c>
      <c r="AX512" s="13" t="s">
        <v>78</v>
      </c>
      <c r="AY512" s="256" t="s">
        <v>224</v>
      </c>
    </row>
    <row r="513" s="13" customFormat="1">
      <c r="A513" s="13"/>
      <c r="B513" s="245"/>
      <c r="C513" s="246"/>
      <c r="D513" s="247" t="s">
        <v>232</v>
      </c>
      <c r="E513" s="248" t="s">
        <v>1</v>
      </c>
      <c r="F513" s="249" t="s">
        <v>709</v>
      </c>
      <c r="G513" s="246"/>
      <c r="H513" s="250">
        <v>53.438000000000002</v>
      </c>
      <c r="I513" s="251"/>
      <c r="J513" s="246"/>
      <c r="K513" s="246"/>
      <c r="L513" s="252"/>
      <c r="M513" s="253"/>
      <c r="N513" s="254"/>
      <c r="O513" s="254"/>
      <c r="P513" s="254"/>
      <c r="Q513" s="254"/>
      <c r="R513" s="254"/>
      <c r="S513" s="254"/>
      <c r="T513" s="25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6" t="s">
        <v>232</v>
      </c>
      <c r="AU513" s="256" t="s">
        <v>89</v>
      </c>
      <c r="AV513" s="13" t="s">
        <v>89</v>
      </c>
      <c r="AW513" s="13" t="s">
        <v>33</v>
      </c>
      <c r="AX513" s="13" t="s">
        <v>78</v>
      </c>
      <c r="AY513" s="256" t="s">
        <v>224</v>
      </c>
    </row>
    <row r="514" s="13" customFormat="1">
      <c r="A514" s="13"/>
      <c r="B514" s="245"/>
      <c r="C514" s="246"/>
      <c r="D514" s="247" t="s">
        <v>232</v>
      </c>
      <c r="E514" s="248" t="s">
        <v>1</v>
      </c>
      <c r="F514" s="249" t="s">
        <v>710</v>
      </c>
      <c r="G514" s="246"/>
      <c r="H514" s="250">
        <v>53.438000000000002</v>
      </c>
      <c r="I514" s="251"/>
      <c r="J514" s="246"/>
      <c r="K514" s="246"/>
      <c r="L514" s="252"/>
      <c r="M514" s="253"/>
      <c r="N514" s="254"/>
      <c r="O514" s="254"/>
      <c r="P514" s="254"/>
      <c r="Q514" s="254"/>
      <c r="R514" s="254"/>
      <c r="S514" s="254"/>
      <c r="T514" s="25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6" t="s">
        <v>232</v>
      </c>
      <c r="AU514" s="256" t="s">
        <v>89</v>
      </c>
      <c r="AV514" s="13" t="s">
        <v>89</v>
      </c>
      <c r="AW514" s="13" t="s">
        <v>33</v>
      </c>
      <c r="AX514" s="13" t="s">
        <v>78</v>
      </c>
      <c r="AY514" s="256" t="s">
        <v>224</v>
      </c>
    </row>
    <row r="515" s="15" customFormat="1">
      <c r="A515" s="15"/>
      <c r="B515" s="267"/>
      <c r="C515" s="268"/>
      <c r="D515" s="247" t="s">
        <v>232</v>
      </c>
      <c r="E515" s="269" t="s">
        <v>1</v>
      </c>
      <c r="F515" s="270" t="s">
        <v>248</v>
      </c>
      <c r="G515" s="268"/>
      <c r="H515" s="271">
        <v>282.47300000000001</v>
      </c>
      <c r="I515" s="272"/>
      <c r="J515" s="268"/>
      <c r="K515" s="268"/>
      <c r="L515" s="273"/>
      <c r="M515" s="274"/>
      <c r="N515" s="275"/>
      <c r="O515" s="275"/>
      <c r="P515" s="275"/>
      <c r="Q515" s="275"/>
      <c r="R515" s="275"/>
      <c r="S515" s="275"/>
      <c r="T515" s="27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7" t="s">
        <v>232</v>
      </c>
      <c r="AU515" s="277" t="s">
        <v>89</v>
      </c>
      <c r="AV515" s="15" t="s">
        <v>230</v>
      </c>
      <c r="AW515" s="15" t="s">
        <v>33</v>
      </c>
      <c r="AX515" s="15" t="s">
        <v>84</v>
      </c>
      <c r="AY515" s="277" t="s">
        <v>224</v>
      </c>
    </row>
    <row r="516" s="2" customFormat="1" ht="21.75" customHeight="1">
      <c r="A516" s="40"/>
      <c r="B516" s="41"/>
      <c r="C516" s="231" t="s">
        <v>711</v>
      </c>
      <c r="D516" s="231" t="s">
        <v>226</v>
      </c>
      <c r="E516" s="232" t="s">
        <v>712</v>
      </c>
      <c r="F516" s="233" t="s">
        <v>713</v>
      </c>
      <c r="G516" s="234" t="s">
        <v>229</v>
      </c>
      <c r="H516" s="235">
        <v>11298.92</v>
      </c>
      <c r="I516" s="236"/>
      <c r="J516" s="237">
        <f>ROUND(I516*H516,2)</f>
        <v>0</v>
      </c>
      <c r="K516" s="238"/>
      <c r="L516" s="46"/>
      <c r="M516" s="239" t="s">
        <v>1</v>
      </c>
      <c r="N516" s="240" t="s">
        <v>44</v>
      </c>
      <c r="O516" s="93"/>
      <c r="P516" s="241">
        <f>O516*H516</f>
        <v>0</v>
      </c>
      <c r="Q516" s="241">
        <v>0</v>
      </c>
      <c r="R516" s="241">
        <f>Q516*H516</f>
        <v>0</v>
      </c>
      <c r="S516" s="241">
        <v>0</v>
      </c>
      <c r="T516" s="242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3" t="s">
        <v>230</v>
      </c>
      <c r="AT516" s="243" t="s">
        <v>226</v>
      </c>
      <c r="AU516" s="243" t="s">
        <v>89</v>
      </c>
      <c r="AY516" s="19" t="s">
        <v>224</v>
      </c>
      <c r="BE516" s="244">
        <f>IF(N516="základní",J516,0)</f>
        <v>0</v>
      </c>
      <c r="BF516" s="244">
        <f>IF(N516="snížená",J516,0)</f>
        <v>0</v>
      </c>
      <c r="BG516" s="244">
        <f>IF(N516="zákl. přenesená",J516,0)</f>
        <v>0</v>
      </c>
      <c r="BH516" s="244">
        <f>IF(N516="sníž. přenesená",J516,0)</f>
        <v>0</v>
      </c>
      <c r="BI516" s="244">
        <f>IF(N516="nulová",J516,0)</f>
        <v>0</v>
      </c>
      <c r="BJ516" s="19" t="s">
        <v>89</v>
      </c>
      <c r="BK516" s="244">
        <f>ROUND(I516*H516,2)</f>
        <v>0</v>
      </c>
      <c r="BL516" s="19" t="s">
        <v>230</v>
      </c>
      <c r="BM516" s="243" t="s">
        <v>714</v>
      </c>
    </row>
    <row r="517" s="13" customFormat="1">
      <c r="A517" s="13"/>
      <c r="B517" s="245"/>
      <c r="C517" s="246"/>
      <c r="D517" s="247" t="s">
        <v>232</v>
      </c>
      <c r="E517" s="248" t="s">
        <v>1</v>
      </c>
      <c r="F517" s="249" t="s">
        <v>715</v>
      </c>
      <c r="G517" s="246"/>
      <c r="H517" s="250">
        <v>11298.92</v>
      </c>
      <c r="I517" s="251"/>
      <c r="J517" s="246"/>
      <c r="K517" s="246"/>
      <c r="L517" s="252"/>
      <c r="M517" s="253"/>
      <c r="N517" s="254"/>
      <c r="O517" s="254"/>
      <c r="P517" s="254"/>
      <c r="Q517" s="254"/>
      <c r="R517" s="254"/>
      <c r="S517" s="254"/>
      <c r="T517" s="25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6" t="s">
        <v>232</v>
      </c>
      <c r="AU517" s="256" t="s">
        <v>89</v>
      </c>
      <c r="AV517" s="13" t="s">
        <v>89</v>
      </c>
      <c r="AW517" s="13" t="s">
        <v>33</v>
      </c>
      <c r="AX517" s="13" t="s">
        <v>84</v>
      </c>
      <c r="AY517" s="256" t="s">
        <v>224</v>
      </c>
    </row>
    <row r="518" s="2" customFormat="1" ht="24.15" customHeight="1">
      <c r="A518" s="40"/>
      <c r="B518" s="41"/>
      <c r="C518" s="231" t="s">
        <v>716</v>
      </c>
      <c r="D518" s="231" t="s">
        <v>226</v>
      </c>
      <c r="E518" s="232" t="s">
        <v>717</v>
      </c>
      <c r="F518" s="233" t="s">
        <v>718</v>
      </c>
      <c r="G518" s="234" t="s">
        <v>386</v>
      </c>
      <c r="H518" s="235">
        <v>1</v>
      </c>
      <c r="I518" s="236"/>
      <c r="J518" s="237">
        <f>ROUND(I518*H518,2)</f>
        <v>0</v>
      </c>
      <c r="K518" s="238"/>
      <c r="L518" s="46"/>
      <c r="M518" s="239" t="s">
        <v>1</v>
      </c>
      <c r="N518" s="240" t="s">
        <v>44</v>
      </c>
      <c r="O518" s="93"/>
      <c r="P518" s="241">
        <f>O518*H518</f>
        <v>0</v>
      </c>
      <c r="Q518" s="241">
        <v>0</v>
      </c>
      <c r="R518" s="241">
        <f>Q518*H518</f>
        <v>0</v>
      </c>
      <c r="S518" s="241">
        <v>0</v>
      </c>
      <c r="T518" s="24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3" t="s">
        <v>230</v>
      </c>
      <c r="AT518" s="243" t="s">
        <v>226</v>
      </c>
      <c r="AU518" s="243" t="s">
        <v>89</v>
      </c>
      <c r="AY518" s="19" t="s">
        <v>224</v>
      </c>
      <c r="BE518" s="244">
        <f>IF(N518="základní",J518,0)</f>
        <v>0</v>
      </c>
      <c r="BF518" s="244">
        <f>IF(N518="snížená",J518,0)</f>
        <v>0</v>
      </c>
      <c r="BG518" s="244">
        <f>IF(N518="zákl. přenesená",J518,0)</f>
        <v>0</v>
      </c>
      <c r="BH518" s="244">
        <f>IF(N518="sníž. přenesená",J518,0)</f>
        <v>0</v>
      </c>
      <c r="BI518" s="244">
        <f>IF(N518="nulová",J518,0)</f>
        <v>0</v>
      </c>
      <c r="BJ518" s="19" t="s">
        <v>89</v>
      </c>
      <c r="BK518" s="244">
        <f>ROUND(I518*H518,2)</f>
        <v>0</v>
      </c>
      <c r="BL518" s="19" t="s">
        <v>230</v>
      </c>
      <c r="BM518" s="243" t="s">
        <v>719</v>
      </c>
    </row>
    <row r="519" s="2" customFormat="1" ht="21.75" customHeight="1">
      <c r="A519" s="40"/>
      <c r="B519" s="41"/>
      <c r="C519" s="231" t="s">
        <v>720</v>
      </c>
      <c r="D519" s="231" t="s">
        <v>226</v>
      </c>
      <c r="E519" s="232" t="s">
        <v>721</v>
      </c>
      <c r="F519" s="233" t="s">
        <v>722</v>
      </c>
      <c r="G519" s="234" t="s">
        <v>229</v>
      </c>
      <c r="H519" s="235">
        <v>282.47300000000001</v>
      </c>
      <c r="I519" s="236"/>
      <c r="J519" s="237">
        <f>ROUND(I519*H519,2)</f>
        <v>0</v>
      </c>
      <c r="K519" s="238"/>
      <c r="L519" s="46"/>
      <c r="M519" s="239" t="s">
        <v>1</v>
      </c>
      <c r="N519" s="240" t="s">
        <v>44</v>
      </c>
      <c r="O519" s="93"/>
      <c r="P519" s="241">
        <f>O519*H519</f>
        <v>0</v>
      </c>
      <c r="Q519" s="241">
        <v>0</v>
      </c>
      <c r="R519" s="241">
        <f>Q519*H519</f>
        <v>0</v>
      </c>
      <c r="S519" s="241">
        <v>0</v>
      </c>
      <c r="T519" s="242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3" t="s">
        <v>230</v>
      </c>
      <c r="AT519" s="243" t="s">
        <v>226</v>
      </c>
      <c r="AU519" s="243" t="s">
        <v>89</v>
      </c>
      <c r="AY519" s="19" t="s">
        <v>224</v>
      </c>
      <c r="BE519" s="244">
        <f>IF(N519="základní",J519,0)</f>
        <v>0</v>
      </c>
      <c r="BF519" s="244">
        <f>IF(N519="snížená",J519,0)</f>
        <v>0</v>
      </c>
      <c r="BG519" s="244">
        <f>IF(N519="zákl. přenesená",J519,0)</f>
        <v>0</v>
      </c>
      <c r="BH519" s="244">
        <f>IF(N519="sníž. přenesená",J519,0)</f>
        <v>0</v>
      </c>
      <c r="BI519" s="244">
        <f>IF(N519="nulová",J519,0)</f>
        <v>0</v>
      </c>
      <c r="BJ519" s="19" t="s">
        <v>89</v>
      </c>
      <c r="BK519" s="244">
        <f>ROUND(I519*H519,2)</f>
        <v>0</v>
      </c>
      <c r="BL519" s="19" t="s">
        <v>230</v>
      </c>
      <c r="BM519" s="243" t="s">
        <v>723</v>
      </c>
    </row>
    <row r="520" s="2" customFormat="1" ht="21.75" customHeight="1">
      <c r="A520" s="40"/>
      <c r="B520" s="41"/>
      <c r="C520" s="231" t="s">
        <v>724</v>
      </c>
      <c r="D520" s="231" t="s">
        <v>226</v>
      </c>
      <c r="E520" s="232" t="s">
        <v>725</v>
      </c>
      <c r="F520" s="233" t="s">
        <v>726</v>
      </c>
      <c r="G520" s="234" t="s">
        <v>229</v>
      </c>
      <c r="H520" s="235">
        <v>126.76000000000001</v>
      </c>
      <c r="I520" s="236"/>
      <c r="J520" s="237">
        <f>ROUND(I520*H520,2)</f>
        <v>0</v>
      </c>
      <c r="K520" s="238"/>
      <c r="L520" s="46"/>
      <c r="M520" s="239" t="s">
        <v>1</v>
      </c>
      <c r="N520" s="240" t="s">
        <v>44</v>
      </c>
      <c r="O520" s="93"/>
      <c r="P520" s="241">
        <f>O520*H520</f>
        <v>0</v>
      </c>
      <c r="Q520" s="241">
        <v>0.00012999999999999999</v>
      </c>
      <c r="R520" s="241">
        <f>Q520*H520</f>
        <v>0.016478799999999998</v>
      </c>
      <c r="S520" s="241">
        <v>0</v>
      </c>
      <c r="T520" s="242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3" t="s">
        <v>230</v>
      </c>
      <c r="AT520" s="243" t="s">
        <v>226</v>
      </c>
      <c r="AU520" s="243" t="s">
        <v>89</v>
      </c>
      <c r="AY520" s="19" t="s">
        <v>224</v>
      </c>
      <c r="BE520" s="244">
        <f>IF(N520="základní",J520,0)</f>
        <v>0</v>
      </c>
      <c r="BF520" s="244">
        <f>IF(N520="snížená",J520,0)</f>
        <v>0</v>
      </c>
      <c r="BG520" s="244">
        <f>IF(N520="zákl. přenesená",J520,0)</f>
        <v>0</v>
      </c>
      <c r="BH520" s="244">
        <f>IF(N520="sníž. přenesená",J520,0)</f>
        <v>0</v>
      </c>
      <c r="BI520" s="244">
        <f>IF(N520="nulová",J520,0)</f>
        <v>0</v>
      </c>
      <c r="BJ520" s="19" t="s">
        <v>89</v>
      </c>
      <c r="BK520" s="244">
        <f>ROUND(I520*H520,2)</f>
        <v>0</v>
      </c>
      <c r="BL520" s="19" t="s">
        <v>230</v>
      </c>
      <c r="BM520" s="243" t="s">
        <v>727</v>
      </c>
    </row>
    <row r="521" s="14" customFormat="1">
      <c r="A521" s="14"/>
      <c r="B521" s="257"/>
      <c r="C521" s="258"/>
      <c r="D521" s="247" t="s">
        <v>232</v>
      </c>
      <c r="E521" s="259" t="s">
        <v>1</v>
      </c>
      <c r="F521" s="260" t="s">
        <v>728</v>
      </c>
      <c r="G521" s="258"/>
      <c r="H521" s="259" t="s">
        <v>1</v>
      </c>
      <c r="I521" s="261"/>
      <c r="J521" s="258"/>
      <c r="K521" s="258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232</v>
      </c>
      <c r="AU521" s="266" t="s">
        <v>89</v>
      </c>
      <c r="AV521" s="14" t="s">
        <v>84</v>
      </c>
      <c r="AW521" s="14" t="s">
        <v>33</v>
      </c>
      <c r="AX521" s="14" t="s">
        <v>78</v>
      </c>
      <c r="AY521" s="266" t="s">
        <v>224</v>
      </c>
    </row>
    <row r="522" s="13" customFormat="1">
      <c r="A522" s="13"/>
      <c r="B522" s="245"/>
      <c r="C522" s="246"/>
      <c r="D522" s="247" t="s">
        <v>232</v>
      </c>
      <c r="E522" s="248" t="s">
        <v>1</v>
      </c>
      <c r="F522" s="249" t="s">
        <v>680</v>
      </c>
      <c r="G522" s="246"/>
      <c r="H522" s="250">
        <v>15.25</v>
      </c>
      <c r="I522" s="251"/>
      <c r="J522" s="246"/>
      <c r="K522" s="246"/>
      <c r="L522" s="252"/>
      <c r="M522" s="253"/>
      <c r="N522" s="254"/>
      <c r="O522" s="254"/>
      <c r="P522" s="254"/>
      <c r="Q522" s="254"/>
      <c r="R522" s="254"/>
      <c r="S522" s="254"/>
      <c r="T522" s="25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6" t="s">
        <v>232</v>
      </c>
      <c r="AU522" s="256" t="s">
        <v>89</v>
      </c>
      <c r="AV522" s="13" t="s">
        <v>89</v>
      </c>
      <c r="AW522" s="13" t="s">
        <v>33</v>
      </c>
      <c r="AX522" s="13" t="s">
        <v>78</v>
      </c>
      <c r="AY522" s="256" t="s">
        <v>224</v>
      </c>
    </row>
    <row r="523" s="13" customFormat="1">
      <c r="A523" s="13"/>
      <c r="B523" s="245"/>
      <c r="C523" s="246"/>
      <c r="D523" s="247" t="s">
        <v>232</v>
      </c>
      <c r="E523" s="248" t="s">
        <v>1</v>
      </c>
      <c r="F523" s="249" t="s">
        <v>729</v>
      </c>
      <c r="G523" s="246"/>
      <c r="H523" s="250">
        <v>14.32</v>
      </c>
      <c r="I523" s="251"/>
      <c r="J523" s="246"/>
      <c r="K523" s="246"/>
      <c r="L523" s="252"/>
      <c r="M523" s="253"/>
      <c r="N523" s="254"/>
      <c r="O523" s="254"/>
      <c r="P523" s="254"/>
      <c r="Q523" s="254"/>
      <c r="R523" s="254"/>
      <c r="S523" s="254"/>
      <c r="T523" s="25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6" t="s">
        <v>232</v>
      </c>
      <c r="AU523" s="256" t="s">
        <v>89</v>
      </c>
      <c r="AV523" s="13" t="s">
        <v>89</v>
      </c>
      <c r="AW523" s="13" t="s">
        <v>33</v>
      </c>
      <c r="AX523" s="13" t="s">
        <v>78</v>
      </c>
      <c r="AY523" s="256" t="s">
        <v>224</v>
      </c>
    </row>
    <row r="524" s="13" customFormat="1">
      <c r="A524" s="13"/>
      <c r="B524" s="245"/>
      <c r="C524" s="246"/>
      <c r="D524" s="247" t="s">
        <v>232</v>
      </c>
      <c r="E524" s="248" t="s">
        <v>1</v>
      </c>
      <c r="F524" s="249" t="s">
        <v>730</v>
      </c>
      <c r="G524" s="246"/>
      <c r="H524" s="250">
        <v>16.629999999999999</v>
      </c>
      <c r="I524" s="251"/>
      <c r="J524" s="246"/>
      <c r="K524" s="246"/>
      <c r="L524" s="252"/>
      <c r="M524" s="253"/>
      <c r="N524" s="254"/>
      <c r="O524" s="254"/>
      <c r="P524" s="254"/>
      <c r="Q524" s="254"/>
      <c r="R524" s="254"/>
      <c r="S524" s="254"/>
      <c r="T524" s="25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6" t="s">
        <v>232</v>
      </c>
      <c r="AU524" s="256" t="s">
        <v>89</v>
      </c>
      <c r="AV524" s="13" t="s">
        <v>89</v>
      </c>
      <c r="AW524" s="13" t="s">
        <v>33</v>
      </c>
      <c r="AX524" s="13" t="s">
        <v>78</v>
      </c>
      <c r="AY524" s="256" t="s">
        <v>224</v>
      </c>
    </row>
    <row r="525" s="13" customFormat="1">
      <c r="A525" s="13"/>
      <c r="B525" s="245"/>
      <c r="C525" s="246"/>
      <c r="D525" s="247" t="s">
        <v>232</v>
      </c>
      <c r="E525" s="248" t="s">
        <v>1</v>
      </c>
      <c r="F525" s="249" t="s">
        <v>731</v>
      </c>
      <c r="G525" s="246"/>
      <c r="H525" s="250">
        <v>5.8099999999999996</v>
      </c>
      <c r="I525" s="251"/>
      <c r="J525" s="246"/>
      <c r="K525" s="246"/>
      <c r="L525" s="252"/>
      <c r="M525" s="253"/>
      <c r="N525" s="254"/>
      <c r="O525" s="254"/>
      <c r="P525" s="254"/>
      <c r="Q525" s="254"/>
      <c r="R525" s="254"/>
      <c r="S525" s="254"/>
      <c r="T525" s="25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6" t="s">
        <v>232</v>
      </c>
      <c r="AU525" s="256" t="s">
        <v>89</v>
      </c>
      <c r="AV525" s="13" t="s">
        <v>89</v>
      </c>
      <c r="AW525" s="13" t="s">
        <v>33</v>
      </c>
      <c r="AX525" s="13" t="s">
        <v>78</v>
      </c>
      <c r="AY525" s="256" t="s">
        <v>224</v>
      </c>
    </row>
    <row r="526" s="13" customFormat="1">
      <c r="A526" s="13"/>
      <c r="B526" s="245"/>
      <c r="C526" s="246"/>
      <c r="D526" s="247" t="s">
        <v>232</v>
      </c>
      <c r="E526" s="248" t="s">
        <v>1</v>
      </c>
      <c r="F526" s="249" t="s">
        <v>732</v>
      </c>
      <c r="G526" s="246"/>
      <c r="H526" s="250">
        <v>6.3200000000000003</v>
      </c>
      <c r="I526" s="251"/>
      <c r="J526" s="246"/>
      <c r="K526" s="246"/>
      <c r="L526" s="252"/>
      <c r="M526" s="253"/>
      <c r="N526" s="254"/>
      <c r="O526" s="254"/>
      <c r="P526" s="254"/>
      <c r="Q526" s="254"/>
      <c r="R526" s="254"/>
      <c r="S526" s="254"/>
      <c r="T526" s="25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6" t="s">
        <v>232</v>
      </c>
      <c r="AU526" s="256" t="s">
        <v>89</v>
      </c>
      <c r="AV526" s="13" t="s">
        <v>89</v>
      </c>
      <c r="AW526" s="13" t="s">
        <v>33</v>
      </c>
      <c r="AX526" s="13" t="s">
        <v>78</v>
      </c>
      <c r="AY526" s="256" t="s">
        <v>224</v>
      </c>
    </row>
    <row r="527" s="13" customFormat="1">
      <c r="A527" s="13"/>
      <c r="B527" s="245"/>
      <c r="C527" s="246"/>
      <c r="D527" s="247" t="s">
        <v>232</v>
      </c>
      <c r="E527" s="248" t="s">
        <v>1</v>
      </c>
      <c r="F527" s="249" t="s">
        <v>733</v>
      </c>
      <c r="G527" s="246"/>
      <c r="H527" s="250">
        <v>4.1299999999999999</v>
      </c>
      <c r="I527" s="251"/>
      <c r="J527" s="246"/>
      <c r="K527" s="246"/>
      <c r="L527" s="252"/>
      <c r="M527" s="253"/>
      <c r="N527" s="254"/>
      <c r="O527" s="254"/>
      <c r="P527" s="254"/>
      <c r="Q527" s="254"/>
      <c r="R527" s="254"/>
      <c r="S527" s="254"/>
      <c r="T527" s="25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6" t="s">
        <v>232</v>
      </c>
      <c r="AU527" s="256" t="s">
        <v>89</v>
      </c>
      <c r="AV527" s="13" t="s">
        <v>89</v>
      </c>
      <c r="AW527" s="13" t="s">
        <v>33</v>
      </c>
      <c r="AX527" s="13" t="s">
        <v>78</v>
      </c>
      <c r="AY527" s="256" t="s">
        <v>224</v>
      </c>
    </row>
    <row r="528" s="13" customFormat="1">
      <c r="A528" s="13"/>
      <c r="B528" s="245"/>
      <c r="C528" s="246"/>
      <c r="D528" s="247" t="s">
        <v>232</v>
      </c>
      <c r="E528" s="248" t="s">
        <v>1</v>
      </c>
      <c r="F528" s="249" t="s">
        <v>681</v>
      </c>
      <c r="G528" s="246"/>
      <c r="H528" s="250">
        <v>14.960000000000001</v>
      </c>
      <c r="I528" s="251"/>
      <c r="J528" s="246"/>
      <c r="K528" s="246"/>
      <c r="L528" s="252"/>
      <c r="M528" s="253"/>
      <c r="N528" s="254"/>
      <c r="O528" s="254"/>
      <c r="P528" s="254"/>
      <c r="Q528" s="254"/>
      <c r="R528" s="254"/>
      <c r="S528" s="254"/>
      <c r="T528" s="25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6" t="s">
        <v>232</v>
      </c>
      <c r="AU528" s="256" t="s">
        <v>89</v>
      </c>
      <c r="AV528" s="13" t="s">
        <v>89</v>
      </c>
      <c r="AW528" s="13" t="s">
        <v>33</v>
      </c>
      <c r="AX528" s="13" t="s">
        <v>78</v>
      </c>
      <c r="AY528" s="256" t="s">
        <v>224</v>
      </c>
    </row>
    <row r="529" s="13" customFormat="1">
      <c r="A529" s="13"/>
      <c r="B529" s="245"/>
      <c r="C529" s="246"/>
      <c r="D529" s="247" t="s">
        <v>232</v>
      </c>
      <c r="E529" s="248" t="s">
        <v>1</v>
      </c>
      <c r="F529" s="249" t="s">
        <v>734</v>
      </c>
      <c r="G529" s="246"/>
      <c r="H529" s="250">
        <v>20.050000000000001</v>
      </c>
      <c r="I529" s="251"/>
      <c r="J529" s="246"/>
      <c r="K529" s="246"/>
      <c r="L529" s="252"/>
      <c r="M529" s="253"/>
      <c r="N529" s="254"/>
      <c r="O529" s="254"/>
      <c r="P529" s="254"/>
      <c r="Q529" s="254"/>
      <c r="R529" s="254"/>
      <c r="S529" s="254"/>
      <c r="T529" s="25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6" t="s">
        <v>232</v>
      </c>
      <c r="AU529" s="256" t="s">
        <v>89</v>
      </c>
      <c r="AV529" s="13" t="s">
        <v>89</v>
      </c>
      <c r="AW529" s="13" t="s">
        <v>33</v>
      </c>
      <c r="AX529" s="13" t="s">
        <v>78</v>
      </c>
      <c r="AY529" s="256" t="s">
        <v>224</v>
      </c>
    </row>
    <row r="530" s="13" customFormat="1">
      <c r="A530" s="13"/>
      <c r="B530" s="245"/>
      <c r="C530" s="246"/>
      <c r="D530" s="247" t="s">
        <v>232</v>
      </c>
      <c r="E530" s="248" t="s">
        <v>1</v>
      </c>
      <c r="F530" s="249" t="s">
        <v>735</v>
      </c>
      <c r="G530" s="246"/>
      <c r="H530" s="250">
        <v>6.0099999999999998</v>
      </c>
      <c r="I530" s="251"/>
      <c r="J530" s="246"/>
      <c r="K530" s="246"/>
      <c r="L530" s="252"/>
      <c r="M530" s="253"/>
      <c r="N530" s="254"/>
      <c r="O530" s="254"/>
      <c r="P530" s="254"/>
      <c r="Q530" s="254"/>
      <c r="R530" s="254"/>
      <c r="S530" s="254"/>
      <c r="T530" s="25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6" t="s">
        <v>232</v>
      </c>
      <c r="AU530" s="256" t="s">
        <v>89</v>
      </c>
      <c r="AV530" s="13" t="s">
        <v>89</v>
      </c>
      <c r="AW530" s="13" t="s">
        <v>33</v>
      </c>
      <c r="AX530" s="13" t="s">
        <v>78</v>
      </c>
      <c r="AY530" s="256" t="s">
        <v>224</v>
      </c>
    </row>
    <row r="531" s="13" customFormat="1">
      <c r="A531" s="13"/>
      <c r="B531" s="245"/>
      <c r="C531" s="246"/>
      <c r="D531" s="247" t="s">
        <v>232</v>
      </c>
      <c r="E531" s="248" t="s">
        <v>1</v>
      </c>
      <c r="F531" s="249" t="s">
        <v>736</v>
      </c>
      <c r="G531" s="246"/>
      <c r="H531" s="250">
        <v>23.280000000000001</v>
      </c>
      <c r="I531" s="251"/>
      <c r="J531" s="246"/>
      <c r="K531" s="246"/>
      <c r="L531" s="252"/>
      <c r="M531" s="253"/>
      <c r="N531" s="254"/>
      <c r="O531" s="254"/>
      <c r="P531" s="254"/>
      <c r="Q531" s="254"/>
      <c r="R531" s="254"/>
      <c r="S531" s="254"/>
      <c r="T531" s="25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6" t="s">
        <v>232</v>
      </c>
      <c r="AU531" s="256" t="s">
        <v>89</v>
      </c>
      <c r="AV531" s="13" t="s">
        <v>89</v>
      </c>
      <c r="AW531" s="13" t="s">
        <v>33</v>
      </c>
      <c r="AX531" s="13" t="s">
        <v>78</v>
      </c>
      <c r="AY531" s="256" t="s">
        <v>224</v>
      </c>
    </row>
    <row r="532" s="15" customFormat="1">
      <c r="A532" s="15"/>
      <c r="B532" s="267"/>
      <c r="C532" s="268"/>
      <c r="D532" s="247" t="s">
        <v>232</v>
      </c>
      <c r="E532" s="269" t="s">
        <v>1</v>
      </c>
      <c r="F532" s="270" t="s">
        <v>248</v>
      </c>
      <c r="G532" s="268"/>
      <c r="H532" s="271">
        <v>126.76000000000001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7" t="s">
        <v>232</v>
      </c>
      <c r="AU532" s="277" t="s">
        <v>89</v>
      </c>
      <c r="AV532" s="15" t="s">
        <v>230</v>
      </c>
      <c r="AW532" s="15" t="s">
        <v>33</v>
      </c>
      <c r="AX532" s="15" t="s">
        <v>84</v>
      </c>
      <c r="AY532" s="277" t="s">
        <v>224</v>
      </c>
    </row>
    <row r="533" s="2" customFormat="1" ht="16.5" customHeight="1">
      <c r="A533" s="40"/>
      <c r="B533" s="41"/>
      <c r="C533" s="231" t="s">
        <v>737</v>
      </c>
      <c r="D533" s="231" t="s">
        <v>226</v>
      </c>
      <c r="E533" s="232" t="s">
        <v>738</v>
      </c>
      <c r="F533" s="233" t="s">
        <v>739</v>
      </c>
      <c r="G533" s="234" t="s">
        <v>229</v>
      </c>
      <c r="H533" s="235">
        <v>282.47300000000001</v>
      </c>
      <c r="I533" s="236"/>
      <c r="J533" s="237">
        <f>ROUND(I533*H533,2)</f>
        <v>0</v>
      </c>
      <c r="K533" s="238"/>
      <c r="L533" s="46"/>
      <c r="M533" s="239" t="s">
        <v>1</v>
      </c>
      <c r="N533" s="240" t="s">
        <v>44</v>
      </c>
      <c r="O533" s="93"/>
      <c r="P533" s="241">
        <f>O533*H533</f>
        <v>0</v>
      </c>
      <c r="Q533" s="241">
        <v>0</v>
      </c>
      <c r="R533" s="241">
        <f>Q533*H533</f>
        <v>0</v>
      </c>
      <c r="S533" s="241">
        <v>0</v>
      </c>
      <c r="T533" s="24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3" t="s">
        <v>230</v>
      </c>
      <c r="AT533" s="243" t="s">
        <v>226</v>
      </c>
      <c r="AU533" s="243" t="s">
        <v>89</v>
      </c>
      <c r="AY533" s="19" t="s">
        <v>224</v>
      </c>
      <c r="BE533" s="244">
        <f>IF(N533="základní",J533,0)</f>
        <v>0</v>
      </c>
      <c r="BF533" s="244">
        <f>IF(N533="snížená",J533,0)</f>
        <v>0</v>
      </c>
      <c r="BG533" s="244">
        <f>IF(N533="zákl. přenesená",J533,0)</f>
        <v>0</v>
      </c>
      <c r="BH533" s="244">
        <f>IF(N533="sníž. přenesená",J533,0)</f>
        <v>0</v>
      </c>
      <c r="BI533" s="244">
        <f>IF(N533="nulová",J533,0)</f>
        <v>0</v>
      </c>
      <c r="BJ533" s="19" t="s">
        <v>89</v>
      </c>
      <c r="BK533" s="244">
        <f>ROUND(I533*H533,2)</f>
        <v>0</v>
      </c>
      <c r="BL533" s="19" t="s">
        <v>230</v>
      </c>
      <c r="BM533" s="243" t="s">
        <v>740</v>
      </c>
    </row>
    <row r="534" s="13" customFormat="1">
      <c r="A534" s="13"/>
      <c r="B534" s="245"/>
      <c r="C534" s="246"/>
      <c r="D534" s="247" t="s">
        <v>232</v>
      </c>
      <c r="E534" s="248" t="s">
        <v>1</v>
      </c>
      <c r="F534" s="249" t="s">
        <v>707</v>
      </c>
      <c r="G534" s="246"/>
      <c r="H534" s="250">
        <v>107.122</v>
      </c>
      <c r="I534" s="251"/>
      <c r="J534" s="246"/>
      <c r="K534" s="246"/>
      <c r="L534" s="252"/>
      <c r="M534" s="253"/>
      <c r="N534" s="254"/>
      <c r="O534" s="254"/>
      <c r="P534" s="254"/>
      <c r="Q534" s="254"/>
      <c r="R534" s="254"/>
      <c r="S534" s="254"/>
      <c r="T534" s="25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6" t="s">
        <v>232</v>
      </c>
      <c r="AU534" s="256" t="s">
        <v>89</v>
      </c>
      <c r="AV534" s="13" t="s">
        <v>89</v>
      </c>
      <c r="AW534" s="13" t="s">
        <v>33</v>
      </c>
      <c r="AX534" s="13" t="s">
        <v>78</v>
      </c>
      <c r="AY534" s="256" t="s">
        <v>224</v>
      </c>
    </row>
    <row r="535" s="13" customFormat="1">
      <c r="A535" s="13"/>
      <c r="B535" s="245"/>
      <c r="C535" s="246"/>
      <c r="D535" s="247" t="s">
        <v>232</v>
      </c>
      <c r="E535" s="248" t="s">
        <v>1</v>
      </c>
      <c r="F535" s="249" t="s">
        <v>708</v>
      </c>
      <c r="G535" s="246"/>
      <c r="H535" s="250">
        <v>68.474999999999994</v>
      </c>
      <c r="I535" s="251"/>
      <c r="J535" s="246"/>
      <c r="K535" s="246"/>
      <c r="L535" s="252"/>
      <c r="M535" s="253"/>
      <c r="N535" s="254"/>
      <c r="O535" s="254"/>
      <c r="P535" s="254"/>
      <c r="Q535" s="254"/>
      <c r="R535" s="254"/>
      <c r="S535" s="254"/>
      <c r="T535" s="25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6" t="s">
        <v>232</v>
      </c>
      <c r="AU535" s="256" t="s">
        <v>89</v>
      </c>
      <c r="AV535" s="13" t="s">
        <v>89</v>
      </c>
      <c r="AW535" s="13" t="s">
        <v>33</v>
      </c>
      <c r="AX535" s="13" t="s">
        <v>78</v>
      </c>
      <c r="AY535" s="256" t="s">
        <v>224</v>
      </c>
    </row>
    <row r="536" s="13" customFormat="1">
      <c r="A536" s="13"/>
      <c r="B536" s="245"/>
      <c r="C536" s="246"/>
      <c r="D536" s="247" t="s">
        <v>232</v>
      </c>
      <c r="E536" s="248" t="s">
        <v>1</v>
      </c>
      <c r="F536" s="249" t="s">
        <v>709</v>
      </c>
      <c r="G536" s="246"/>
      <c r="H536" s="250">
        <v>53.438000000000002</v>
      </c>
      <c r="I536" s="251"/>
      <c r="J536" s="246"/>
      <c r="K536" s="246"/>
      <c r="L536" s="252"/>
      <c r="M536" s="253"/>
      <c r="N536" s="254"/>
      <c r="O536" s="254"/>
      <c r="P536" s="254"/>
      <c r="Q536" s="254"/>
      <c r="R536" s="254"/>
      <c r="S536" s="254"/>
      <c r="T536" s="25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6" t="s">
        <v>232</v>
      </c>
      <c r="AU536" s="256" t="s">
        <v>89</v>
      </c>
      <c r="AV536" s="13" t="s">
        <v>89</v>
      </c>
      <c r="AW536" s="13" t="s">
        <v>33</v>
      </c>
      <c r="AX536" s="13" t="s">
        <v>78</v>
      </c>
      <c r="AY536" s="256" t="s">
        <v>224</v>
      </c>
    </row>
    <row r="537" s="13" customFormat="1">
      <c r="A537" s="13"/>
      <c r="B537" s="245"/>
      <c r="C537" s="246"/>
      <c r="D537" s="247" t="s">
        <v>232</v>
      </c>
      <c r="E537" s="248" t="s">
        <v>1</v>
      </c>
      <c r="F537" s="249" t="s">
        <v>710</v>
      </c>
      <c r="G537" s="246"/>
      <c r="H537" s="250">
        <v>53.438000000000002</v>
      </c>
      <c r="I537" s="251"/>
      <c r="J537" s="246"/>
      <c r="K537" s="246"/>
      <c r="L537" s="252"/>
      <c r="M537" s="253"/>
      <c r="N537" s="254"/>
      <c r="O537" s="254"/>
      <c r="P537" s="254"/>
      <c r="Q537" s="254"/>
      <c r="R537" s="254"/>
      <c r="S537" s="254"/>
      <c r="T537" s="25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6" t="s">
        <v>232</v>
      </c>
      <c r="AU537" s="256" t="s">
        <v>89</v>
      </c>
      <c r="AV537" s="13" t="s">
        <v>89</v>
      </c>
      <c r="AW537" s="13" t="s">
        <v>33</v>
      </c>
      <c r="AX537" s="13" t="s">
        <v>78</v>
      </c>
      <c r="AY537" s="256" t="s">
        <v>224</v>
      </c>
    </row>
    <row r="538" s="15" customFormat="1">
      <c r="A538" s="15"/>
      <c r="B538" s="267"/>
      <c r="C538" s="268"/>
      <c r="D538" s="247" t="s">
        <v>232</v>
      </c>
      <c r="E538" s="269" t="s">
        <v>1</v>
      </c>
      <c r="F538" s="270" t="s">
        <v>248</v>
      </c>
      <c r="G538" s="268"/>
      <c r="H538" s="271">
        <v>282.47300000000001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7" t="s">
        <v>232</v>
      </c>
      <c r="AU538" s="277" t="s">
        <v>89</v>
      </c>
      <c r="AV538" s="15" t="s">
        <v>230</v>
      </c>
      <c r="AW538" s="15" t="s">
        <v>33</v>
      </c>
      <c r="AX538" s="15" t="s">
        <v>84</v>
      </c>
      <c r="AY538" s="277" t="s">
        <v>224</v>
      </c>
    </row>
    <row r="539" s="2" customFormat="1" ht="16.5" customHeight="1">
      <c r="A539" s="40"/>
      <c r="B539" s="41"/>
      <c r="C539" s="231" t="s">
        <v>741</v>
      </c>
      <c r="D539" s="231" t="s">
        <v>226</v>
      </c>
      <c r="E539" s="232" t="s">
        <v>742</v>
      </c>
      <c r="F539" s="233" t="s">
        <v>743</v>
      </c>
      <c r="G539" s="234" t="s">
        <v>229</v>
      </c>
      <c r="H539" s="235">
        <v>1129.8920000000001</v>
      </c>
      <c r="I539" s="236"/>
      <c r="J539" s="237">
        <f>ROUND(I539*H539,2)</f>
        <v>0</v>
      </c>
      <c r="K539" s="238"/>
      <c r="L539" s="46"/>
      <c r="M539" s="239" t="s">
        <v>1</v>
      </c>
      <c r="N539" s="240" t="s">
        <v>44</v>
      </c>
      <c r="O539" s="93"/>
      <c r="P539" s="241">
        <f>O539*H539</f>
        <v>0</v>
      </c>
      <c r="Q539" s="241">
        <v>0</v>
      </c>
      <c r="R539" s="241">
        <f>Q539*H539</f>
        <v>0</v>
      </c>
      <c r="S539" s="241">
        <v>0</v>
      </c>
      <c r="T539" s="242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3" t="s">
        <v>230</v>
      </c>
      <c r="AT539" s="243" t="s">
        <v>226</v>
      </c>
      <c r="AU539" s="243" t="s">
        <v>89</v>
      </c>
      <c r="AY539" s="19" t="s">
        <v>224</v>
      </c>
      <c r="BE539" s="244">
        <f>IF(N539="základní",J539,0)</f>
        <v>0</v>
      </c>
      <c r="BF539" s="244">
        <f>IF(N539="snížená",J539,0)</f>
        <v>0</v>
      </c>
      <c r="BG539" s="244">
        <f>IF(N539="zákl. přenesená",J539,0)</f>
        <v>0</v>
      </c>
      <c r="BH539" s="244">
        <f>IF(N539="sníž. přenesená",J539,0)</f>
        <v>0</v>
      </c>
      <c r="BI539" s="244">
        <f>IF(N539="nulová",J539,0)</f>
        <v>0</v>
      </c>
      <c r="BJ539" s="19" t="s">
        <v>89</v>
      </c>
      <c r="BK539" s="244">
        <f>ROUND(I539*H539,2)</f>
        <v>0</v>
      </c>
      <c r="BL539" s="19" t="s">
        <v>230</v>
      </c>
      <c r="BM539" s="243" t="s">
        <v>744</v>
      </c>
    </row>
    <row r="540" s="14" customFormat="1">
      <c r="A540" s="14"/>
      <c r="B540" s="257"/>
      <c r="C540" s="258"/>
      <c r="D540" s="247" t="s">
        <v>232</v>
      </c>
      <c r="E540" s="259" t="s">
        <v>1</v>
      </c>
      <c r="F540" s="260" t="s">
        <v>745</v>
      </c>
      <c r="G540" s="258"/>
      <c r="H540" s="259" t="s">
        <v>1</v>
      </c>
      <c r="I540" s="261"/>
      <c r="J540" s="258"/>
      <c r="K540" s="258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232</v>
      </c>
      <c r="AU540" s="266" t="s">
        <v>89</v>
      </c>
      <c r="AV540" s="14" t="s">
        <v>84</v>
      </c>
      <c r="AW540" s="14" t="s">
        <v>33</v>
      </c>
      <c r="AX540" s="14" t="s">
        <v>78</v>
      </c>
      <c r="AY540" s="266" t="s">
        <v>224</v>
      </c>
    </row>
    <row r="541" s="13" customFormat="1">
      <c r="A541" s="13"/>
      <c r="B541" s="245"/>
      <c r="C541" s="246"/>
      <c r="D541" s="247" t="s">
        <v>232</v>
      </c>
      <c r="E541" s="248" t="s">
        <v>1</v>
      </c>
      <c r="F541" s="249" t="s">
        <v>746</v>
      </c>
      <c r="G541" s="246"/>
      <c r="H541" s="250">
        <v>1129.8920000000001</v>
      </c>
      <c r="I541" s="251"/>
      <c r="J541" s="246"/>
      <c r="K541" s="246"/>
      <c r="L541" s="252"/>
      <c r="M541" s="253"/>
      <c r="N541" s="254"/>
      <c r="O541" s="254"/>
      <c r="P541" s="254"/>
      <c r="Q541" s="254"/>
      <c r="R541" s="254"/>
      <c r="S541" s="254"/>
      <c r="T541" s="25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6" t="s">
        <v>232</v>
      </c>
      <c r="AU541" s="256" t="s">
        <v>89</v>
      </c>
      <c r="AV541" s="13" t="s">
        <v>89</v>
      </c>
      <c r="AW541" s="13" t="s">
        <v>33</v>
      </c>
      <c r="AX541" s="13" t="s">
        <v>84</v>
      </c>
      <c r="AY541" s="256" t="s">
        <v>224</v>
      </c>
    </row>
    <row r="542" s="12" customFormat="1" ht="22.8" customHeight="1">
      <c r="A542" s="12"/>
      <c r="B542" s="215"/>
      <c r="C542" s="216"/>
      <c r="D542" s="217" t="s">
        <v>77</v>
      </c>
      <c r="E542" s="229" t="s">
        <v>747</v>
      </c>
      <c r="F542" s="229" t="s">
        <v>748</v>
      </c>
      <c r="G542" s="216"/>
      <c r="H542" s="216"/>
      <c r="I542" s="219"/>
      <c r="J542" s="230">
        <f>BK542</f>
        <v>0</v>
      </c>
      <c r="K542" s="216"/>
      <c r="L542" s="221"/>
      <c r="M542" s="222"/>
      <c r="N542" s="223"/>
      <c r="O542" s="223"/>
      <c r="P542" s="224">
        <f>SUM(P543:P555)</f>
        <v>0</v>
      </c>
      <c r="Q542" s="223"/>
      <c r="R542" s="224">
        <f>SUM(R543:R555)</f>
        <v>0.0050704000000000009</v>
      </c>
      <c r="S542" s="223"/>
      <c r="T542" s="225">
        <f>SUM(T543:T555)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6" t="s">
        <v>84</v>
      </c>
      <c r="AT542" s="227" t="s">
        <v>77</v>
      </c>
      <c r="AU542" s="227" t="s">
        <v>84</v>
      </c>
      <c r="AY542" s="226" t="s">
        <v>224</v>
      </c>
      <c r="BK542" s="228">
        <f>SUM(BK543:BK555)</f>
        <v>0</v>
      </c>
    </row>
    <row r="543" s="2" customFormat="1" ht="16.5" customHeight="1">
      <c r="A543" s="40"/>
      <c r="B543" s="41"/>
      <c r="C543" s="231" t="s">
        <v>749</v>
      </c>
      <c r="D543" s="231" t="s">
        <v>226</v>
      </c>
      <c r="E543" s="232" t="s">
        <v>750</v>
      </c>
      <c r="F543" s="233" t="s">
        <v>751</v>
      </c>
      <c r="G543" s="234" t="s">
        <v>229</v>
      </c>
      <c r="H543" s="235">
        <v>126.76000000000001</v>
      </c>
      <c r="I543" s="236"/>
      <c r="J543" s="237">
        <f>ROUND(I543*H543,2)</f>
        <v>0</v>
      </c>
      <c r="K543" s="238"/>
      <c r="L543" s="46"/>
      <c r="M543" s="239" t="s">
        <v>1</v>
      </c>
      <c r="N543" s="240" t="s">
        <v>44</v>
      </c>
      <c r="O543" s="93"/>
      <c r="P543" s="241">
        <f>O543*H543</f>
        <v>0</v>
      </c>
      <c r="Q543" s="241">
        <v>4.0000000000000003E-05</v>
      </c>
      <c r="R543" s="241">
        <f>Q543*H543</f>
        <v>0.0050704000000000009</v>
      </c>
      <c r="S543" s="241">
        <v>0</v>
      </c>
      <c r="T543" s="242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3" t="s">
        <v>230</v>
      </c>
      <c r="AT543" s="243" t="s">
        <v>226</v>
      </c>
      <c r="AU543" s="243" t="s">
        <v>89</v>
      </c>
      <c r="AY543" s="19" t="s">
        <v>224</v>
      </c>
      <c r="BE543" s="244">
        <f>IF(N543="základní",J543,0)</f>
        <v>0</v>
      </c>
      <c r="BF543" s="244">
        <f>IF(N543="snížená",J543,0)</f>
        <v>0</v>
      </c>
      <c r="BG543" s="244">
        <f>IF(N543="zákl. přenesená",J543,0)</f>
        <v>0</v>
      </c>
      <c r="BH543" s="244">
        <f>IF(N543="sníž. přenesená",J543,0)</f>
        <v>0</v>
      </c>
      <c r="BI543" s="244">
        <f>IF(N543="nulová",J543,0)</f>
        <v>0</v>
      </c>
      <c r="BJ543" s="19" t="s">
        <v>89</v>
      </c>
      <c r="BK543" s="244">
        <f>ROUND(I543*H543,2)</f>
        <v>0</v>
      </c>
      <c r="BL543" s="19" t="s">
        <v>230</v>
      </c>
      <c r="BM543" s="243" t="s">
        <v>752</v>
      </c>
    </row>
    <row r="544" s="14" customFormat="1">
      <c r="A544" s="14"/>
      <c r="B544" s="257"/>
      <c r="C544" s="258"/>
      <c r="D544" s="247" t="s">
        <v>232</v>
      </c>
      <c r="E544" s="259" t="s">
        <v>1</v>
      </c>
      <c r="F544" s="260" t="s">
        <v>753</v>
      </c>
      <c r="G544" s="258"/>
      <c r="H544" s="259" t="s">
        <v>1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232</v>
      </c>
      <c r="AU544" s="266" t="s">
        <v>89</v>
      </c>
      <c r="AV544" s="14" t="s">
        <v>84</v>
      </c>
      <c r="AW544" s="14" t="s">
        <v>33</v>
      </c>
      <c r="AX544" s="14" t="s">
        <v>78</v>
      </c>
      <c r="AY544" s="266" t="s">
        <v>224</v>
      </c>
    </row>
    <row r="545" s="13" customFormat="1">
      <c r="A545" s="13"/>
      <c r="B545" s="245"/>
      <c r="C545" s="246"/>
      <c r="D545" s="247" t="s">
        <v>232</v>
      </c>
      <c r="E545" s="248" t="s">
        <v>1</v>
      </c>
      <c r="F545" s="249" t="s">
        <v>680</v>
      </c>
      <c r="G545" s="246"/>
      <c r="H545" s="250">
        <v>15.25</v>
      </c>
      <c r="I545" s="251"/>
      <c r="J545" s="246"/>
      <c r="K545" s="246"/>
      <c r="L545" s="252"/>
      <c r="M545" s="253"/>
      <c r="N545" s="254"/>
      <c r="O545" s="254"/>
      <c r="P545" s="254"/>
      <c r="Q545" s="254"/>
      <c r="R545" s="254"/>
      <c r="S545" s="254"/>
      <c r="T545" s="25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6" t="s">
        <v>232</v>
      </c>
      <c r="AU545" s="256" t="s">
        <v>89</v>
      </c>
      <c r="AV545" s="13" t="s">
        <v>89</v>
      </c>
      <c r="AW545" s="13" t="s">
        <v>33</v>
      </c>
      <c r="AX545" s="13" t="s">
        <v>78</v>
      </c>
      <c r="AY545" s="256" t="s">
        <v>224</v>
      </c>
    </row>
    <row r="546" s="13" customFormat="1">
      <c r="A546" s="13"/>
      <c r="B546" s="245"/>
      <c r="C546" s="246"/>
      <c r="D546" s="247" t="s">
        <v>232</v>
      </c>
      <c r="E546" s="248" t="s">
        <v>1</v>
      </c>
      <c r="F546" s="249" t="s">
        <v>675</v>
      </c>
      <c r="G546" s="246"/>
      <c r="H546" s="250">
        <v>14.32</v>
      </c>
      <c r="I546" s="251"/>
      <c r="J546" s="246"/>
      <c r="K546" s="246"/>
      <c r="L546" s="252"/>
      <c r="M546" s="253"/>
      <c r="N546" s="254"/>
      <c r="O546" s="254"/>
      <c r="P546" s="254"/>
      <c r="Q546" s="254"/>
      <c r="R546" s="254"/>
      <c r="S546" s="254"/>
      <c r="T546" s="25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6" t="s">
        <v>232</v>
      </c>
      <c r="AU546" s="256" t="s">
        <v>89</v>
      </c>
      <c r="AV546" s="13" t="s">
        <v>89</v>
      </c>
      <c r="AW546" s="13" t="s">
        <v>33</v>
      </c>
      <c r="AX546" s="13" t="s">
        <v>78</v>
      </c>
      <c r="AY546" s="256" t="s">
        <v>224</v>
      </c>
    </row>
    <row r="547" s="13" customFormat="1">
      <c r="A547" s="13"/>
      <c r="B547" s="245"/>
      <c r="C547" s="246"/>
      <c r="D547" s="247" t="s">
        <v>232</v>
      </c>
      <c r="E547" s="248" t="s">
        <v>1</v>
      </c>
      <c r="F547" s="249" t="s">
        <v>676</v>
      </c>
      <c r="G547" s="246"/>
      <c r="H547" s="250">
        <v>16.629999999999999</v>
      </c>
      <c r="I547" s="251"/>
      <c r="J547" s="246"/>
      <c r="K547" s="246"/>
      <c r="L547" s="252"/>
      <c r="M547" s="253"/>
      <c r="N547" s="254"/>
      <c r="O547" s="254"/>
      <c r="P547" s="254"/>
      <c r="Q547" s="254"/>
      <c r="R547" s="254"/>
      <c r="S547" s="254"/>
      <c r="T547" s="25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6" t="s">
        <v>232</v>
      </c>
      <c r="AU547" s="256" t="s">
        <v>89</v>
      </c>
      <c r="AV547" s="13" t="s">
        <v>89</v>
      </c>
      <c r="AW547" s="13" t="s">
        <v>33</v>
      </c>
      <c r="AX547" s="13" t="s">
        <v>78</v>
      </c>
      <c r="AY547" s="256" t="s">
        <v>224</v>
      </c>
    </row>
    <row r="548" s="13" customFormat="1">
      <c r="A548" s="13"/>
      <c r="B548" s="245"/>
      <c r="C548" s="246"/>
      <c r="D548" s="247" t="s">
        <v>232</v>
      </c>
      <c r="E548" s="248" t="s">
        <v>1</v>
      </c>
      <c r="F548" s="249" t="s">
        <v>684</v>
      </c>
      <c r="G548" s="246"/>
      <c r="H548" s="250">
        <v>5.8099999999999996</v>
      </c>
      <c r="I548" s="251"/>
      <c r="J548" s="246"/>
      <c r="K548" s="246"/>
      <c r="L548" s="252"/>
      <c r="M548" s="253"/>
      <c r="N548" s="254"/>
      <c r="O548" s="254"/>
      <c r="P548" s="254"/>
      <c r="Q548" s="254"/>
      <c r="R548" s="254"/>
      <c r="S548" s="254"/>
      <c r="T548" s="25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6" t="s">
        <v>232</v>
      </c>
      <c r="AU548" s="256" t="s">
        <v>89</v>
      </c>
      <c r="AV548" s="13" t="s">
        <v>89</v>
      </c>
      <c r="AW548" s="13" t="s">
        <v>33</v>
      </c>
      <c r="AX548" s="13" t="s">
        <v>78</v>
      </c>
      <c r="AY548" s="256" t="s">
        <v>224</v>
      </c>
    </row>
    <row r="549" s="13" customFormat="1">
      <c r="A549" s="13"/>
      <c r="B549" s="245"/>
      <c r="C549" s="246"/>
      <c r="D549" s="247" t="s">
        <v>232</v>
      </c>
      <c r="E549" s="248" t="s">
        <v>1</v>
      </c>
      <c r="F549" s="249" t="s">
        <v>685</v>
      </c>
      <c r="G549" s="246"/>
      <c r="H549" s="250">
        <v>6.3200000000000003</v>
      </c>
      <c r="I549" s="251"/>
      <c r="J549" s="246"/>
      <c r="K549" s="246"/>
      <c r="L549" s="252"/>
      <c r="M549" s="253"/>
      <c r="N549" s="254"/>
      <c r="O549" s="254"/>
      <c r="P549" s="254"/>
      <c r="Q549" s="254"/>
      <c r="R549" s="254"/>
      <c r="S549" s="254"/>
      <c r="T549" s="25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6" t="s">
        <v>232</v>
      </c>
      <c r="AU549" s="256" t="s">
        <v>89</v>
      </c>
      <c r="AV549" s="13" t="s">
        <v>89</v>
      </c>
      <c r="AW549" s="13" t="s">
        <v>33</v>
      </c>
      <c r="AX549" s="13" t="s">
        <v>78</v>
      </c>
      <c r="AY549" s="256" t="s">
        <v>224</v>
      </c>
    </row>
    <row r="550" s="13" customFormat="1">
      <c r="A550" s="13"/>
      <c r="B550" s="245"/>
      <c r="C550" s="246"/>
      <c r="D550" s="247" t="s">
        <v>232</v>
      </c>
      <c r="E550" s="248" t="s">
        <v>1</v>
      </c>
      <c r="F550" s="249" t="s">
        <v>686</v>
      </c>
      <c r="G550" s="246"/>
      <c r="H550" s="250">
        <v>4.1299999999999999</v>
      </c>
      <c r="I550" s="251"/>
      <c r="J550" s="246"/>
      <c r="K550" s="246"/>
      <c r="L550" s="252"/>
      <c r="M550" s="253"/>
      <c r="N550" s="254"/>
      <c r="O550" s="254"/>
      <c r="P550" s="254"/>
      <c r="Q550" s="254"/>
      <c r="R550" s="254"/>
      <c r="S550" s="254"/>
      <c r="T550" s="25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6" t="s">
        <v>232</v>
      </c>
      <c r="AU550" s="256" t="s">
        <v>89</v>
      </c>
      <c r="AV550" s="13" t="s">
        <v>89</v>
      </c>
      <c r="AW550" s="13" t="s">
        <v>33</v>
      </c>
      <c r="AX550" s="13" t="s">
        <v>78</v>
      </c>
      <c r="AY550" s="256" t="s">
        <v>224</v>
      </c>
    </row>
    <row r="551" s="13" customFormat="1">
      <c r="A551" s="13"/>
      <c r="B551" s="245"/>
      <c r="C551" s="246"/>
      <c r="D551" s="247" t="s">
        <v>232</v>
      </c>
      <c r="E551" s="248" t="s">
        <v>1</v>
      </c>
      <c r="F551" s="249" t="s">
        <v>681</v>
      </c>
      <c r="G551" s="246"/>
      <c r="H551" s="250">
        <v>14.960000000000001</v>
      </c>
      <c r="I551" s="251"/>
      <c r="J551" s="246"/>
      <c r="K551" s="246"/>
      <c r="L551" s="252"/>
      <c r="M551" s="253"/>
      <c r="N551" s="254"/>
      <c r="O551" s="254"/>
      <c r="P551" s="254"/>
      <c r="Q551" s="254"/>
      <c r="R551" s="254"/>
      <c r="S551" s="254"/>
      <c r="T551" s="25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6" t="s">
        <v>232</v>
      </c>
      <c r="AU551" s="256" t="s">
        <v>89</v>
      </c>
      <c r="AV551" s="13" t="s">
        <v>89</v>
      </c>
      <c r="AW551" s="13" t="s">
        <v>33</v>
      </c>
      <c r="AX551" s="13" t="s">
        <v>78</v>
      </c>
      <c r="AY551" s="256" t="s">
        <v>224</v>
      </c>
    </row>
    <row r="552" s="13" customFormat="1">
      <c r="A552" s="13"/>
      <c r="B552" s="245"/>
      <c r="C552" s="246"/>
      <c r="D552" s="247" t="s">
        <v>232</v>
      </c>
      <c r="E552" s="248" t="s">
        <v>1</v>
      </c>
      <c r="F552" s="249" t="s">
        <v>677</v>
      </c>
      <c r="G552" s="246"/>
      <c r="H552" s="250">
        <v>20.050000000000001</v>
      </c>
      <c r="I552" s="251"/>
      <c r="J552" s="246"/>
      <c r="K552" s="246"/>
      <c r="L552" s="252"/>
      <c r="M552" s="253"/>
      <c r="N552" s="254"/>
      <c r="O552" s="254"/>
      <c r="P552" s="254"/>
      <c r="Q552" s="254"/>
      <c r="R552" s="254"/>
      <c r="S552" s="254"/>
      <c r="T552" s="25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6" t="s">
        <v>232</v>
      </c>
      <c r="AU552" s="256" t="s">
        <v>89</v>
      </c>
      <c r="AV552" s="13" t="s">
        <v>89</v>
      </c>
      <c r="AW552" s="13" t="s">
        <v>33</v>
      </c>
      <c r="AX552" s="13" t="s">
        <v>78</v>
      </c>
      <c r="AY552" s="256" t="s">
        <v>224</v>
      </c>
    </row>
    <row r="553" s="13" customFormat="1">
      <c r="A553" s="13"/>
      <c r="B553" s="245"/>
      <c r="C553" s="246"/>
      <c r="D553" s="247" t="s">
        <v>232</v>
      </c>
      <c r="E553" s="248" t="s">
        <v>1</v>
      </c>
      <c r="F553" s="249" t="s">
        <v>682</v>
      </c>
      <c r="G553" s="246"/>
      <c r="H553" s="250">
        <v>6.0099999999999998</v>
      </c>
      <c r="I553" s="251"/>
      <c r="J553" s="246"/>
      <c r="K553" s="246"/>
      <c r="L553" s="252"/>
      <c r="M553" s="253"/>
      <c r="N553" s="254"/>
      <c r="O553" s="254"/>
      <c r="P553" s="254"/>
      <c r="Q553" s="254"/>
      <c r="R553" s="254"/>
      <c r="S553" s="254"/>
      <c r="T553" s="25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6" t="s">
        <v>232</v>
      </c>
      <c r="AU553" s="256" t="s">
        <v>89</v>
      </c>
      <c r="AV553" s="13" t="s">
        <v>89</v>
      </c>
      <c r="AW553" s="13" t="s">
        <v>33</v>
      </c>
      <c r="AX553" s="13" t="s">
        <v>78</v>
      </c>
      <c r="AY553" s="256" t="s">
        <v>224</v>
      </c>
    </row>
    <row r="554" s="13" customFormat="1">
      <c r="A554" s="13"/>
      <c r="B554" s="245"/>
      <c r="C554" s="246"/>
      <c r="D554" s="247" t="s">
        <v>232</v>
      </c>
      <c r="E554" s="248" t="s">
        <v>1</v>
      </c>
      <c r="F554" s="249" t="s">
        <v>678</v>
      </c>
      <c r="G554" s="246"/>
      <c r="H554" s="250">
        <v>23.280000000000001</v>
      </c>
      <c r="I554" s="251"/>
      <c r="J554" s="246"/>
      <c r="K554" s="246"/>
      <c r="L554" s="252"/>
      <c r="M554" s="253"/>
      <c r="N554" s="254"/>
      <c r="O554" s="254"/>
      <c r="P554" s="254"/>
      <c r="Q554" s="254"/>
      <c r="R554" s="254"/>
      <c r="S554" s="254"/>
      <c r="T554" s="25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6" t="s">
        <v>232</v>
      </c>
      <c r="AU554" s="256" t="s">
        <v>89</v>
      </c>
      <c r="AV554" s="13" t="s">
        <v>89</v>
      </c>
      <c r="AW554" s="13" t="s">
        <v>33</v>
      </c>
      <c r="AX554" s="13" t="s">
        <v>78</v>
      </c>
      <c r="AY554" s="256" t="s">
        <v>224</v>
      </c>
    </row>
    <row r="555" s="15" customFormat="1">
      <c r="A555" s="15"/>
      <c r="B555" s="267"/>
      <c r="C555" s="268"/>
      <c r="D555" s="247" t="s">
        <v>232</v>
      </c>
      <c r="E555" s="269" t="s">
        <v>1</v>
      </c>
      <c r="F555" s="270" t="s">
        <v>248</v>
      </c>
      <c r="G555" s="268"/>
      <c r="H555" s="271">
        <v>126.76000000000001</v>
      </c>
      <c r="I555" s="272"/>
      <c r="J555" s="268"/>
      <c r="K555" s="268"/>
      <c r="L555" s="273"/>
      <c r="M555" s="274"/>
      <c r="N555" s="275"/>
      <c r="O555" s="275"/>
      <c r="P555" s="275"/>
      <c r="Q555" s="275"/>
      <c r="R555" s="275"/>
      <c r="S555" s="275"/>
      <c r="T555" s="27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7" t="s">
        <v>232</v>
      </c>
      <c r="AU555" s="277" t="s">
        <v>89</v>
      </c>
      <c r="AV555" s="15" t="s">
        <v>230</v>
      </c>
      <c r="AW555" s="15" t="s">
        <v>33</v>
      </c>
      <c r="AX555" s="15" t="s">
        <v>84</v>
      </c>
      <c r="AY555" s="277" t="s">
        <v>224</v>
      </c>
    </row>
    <row r="556" s="12" customFormat="1" ht="22.8" customHeight="1">
      <c r="A556" s="12"/>
      <c r="B556" s="215"/>
      <c r="C556" s="216"/>
      <c r="D556" s="217" t="s">
        <v>77</v>
      </c>
      <c r="E556" s="229" t="s">
        <v>754</v>
      </c>
      <c r="F556" s="229" t="s">
        <v>755</v>
      </c>
      <c r="G556" s="216"/>
      <c r="H556" s="216"/>
      <c r="I556" s="219"/>
      <c r="J556" s="230">
        <f>BK556</f>
        <v>0</v>
      </c>
      <c r="K556" s="216"/>
      <c r="L556" s="221"/>
      <c r="M556" s="222"/>
      <c r="N556" s="223"/>
      <c r="O556" s="223"/>
      <c r="P556" s="224">
        <f>P557</f>
        <v>0</v>
      </c>
      <c r="Q556" s="223"/>
      <c r="R556" s="224">
        <f>R557</f>
        <v>0</v>
      </c>
      <c r="S556" s="223"/>
      <c r="T556" s="225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6" t="s">
        <v>84</v>
      </c>
      <c r="AT556" s="227" t="s">
        <v>77</v>
      </c>
      <c r="AU556" s="227" t="s">
        <v>84</v>
      </c>
      <c r="AY556" s="226" t="s">
        <v>224</v>
      </c>
      <c r="BK556" s="228">
        <f>BK557</f>
        <v>0</v>
      </c>
    </row>
    <row r="557" s="2" customFormat="1" ht="16.5" customHeight="1">
      <c r="A557" s="40"/>
      <c r="B557" s="41"/>
      <c r="C557" s="231" t="s">
        <v>756</v>
      </c>
      <c r="D557" s="231" t="s">
        <v>226</v>
      </c>
      <c r="E557" s="232" t="s">
        <v>757</v>
      </c>
      <c r="F557" s="233" t="s">
        <v>758</v>
      </c>
      <c r="G557" s="234" t="s">
        <v>322</v>
      </c>
      <c r="H557" s="235">
        <v>310.95299999999997</v>
      </c>
      <c r="I557" s="236"/>
      <c r="J557" s="237">
        <f>ROUND(I557*H557,2)</f>
        <v>0</v>
      </c>
      <c r="K557" s="238"/>
      <c r="L557" s="46"/>
      <c r="M557" s="239" t="s">
        <v>1</v>
      </c>
      <c r="N557" s="240" t="s">
        <v>44</v>
      </c>
      <c r="O557" s="93"/>
      <c r="P557" s="241">
        <f>O557*H557</f>
        <v>0</v>
      </c>
      <c r="Q557" s="241">
        <v>0</v>
      </c>
      <c r="R557" s="241">
        <f>Q557*H557</f>
        <v>0</v>
      </c>
      <c r="S557" s="241">
        <v>0</v>
      </c>
      <c r="T557" s="242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3" t="s">
        <v>230</v>
      </c>
      <c r="AT557" s="243" t="s">
        <v>226</v>
      </c>
      <c r="AU557" s="243" t="s">
        <v>89</v>
      </c>
      <c r="AY557" s="19" t="s">
        <v>224</v>
      </c>
      <c r="BE557" s="244">
        <f>IF(N557="základní",J557,0)</f>
        <v>0</v>
      </c>
      <c r="BF557" s="244">
        <f>IF(N557="snížená",J557,0)</f>
        <v>0</v>
      </c>
      <c r="BG557" s="244">
        <f>IF(N557="zákl. přenesená",J557,0)</f>
        <v>0</v>
      </c>
      <c r="BH557" s="244">
        <f>IF(N557="sníž. přenesená",J557,0)</f>
        <v>0</v>
      </c>
      <c r="BI557" s="244">
        <f>IF(N557="nulová",J557,0)</f>
        <v>0</v>
      </c>
      <c r="BJ557" s="19" t="s">
        <v>89</v>
      </c>
      <c r="BK557" s="244">
        <f>ROUND(I557*H557,2)</f>
        <v>0</v>
      </c>
      <c r="BL557" s="19" t="s">
        <v>230</v>
      </c>
      <c r="BM557" s="243" t="s">
        <v>759</v>
      </c>
    </row>
    <row r="558" s="12" customFormat="1" ht="25.92" customHeight="1">
      <c r="A558" s="12"/>
      <c r="B558" s="215"/>
      <c r="C558" s="216"/>
      <c r="D558" s="217" t="s">
        <v>77</v>
      </c>
      <c r="E558" s="218" t="s">
        <v>760</v>
      </c>
      <c r="F558" s="218" t="s">
        <v>761</v>
      </c>
      <c r="G558" s="216"/>
      <c r="H558" s="216"/>
      <c r="I558" s="219"/>
      <c r="J558" s="220">
        <f>BK558</f>
        <v>0</v>
      </c>
      <c r="K558" s="216"/>
      <c r="L558" s="221"/>
      <c r="M558" s="222"/>
      <c r="N558" s="223"/>
      <c r="O558" s="223"/>
      <c r="P558" s="224">
        <f>P559+P590+P655+P771+P787+P841+P959+P1029+P1073+P1094+P1299+P1343+P1385+P1438+P1466+P1519+P1545</f>
        <v>0</v>
      </c>
      <c r="Q558" s="223"/>
      <c r="R558" s="224">
        <f>R559+R590+R655+R771+R787+R841+R959+R1029+R1073+R1094+R1299+R1343+R1385+R1438+R1466+R1519+R1545</f>
        <v>37.412853580000011</v>
      </c>
      <c r="S558" s="223"/>
      <c r="T558" s="225">
        <f>T559+T590+T655+T771+T787+T841+T959+T1029+T1073+T1094+T1299+T1343+T1385+T1438+T1466+T1519+T1545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6" t="s">
        <v>89</v>
      </c>
      <c r="AT558" s="227" t="s">
        <v>77</v>
      </c>
      <c r="AU558" s="227" t="s">
        <v>78</v>
      </c>
      <c r="AY558" s="226" t="s">
        <v>224</v>
      </c>
      <c r="BK558" s="228">
        <f>BK559+BK590+BK655+BK771+BK787+BK841+BK959+BK1029+BK1073+BK1094+BK1299+BK1343+BK1385+BK1438+BK1466+BK1519+BK1545</f>
        <v>0</v>
      </c>
    </row>
    <row r="559" s="12" customFormat="1" ht="22.8" customHeight="1">
      <c r="A559" s="12"/>
      <c r="B559" s="215"/>
      <c r="C559" s="216"/>
      <c r="D559" s="217" t="s">
        <v>77</v>
      </c>
      <c r="E559" s="229" t="s">
        <v>762</v>
      </c>
      <c r="F559" s="229" t="s">
        <v>763</v>
      </c>
      <c r="G559" s="216"/>
      <c r="H559" s="216"/>
      <c r="I559" s="219"/>
      <c r="J559" s="230">
        <f>BK559</f>
        <v>0</v>
      </c>
      <c r="K559" s="216"/>
      <c r="L559" s="221"/>
      <c r="M559" s="222"/>
      <c r="N559" s="223"/>
      <c r="O559" s="223"/>
      <c r="P559" s="224">
        <f>SUM(P560:P589)</f>
        <v>0</v>
      </c>
      <c r="Q559" s="223"/>
      <c r="R559" s="224">
        <f>SUM(R560:R589)</f>
        <v>1.9595449000000003</v>
      </c>
      <c r="S559" s="223"/>
      <c r="T559" s="225">
        <f>SUM(T560:T589)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6" t="s">
        <v>89</v>
      </c>
      <c r="AT559" s="227" t="s">
        <v>77</v>
      </c>
      <c r="AU559" s="227" t="s">
        <v>84</v>
      </c>
      <c r="AY559" s="226" t="s">
        <v>224</v>
      </c>
      <c r="BK559" s="228">
        <f>SUM(BK560:BK589)</f>
        <v>0</v>
      </c>
    </row>
    <row r="560" s="2" customFormat="1" ht="16.5" customHeight="1">
      <c r="A560" s="40"/>
      <c r="B560" s="41"/>
      <c r="C560" s="231" t="s">
        <v>764</v>
      </c>
      <c r="D560" s="231" t="s">
        <v>226</v>
      </c>
      <c r="E560" s="232" t="s">
        <v>765</v>
      </c>
      <c r="F560" s="233" t="s">
        <v>766</v>
      </c>
      <c r="G560" s="234" t="s">
        <v>229</v>
      </c>
      <c r="H560" s="235">
        <v>145.125</v>
      </c>
      <c r="I560" s="236"/>
      <c r="J560" s="237">
        <f>ROUND(I560*H560,2)</f>
        <v>0</v>
      </c>
      <c r="K560" s="238"/>
      <c r="L560" s="46"/>
      <c r="M560" s="239" t="s">
        <v>1</v>
      </c>
      <c r="N560" s="240" t="s">
        <v>44</v>
      </c>
      <c r="O560" s="93"/>
      <c r="P560" s="241">
        <f>O560*H560</f>
        <v>0</v>
      </c>
      <c r="Q560" s="241">
        <v>0</v>
      </c>
      <c r="R560" s="241">
        <f>Q560*H560</f>
        <v>0</v>
      </c>
      <c r="S560" s="241">
        <v>0</v>
      </c>
      <c r="T560" s="242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3" t="s">
        <v>319</v>
      </c>
      <c r="AT560" s="243" t="s">
        <v>226</v>
      </c>
      <c r="AU560" s="243" t="s">
        <v>89</v>
      </c>
      <c r="AY560" s="19" t="s">
        <v>224</v>
      </c>
      <c r="BE560" s="244">
        <f>IF(N560="základní",J560,0)</f>
        <v>0</v>
      </c>
      <c r="BF560" s="244">
        <f>IF(N560="snížená",J560,0)</f>
        <v>0</v>
      </c>
      <c r="BG560" s="244">
        <f>IF(N560="zákl. přenesená",J560,0)</f>
        <v>0</v>
      </c>
      <c r="BH560" s="244">
        <f>IF(N560="sníž. přenesená",J560,0)</f>
        <v>0</v>
      </c>
      <c r="BI560" s="244">
        <f>IF(N560="nulová",J560,0)</f>
        <v>0</v>
      </c>
      <c r="BJ560" s="19" t="s">
        <v>89</v>
      </c>
      <c r="BK560" s="244">
        <f>ROUND(I560*H560,2)</f>
        <v>0</v>
      </c>
      <c r="BL560" s="19" t="s">
        <v>319</v>
      </c>
      <c r="BM560" s="243" t="s">
        <v>767</v>
      </c>
    </row>
    <row r="561" s="14" customFormat="1">
      <c r="A561" s="14"/>
      <c r="B561" s="257"/>
      <c r="C561" s="258"/>
      <c r="D561" s="247" t="s">
        <v>232</v>
      </c>
      <c r="E561" s="259" t="s">
        <v>1</v>
      </c>
      <c r="F561" s="260" t="s">
        <v>292</v>
      </c>
      <c r="G561" s="258"/>
      <c r="H561" s="259" t="s">
        <v>1</v>
      </c>
      <c r="I561" s="261"/>
      <c r="J561" s="258"/>
      <c r="K561" s="258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232</v>
      </c>
      <c r="AU561" s="266" t="s">
        <v>89</v>
      </c>
      <c r="AV561" s="14" t="s">
        <v>84</v>
      </c>
      <c r="AW561" s="14" t="s">
        <v>33</v>
      </c>
      <c r="AX561" s="14" t="s">
        <v>78</v>
      </c>
      <c r="AY561" s="266" t="s">
        <v>224</v>
      </c>
    </row>
    <row r="562" s="14" customFormat="1">
      <c r="A562" s="14"/>
      <c r="B562" s="257"/>
      <c r="C562" s="258"/>
      <c r="D562" s="247" t="s">
        <v>232</v>
      </c>
      <c r="E562" s="259" t="s">
        <v>1</v>
      </c>
      <c r="F562" s="260" t="s">
        <v>768</v>
      </c>
      <c r="G562" s="258"/>
      <c r="H562" s="259" t="s">
        <v>1</v>
      </c>
      <c r="I562" s="261"/>
      <c r="J562" s="258"/>
      <c r="K562" s="258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232</v>
      </c>
      <c r="AU562" s="266" t="s">
        <v>89</v>
      </c>
      <c r="AV562" s="14" t="s">
        <v>84</v>
      </c>
      <c r="AW562" s="14" t="s">
        <v>33</v>
      </c>
      <c r="AX562" s="14" t="s">
        <v>78</v>
      </c>
      <c r="AY562" s="266" t="s">
        <v>224</v>
      </c>
    </row>
    <row r="563" s="13" customFormat="1">
      <c r="A563" s="13"/>
      <c r="B563" s="245"/>
      <c r="C563" s="246"/>
      <c r="D563" s="247" t="s">
        <v>232</v>
      </c>
      <c r="E563" s="248" t="s">
        <v>1</v>
      </c>
      <c r="F563" s="249" t="s">
        <v>769</v>
      </c>
      <c r="G563" s="246"/>
      <c r="H563" s="250">
        <v>145.125</v>
      </c>
      <c r="I563" s="251"/>
      <c r="J563" s="246"/>
      <c r="K563" s="246"/>
      <c r="L563" s="252"/>
      <c r="M563" s="253"/>
      <c r="N563" s="254"/>
      <c r="O563" s="254"/>
      <c r="P563" s="254"/>
      <c r="Q563" s="254"/>
      <c r="R563" s="254"/>
      <c r="S563" s="254"/>
      <c r="T563" s="25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6" t="s">
        <v>232</v>
      </c>
      <c r="AU563" s="256" t="s">
        <v>89</v>
      </c>
      <c r="AV563" s="13" t="s">
        <v>89</v>
      </c>
      <c r="AW563" s="13" t="s">
        <v>33</v>
      </c>
      <c r="AX563" s="13" t="s">
        <v>84</v>
      </c>
      <c r="AY563" s="256" t="s">
        <v>224</v>
      </c>
    </row>
    <row r="564" s="2" customFormat="1" ht="16.5" customHeight="1">
      <c r="A564" s="40"/>
      <c r="B564" s="41"/>
      <c r="C564" s="231" t="s">
        <v>770</v>
      </c>
      <c r="D564" s="231" t="s">
        <v>226</v>
      </c>
      <c r="E564" s="232" t="s">
        <v>771</v>
      </c>
      <c r="F564" s="233" t="s">
        <v>772</v>
      </c>
      <c r="G564" s="234" t="s">
        <v>229</v>
      </c>
      <c r="H564" s="235">
        <v>26.558</v>
      </c>
      <c r="I564" s="236"/>
      <c r="J564" s="237">
        <f>ROUND(I564*H564,2)</f>
        <v>0</v>
      </c>
      <c r="K564" s="238"/>
      <c r="L564" s="46"/>
      <c r="M564" s="239" t="s">
        <v>1</v>
      </c>
      <c r="N564" s="240" t="s">
        <v>44</v>
      </c>
      <c r="O564" s="93"/>
      <c r="P564" s="241">
        <f>O564*H564</f>
        <v>0</v>
      </c>
      <c r="Q564" s="241">
        <v>0</v>
      </c>
      <c r="R564" s="241">
        <f>Q564*H564</f>
        <v>0</v>
      </c>
      <c r="S564" s="241">
        <v>0</v>
      </c>
      <c r="T564" s="242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3" t="s">
        <v>319</v>
      </c>
      <c r="AT564" s="243" t="s">
        <v>226</v>
      </c>
      <c r="AU564" s="243" t="s">
        <v>89</v>
      </c>
      <c r="AY564" s="19" t="s">
        <v>224</v>
      </c>
      <c r="BE564" s="244">
        <f>IF(N564="základní",J564,0)</f>
        <v>0</v>
      </c>
      <c r="BF564" s="244">
        <f>IF(N564="snížená",J564,0)</f>
        <v>0</v>
      </c>
      <c r="BG564" s="244">
        <f>IF(N564="zákl. přenesená",J564,0)</f>
        <v>0</v>
      </c>
      <c r="BH564" s="244">
        <f>IF(N564="sníž. přenesená",J564,0)</f>
        <v>0</v>
      </c>
      <c r="BI564" s="244">
        <f>IF(N564="nulová",J564,0)</f>
        <v>0</v>
      </c>
      <c r="BJ564" s="19" t="s">
        <v>89</v>
      </c>
      <c r="BK564" s="244">
        <f>ROUND(I564*H564,2)</f>
        <v>0</v>
      </c>
      <c r="BL564" s="19" t="s">
        <v>319</v>
      </c>
      <c r="BM564" s="243" t="s">
        <v>773</v>
      </c>
    </row>
    <row r="565" s="14" customFormat="1">
      <c r="A565" s="14"/>
      <c r="B565" s="257"/>
      <c r="C565" s="258"/>
      <c r="D565" s="247" t="s">
        <v>232</v>
      </c>
      <c r="E565" s="259" t="s">
        <v>1</v>
      </c>
      <c r="F565" s="260" t="s">
        <v>774</v>
      </c>
      <c r="G565" s="258"/>
      <c r="H565" s="259" t="s">
        <v>1</v>
      </c>
      <c r="I565" s="261"/>
      <c r="J565" s="258"/>
      <c r="K565" s="258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232</v>
      </c>
      <c r="AU565" s="266" t="s">
        <v>89</v>
      </c>
      <c r="AV565" s="14" t="s">
        <v>84</v>
      </c>
      <c r="AW565" s="14" t="s">
        <v>33</v>
      </c>
      <c r="AX565" s="14" t="s">
        <v>78</v>
      </c>
      <c r="AY565" s="266" t="s">
        <v>224</v>
      </c>
    </row>
    <row r="566" s="13" customFormat="1">
      <c r="A566" s="13"/>
      <c r="B566" s="245"/>
      <c r="C566" s="246"/>
      <c r="D566" s="247" t="s">
        <v>232</v>
      </c>
      <c r="E566" s="248" t="s">
        <v>1</v>
      </c>
      <c r="F566" s="249" t="s">
        <v>567</v>
      </c>
      <c r="G566" s="246"/>
      <c r="H566" s="250">
        <v>26.558</v>
      </c>
      <c r="I566" s="251"/>
      <c r="J566" s="246"/>
      <c r="K566" s="246"/>
      <c r="L566" s="252"/>
      <c r="M566" s="253"/>
      <c r="N566" s="254"/>
      <c r="O566" s="254"/>
      <c r="P566" s="254"/>
      <c r="Q566" s="254"/>
      <c r="R566" s="254"/>
      <c r="S566" s="254"/>
      <c r="T566" s="25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6" t="s">
        <v>232</v>
      </c>
      <c r="AU566" s="256" t="s">
        <v>89</v>
      </c>
      <c r="AV566" s="13" t="s">
        <v>89</v>
      </c>
      <c r="AW566" s="13" t="s">
        <v>33</v>
      </c>
      <c r="AX566" s="13" t="s">
        <v>84</v>
      </c>
      <c r="AY566" s="256" t="s">
        <v>224</v>
      </c>
    </row>
    <row r="567" s="2" customFormat="1" ht="16.5" customHeight="1">
      <c r="A567" s="40"/>
      <c r="B567" s="41"/>
      <c r="C567" s="278" t="s">
        <v>775</v>
      </c>
      <c r="D567" s="278" t="s">
        <v>390</v>
      </c>
      <c r="E567" s="279" t="s">
        <v>776</v>
      </c>
      <c r="F567" s="280" t="s">
        <v>777</v>
      </c>
      <c r="G567" s="281" t="s">
        <v>322</v>
      </c>
      <c r="H567" s="282">
        <v>0.052999999999999998</v>
      </c>
      <c r="I567" s="283"/>
      <c r="J567" s="284">
        <f>ROUND(I567*H567,2)</f>
        <v>0</v>
      </c>
      <c r="K567" s="285"/>
      <c r="L567" s="286"/>
      <c r="M567" s="287" t="s">
        <v>1</v>
      </c>
      <c r="N567" s="288" t="s">
        <v>44</v>
      </c>
      <c r="O567" s="93"/>
      <c r="P567" s="241">
        <f>O567*H567</f>
        <v>0</v>
      </c>
      <c r="Q567" s="241">
        <v>1</v>
      </c>
      <c r="R567" s="241">
        <f>Q567*H567</f>
        <v>0.052999999999999998</v>
      </c>
      <c r="S567" s="241">
        <v>0</v>
      </c>
      <c r="T567" s="242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3" t="s">
        <v>418</v>
      </c>
      <c r="AT567" s="243" t="s">
        <v>390</v>
      </c>
      <c r="AU567" s="243" t="s">
        <v>89</v>
      </c>
      <c r="AY567" s="19" t="s">
        <v>224</v>
      </c>
      <c r="BE567" s="244">
        <f>IF(N567="základní",J567,0)</f>
        <v>0</v>
      </c>
      <c r="BF567" s="244">
        <f>IF(N567="snížená",J567,0)</f>
        <v>0</v>
      </c>
      <c r="BG567" s="244">
        <f>IF(N567="zákl. přenesená",J567,0)</f>
        <v>0</v>
      </c>
      <c r="BH567" s="244">
        <f>IF(N567="sníž. přenesená",J567,0)</f>
        <v>0</v>
      </c>
      <c r="BI567" s="244">
        <f>IF(N567="nulová",J567,0)</f>
        <v>0</v>
      </c>
      <c r="BJ567" s="19" t="s">
        <v>89</v>
      </c>
      <c r="BK567" s="244">
        <f>ROUND(I567*H567,2)</f>
        <v>0</v>
      </c>
      <c r="BL567" s="19" t="s">
        <v>319</v>
      </c>
      <c r="BM567" s="243" t="s">
        <v>778</v>
      </c>
    </row>
    <row r="568" s="13" customFormat="1">
      <c r="A568" s="13"/>
      <c r="B568" s="245"/>
      <c r="C568" s="246"/>
      <c r="D568" s="247" t="s">
        <v>232</v>
      </c>
      <c r="E568" s="248" t="s">
        <v>1</v>
      </c>
      <c r="F568" s="249" t="s">
        <v>779</v>
      </c>
      <c r="G568" s="246"/>
      <c r="H568" s="250">
        <v>0.043999999999999997</v>
      </c>
      <c r="I568" s="251"/>
      <c r="J568" s="246"/>
      <c r="K568" s="246"/>
      <c r="L568" s="252"/>
      <c r="M568" s="253"/>
      <c r="N568" s="254"/>
      <c r="O568" s="254"/>
      <c r="P568" s="254"/>
      <c r="Q568" s="254"/>
      <c r="R568" s="254"/>
      <c r="S568" s="254"/>
      <c r="T568" s="25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6" t="s">
        <v>232</v>
      </c>
      <c r="AU568" s="256" t="s">
        <v>89</v>
      </c>
      <c r="AV568" s="13" t="s">
        <v>89</v>
      </c>
      <c r="AW568" s="13" t="s">
        <v>33</v>
      </c>
      <c r="AX568" s="13" t="s">
        <v>78</v>
      </c>
      <c r="AY568" s="256" t="s">
        <v>224</v>
      </c>
    </row>
    <row r="569" s="13" customFormat="1">
      <c r="A569" s="13"/>
      <c r="B569" s="245"/>
      <c r="C569" s="246"/>
      <c r="D569" s="247" t="s">
        <v>232</v>
      </c>
      <c r="E569" s="248" t="s">
        <v>1</v>
      </c>
      <c r="F569" s="249" t="s">
        <v>780</v>
      </c>
      <c r="G569" s="246"/>
      <c r="H569" s="250">
        <v>0.0089999999999999993</v>
      </c>
      <c r="I569" s="251"/>
      <c r="J569" s="246"/>
      <c r="K569" s="246"/>
      <c r="L569" s="252"/>
      <c r="M569" s="253"/>
      <c r="N569" s="254"/>
      <c r="O569" s="254"/>
      <c r="P569" s="254"/>
      <c r="Q569" s="254"/>
      <c r="R569" s="254"/>
      <c r="S569" s="254"/>
      <c r="T569" s="25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6" t="s">
        <v>232</v>
      </c>
      <c r="AU569" s="256" t="s">
        <v>89</v>
      </c>
      <c r="AV569" s="13" t="s">
        <v>89</v>
      </c>
      <c r="AW569" s="13" t="s">
        <v>33</v>
      </c>
      <c r="AX569" s="13" t="s">
        <v>78</v>
      </c>
      <c r="AY569" s="256" t="s">
        <v>224</v>
      </c>
    </row>
    <row r="570" s="15" customFormat="1">
      <c r="A570" s="15"/>
      <c r="B570" s="267"/>
      <c r="C570" s="268"/>
      <c r="D570" s="247" t="s">
        <v>232</v>
      </c>
      <c r="E570" s="269" t="s">
        <v>1</v>
      </c>
      <c r="F570" s="270" t="s">
        <v>248</v>
      </c>
      <c r="G570" s="268"/>
      <c r="H570" s="271">
        <v>0.052999999999999998</v>
      </c>
      <c r="I570" s="272"/>
      <c r="J570" s="268"/>
      <c r="K570" s="268"/>
      <c r="L570" s="273"/>
      <c r="M570" s="274"/>
      <c r="N570" s="275"/>
      <c r="O570" s="275"/>
      <c r="P570" s="275"/>
      <c r="Q570" s="275"/>
      <c r="R570" s="275"/>
      <c r="S570" s="275"/>
      <c r="T570" s="27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7" t="s">
        <v>232</v>
      </c>
      <c r="AU570" s="277" t="s">
        <v>89</v>
      </c>
      <c r="AV570" s="15" t="s">
        <v>230</v>
      </c>
      <c r="AW570" s="15" t="s">
        <v>33</v>
      </c>
      <c r="AX570" s="15" t="s">
        <v>84</v>
      </c>
      <c r="AY570" s="277" t="s">
        <v>224</v>
      </c>
    </row>
    <row r="571" s="2" customFormat="1" ht="16.5" customHeight="1">
      <c r="A571" s="40"/>
      <c r="B571" s="41"/>
      <c r="C571" s="231" t="s">
        <v>781</v>
      </c>
      <c r="D571" s="231" t="s">
        <v>226</v>
      </c>
      <c r="E571" s="232" t="s">
        <v>782</v>
      </c>
      <c r="F571" s="233" t="s">
        <v>783</v>
      </c>
      <c r="G571" s="234" t="s">
        <v>229</v>
      </c>
      <c r="H571" s="235">
        <v>290.25</v>
      </c>
      <c r="I571" s="236"/>
      <c r="J571" s="237">
        <f>ROUND(I571*H571,2)</f>
        <v>0</v>
      </c>
      <c r="K571" s="238"/>
      <c r="L571" s="46"/>
      <c r="M571" s="239" t="s">
        <v>1</v>
      </c>
      <c r="N571" s="240" t="s">
        <v>44</v>
      </c>
      <c r="O571" s="93"/>
      <c r="P571" s="241">
        <f>O571*H571</f>
        <v>0</v>
      </c>
      <c r="Q571" s="241">
        <v>0.00040000000000000002</v>
      </c>
      <c r="R571" s="241">
        <f>Q571*H571</f>
        <v>0.11610000000000001</v>
      </c>
      <c r="S571" s="241">
        <v>0</v>
      </c>
      <c r="T571" s="242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3" t="s">
        <v>319</v>
      </c>
      <c r="AT571" s="243" t="s">
        <v>226</v>
      </c>
      <c r="AU571" s="243" t="s">
        <v>89</v>
      </c>
      <c r="AY571" s="19" t="s">
        <v>224</v>
      </c>
      <c r="BE571" s="244">
        <f>IF(N571="základní",J571,0)</f>
        <v>0</v>
      </c>
      <c r="BF571" s="244">
        <f>IF(N571="snížená",J571,0)</f>
        <v>0</v>
      </c>
      <c r="BG571" s="244">
        <f>IF(N571="zákl. přenesená",J571,0)</f>
        <v>0</v>
      </c>
      <c r="BH571" s="244">
        <f>IF(N571="sníž. přenesená",J571,0)</f>
        <v>0</v>
      </c>
      <c r="BI571" s="244">
        <f>IF(N571="nulová",J571,0)</f>
        <v>0</v>
      </c>
      <c r="BJ571" s="19" t="s">
        <v>89</v>
      </c>
      <c r="BK571" s="244">
        <f>ROUND(I571*H571,2)</f>
        <v>0</v>
      </c>
      <c r="BL571" s="19" t="s">
        <v>319</v>
      </c>
      <c r="BM571" s="243" t="s">
        <v>784</v>
      </c>
    </row>
    <row r="572" s="14" customFormat="1">
      <c r="A572" s="14"/>
      <c r="B572" s="257"/>
      <c r="C572" s="258"/>
      <c r="D572" s="247" t="s">
        <v>232</v>
      </c>
      <c r="E572" s="259" t="s">
        <v>1</v>
      </c>
      <c r="F572" s="260" t="s">
        <v>785</v>
      </c>
      <c r="G572" s="258"/>
      <c r="H572" s="259" t="s">
        <v>1</v>
      </c>
      <c r="I572" s="261"/>
      <c r="J572" s="258"/>
      <c r="K572" s="258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232</v>
      </c>
      <c r="AU572" s="266" t="s">
        <v>89</v>
      </c>
      <c r="AV572" s="14" t="s">
        <v>84</v>
      </c>
      <c r="AW572" s="14" t="s">
        <v>33</v>
      </c>
      <c r="AX572" s="14" t="s">
        <v>78</v>
      </c>
      <c r="AY572" s="266" t="s">
        <v>224</v>
      </c>
    </row>
    <row r="573" s="14" customFormat="1">
      <c r="A573" s="14"/>
      <c r="B573" s="257"/>
      <c r="C573" s="258"/>
      <c r="D573" s="247" t="s">
        <v>232</v>
      </c>
      <c r="E573" s="259" t="s">
        <v>1</v>
      </c>
      <c r="F573" s="260" t="s">
        <v>292</v>
      </c>
      <c r="G573" s="258"/>
      <c r="H573" s="259" t="s">
        <v>1</v>
      </c>
      <c r="I573" s="261"/>
      <c r="J573" s="258"/>
      <c r="K573" s="258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232</v>
      </c>
      <c r="AU573" s="266" t="s">
        <v>89</v>
      </c>
      <c r="AV573" s="14" t="s">
        <v>84</v>
      </c>
      <c r="AW573" s="14" t="s">
        <v>33</v>
      </c>
      <c r="AX573" s="14" t="s">
        <v>78</v>
      </c>
      <c r="AY573" s="266" t="s">
        <v>224</v>
      </c>
    </row>
    <row r="574" s="14" customFormat="1">
      <c r="A574" s="14"/>
      <c r="B574" s="257"/>
      <c r="C574" s="258"/>
      <c r="D574" s="247" t="s">
        <v>232</v>
      </c>
      <c r="E574" s="259" t="s">
        <v>1</v>
      </c>
      <c r="F574" s="260" t="s">
        <v>768</v>
      </c>
      <c r="G574" s="258"/>
      <c r="H574" s="259" t="s">
        <v>1</v>
      </c>
      <c r="I574" s="261"/>
      <c r="J574" s="258"/>
      <c r="K574" s="258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232</v>
      </c>
      <c r="AU574" s="266" t="s">
        <v>89</v>
      </c>
      <c r="AV574" s="14" t="s">
        <v>84</v>
      </c>
      <c r="AW574" s="14" t="s">
        <v>33</v>
      </c>
      <c r="AX574" s="14" t="s">
        <v>78</v>
      </c>
      <c r="AY574" s="266" t="s">
        <v>224</v>
      </c>
    </row>
    <row r="575" s="13" customFormat="1">
      <c r="A575" s="13"/>
      <c r="B575" s="245"/>
      <c r="C575" s="246"/>
      <c r="D575" s="247" t="s">
        <v>232</v>
      </c>
      <c r="E575" s="248" t="s">
        <v>1</v>
      </c>
      <c r="F575" s="249" t="s">
        <v>786</v>
      </c>
      <c r="G575" s="246"/>
      <c r="H575" s="250">
        <v>290.25</v>
      </c>
      <c r="I575" s="251"/>
      <c r="J575" s="246"/>
      <c r="K575" s="246"/>
      <c r="L575" s="252"/>
      <c r="M575" s="253"/>
      <c r="N575" s="254"/>
      <c r="O575" s="254"/>
      <c r="P575" s="254"/>
      <c r="Q575" s="254"/>
      <c r="R575" s="254"/>
      <c r="S575" s="254"/>
      <c r="T575" s="25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6" t="s">
        <v>232</v>
      </c>
      <c r="AU575" s="256" t="s">
        <v>89</v>
      </c>
      <c r="AV575" s="13" t="s">
        <v>89</v>
      </c>
      <c r="AW575" s="13" t="s">
        <v>33</v>
      </c>
      <c r="AX575" s="13" t="s">
        <v>84</v>
      </c>
      <c r="AY575" s="256" t="s">
        <v>224</v>
      </c>
    </row>
    <row r="576" s="2" customFormat="1" ht="16.5" customHeight="1">
      <c r="A576" s="40"/>
      <c r="B576" s="41"/>
      <c r="C576" s="231" t="s">
        <v>787</v>
      </c>
      <c r="D576" s="231" t="s">
        <v>226</v>
      </c>
      <c r="E576" s="232" t="s">
        <v>788</v>
      </c>
      <c r="F576" s="233" t="s">
        <v>789</v>
      </c>
      <c r="G576" s="234" t="s">
        <v>229</v>
      </c>
      <c r="H576" s="235">
        <v>26.558</v>
      </c>
      <c r="I576" s="236"/>
      <c r="J576" s="237">
        <f>ROUND(I576*H576,2)</f>
        <v>0</v>
      </c>
      <c r="K576" s="238"/>
      <c r="L576" s="46"/>
      <c r="M576" s="239" t="s">
        <v>1</v>
      </c>
      <c r="N576" s="240" t="s">
        <v>44</v>
      </c>
      <c r="O576" s="93"/>
      <c r="P576" s="241">
        <f>O576*H576</f>
        <v>0</v>
      </c>
      <c r="Q576" s="241">
        <v>0.00040000000000000002</v>
      </c>
      <c r="R576" s="241">
        <f>Q576*H576</f>
        <v>0.010623200000000001</v>
      </c>
      <c r="S576" s="241">
        <v>0</v>
      </c>
      <c r="T576" s="242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3" t="s">
        <v>319</v>
      </c>
      <c r="AT576" s="243" t="s">
        <v>226</v>
      </c>
      <c r="AU576" s="243" t="s">
        <v>89</v>
      </c>
      <c r="AY576" s="19" t="s">
        <v>224</v>
      </c>
      <c r="BE576" s="244">
        <f>IF(N576="základní",J576,0)</f>
        <v>0</v>
      </c>
      <c r="BF576" s="244">
        <f>IF(N576="snížená",J576,0)</f>
        <v>0</v>
      </c>
      <c r="BG576" s="244">
        <f>IF(N576="zákl. přenesená",J576,0)</f>
        <v>0</v>
      </c>
      <c r="BH576" s="244">
        <f>IF(N576="sníž. přenesená",J576,0)</f>
        <v>0</v>
      </c>
      <c r="BI576" s="244">
        <f>IF(N576="nulová",J576,0)</f>
        <v>0</v>
      </c>
      <c r="BJ576" s="19" t="s">
        <v>89</v>
      </c>
      <c r="BK576" s="244">
        <f>ROUND(I576*H576,2)</f>
        <v>0</v>
      </c>
      <c r="BL576" s="19" t="s">
        <v>319</v>
      </c>
      <c r="BM576" s="243" t="s">
        <v>790</v>
      </c>
    </row>
    <row r="577" s="14" customFormat="1">
      <c r="A577" s="14"/>
      <c r="B577" s="257"/>
      <c r="C577" s="258"/>
      <c r="D577" s="247" t="s">
        <v>232</v>
      </c>
      <c r="E577" s="259" t="s">
        <v>1</v>
      </c>
      <c r="F577" s="260" t="s">
        <v>774</v>
      </c>
      <c r="G577" s="258"/>
      <c r="H577" s="259" t="s">
        <v>1</v>
      </c>
      <c r="I577" s="261"/>
      <c r="J577" s="258"/>
      <c r="K577" s="258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232</v>
      </c>
      <c r="AU577" s="266" t="s">
        <v>89</v>
      </c>
      <c r="AV577" s="14" t="s">
        <v>84</v>
      </c>
      <c r="AW577" s="14" t="s">
        <v>33</v>
      </c>
      <c r="AX577" s="14" t="s">
        <v>78</v>
      </c>
      <c r="AY577" s="266" t="s">
        <v>224</v>
      </c>
    </row>
    <row r="578" s="13" customFormat="1">
      <c r="A578" s="13"/>
      <c r="B578" s="245"/>
      <c r="C578" s="246"/>
      <c r="D578" s="247" t="s">
        <v>232</v>
      </c>
      <c r="E578" s="248" t="s">
        <v>1</v>
      </c>
      <c r="F578" s="249" t="s">
        <v>567</v>
      </c>
      <c r="G578" s="246"/>
      <c r="H578" s="250">
        <v>26.558</v>
      </c>
      <c r="I578" s="251"/>
      <c r="J578" s="246"/>
      <c r="K578" s="246"/>
      <c r="L578" s="252"/>
      <c r="M578" s="253"/>
      <c r="N578" s="254"/>
      <c r="O578" s="254"/>
      <c r="P578" s="254"/>
      <c r="Q578" s="254"/>
      <c r="R578" s="254"/>
      <c r="S578" s="254"/>
      <c r="T578" s="25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6" t="s">
        <v>232</v>
      </c>
      <c r="AU578" s="256" t="s">
        <v>89</v>
      </c>
      <c r="AV578" s="13" t="s">
        <v>89</v>
      </c>
      <c r="AW578" s="13" t="s">
        <v>33</v>
      </c>
      <c r="AX578" s="13" t="s">
        <v>84</v>
      </c>
      <c r="AY578" s="256" t="s">
        <v>224</v>
      </c>
    </row>
    <row r="579" s="2" customFormat="1" ht="24.15" customHeight="1">
      <c r="A579" s="40"/>
      <c r="B579" s="41"/>
      <c r="C579" s="278" t="s">
        <v>791</v>
      </c>
      <c r="D579" s="278" t="s">
        <v>390</v>
      </c>
      <c r="E579" s="279" t="s">
        <v>792</v>
      </c>
      <c r="F579" s="280" t="s">
        <v>793</v>
      </c>
      <c r="G579" s="281" t="s">
        <v>229</v>
      </c>
      <c r="H579" s="282">
        <v>370.56700000000001</v>
      </c>
      <c r="I579" s="283"/>
      <c r="J579" s="284">
        <f>ROUND(I579*H579,2)</f>
        <v>0</v>
      </c>
      <c r="K579" s="285"/>
      <c r="L579" s="286"/>
      <c r="M579" s="287" t="s">
        <v>1</v>
      </c>
      <c r="N579" s="288" t="s">
        <v>44</v>
      </c>
      <c r="O579" s="93"/>
      <c r="P579" s="241">
        <f>O579*H579</f>
        <v>0</v>
      </c>
      <c r="Q579" s="241">
        <v>0.0047000000000000002</v>
      </c>
      <c r="R579" s="241">
        <f>Q579*H579</f>
        <v>1.7416649000000002</v>
      </c>
      <c r="S579" s="241">
        <v>0</v>
      </c>
      <c r="T579" s="242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3" t="s">
        <v>418</v>
      </c>
      <c r="AT579" s="243" t="s">
        <v>390</v>
      </c>
      <c r="AU579" s="243" t="s">
        <v>89</v>
      </c>
      <c r="AY579" s="19" t="s">
        <v>224</v>
      </c>
      <c r="BE579" s="244">
        <f>IF(N579="základní",J579,0)</f>
        <v>0</v>
      </c>
      <c r="BF579" s="244">
        <f>IF(N579="snížená",J579,0)</f>
        <v>0</v>
      </c>
      <c r="BG579" s="244">
        <f>IF(N579="zákl. přenesená",J579,0)</f>
        <v>0</v>
      </c>
      <c r="BH579" s="244">
        <f>IF(N579="sníž. přenesená",J579,0)</f>
        <v>0</v>
      </c>
      <c r="BI579" s="244">
        <f>IF(N579="nulová",J579,0)</f>
        <v>0</v>
      </c>
      <c r="BJ579" s="19" t="s">
        <v>89</v>
      </c>
      <c r="BK579" s="244">
        <f>ROUND(I579*H579,2)</f>
        <v>0</v>
      </c>
      <c r="BL579" s="19" t="s">
        <v>319</v>
      </c>
      <c r="BM579" s="243" t="s">
        <v>794</v>
      </c>
    </row>
    <row r="580" s="13" customFormat="1">
      <c r="A580" s="13"/>
      <c r="B580" s="245"/>
      <c r="C580" s="246"/>
      <c r="D580" s="247" t="s">
        <v>232</v>
      </c>
      <c r="E580" s="248" t="s">
        <v>1</v>
      </c>
      <c r="F580" s="249" t="s">
        <v>795</v>
      </c>
      <c r="G580" s="246"/>
      <c r="H580" s="250">
        <v>338.286</v>
      </c>
      <c r="I580" s="251"/>
      <c r="J580" s="246"/>
      <c r="K580" s="246"/>
      <c r="L580" s="252"/>
      <c r="M580" s="253"/>
      <c r="N580" s="254"/>
      <c r="O580" s="254"/>
      <c r="P580" s="254"/>
      <c r="Q580" s="254"/>
      <c r="R580" s="254"/>
      <c r="S580" s="254"/>
      <c r="T580" s="25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6" t="s">
        <v>232</v>
      </c>
      <c r="AU580" s="256" t="s">
        <v>89</v>
      </c>
      <c r="AV580" s="13" t="s">
        <v>89</v>
      </c>
      <c r="AW580" s="13" t="s">
        <v>33</v>
      </c>
      <c r="AX580" s="13" t="s">
        <v>78</v>
      </c>
      <c r="AY580" s="256" t="s">
        <v>224</v>
      </c>
    </row>
    <row r="581" s="13" customFormat="1">
      <c r="A581" s="13"/>
      <c r="B581" s="245"/>
      <c r="C581" s="246"/>
      <c r="D581" s="247" t="s">
        <v>232</v>
      </c>
      <c r="E581" s="248" t="s">
        <v>1</v>
      </c>
      <c r="F581" s="249" t="s">
        <v>796</v>
      </c>
      <c r="G581" s="246"/>
      <c r="H581" s="250">
        <v>32.280999999999999</v>
      </c>
      <c r="I581" s="251"/>
      <c r="J581" s="246"/>
      <c r="K581" s="246"/>
      <c r="L581" s="252"/>
      <c r="M581" s="253"/>
      <c r="N581" s="254"/>
      <c r="O581" s="254"/>
      <c r="P581" s="254"/>
      <c r="Q581" s="254"/>
      <c r="R581" s="254"/>
      <c r="S581" s="254"/>
      <c r="T581" s="25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6" t="s">
        <v>232</v>
      </c>
      <c r="AU581" s="256" t="s">
        <v>89</v>
      </c>
      <c r="AV581" s="13" t="s">
        <v>89</v>
      </c>
      <c r="AW581" s="13" t="s">
        <v>33</v>
      </c>
      <c r="AX581" s="13" t="s">
        <v>78</v>
      </c>
      <c r="AY581" s="256" t="s">
        <v>224</v>
      </c>
    </row>
    <row r="582" s="15" customFormat="1">
      <c r="A582" s="15"/>
      <c r="B582" s="267"/>
      <c r="C582" s="268"/>
      <c r="D582" s="247" t="s">
        <v>232</v>
      </c>
      <c r="E582" s="269" t="s">
        <v>1</v>
      </c>
      <c r="F582" s="270" t="s">
        <v>248</v>
      </c>
      <c r="G582" s="268"/>
      <c r="H582" s="271">
        <v>370.56700000000001</v>
      </c>
      <c r="I582" s="272"/>
      <c r="J582" s="268"/>
      <c r="K582" s="268"/>
      <c r="L582" s="273"/>
      <c r="M582" s="274"/>
      <c r="N582" s="275"/>
      <c r="O582" s="275"/>
      <c r="P582" s="275"/>
      <c r="Q582" s="275"/>
      <c r="R582" s="275"/>
      <c r="S582" s="275"/>
      <c r="T582" s="27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7" t="s">
        <v>232</v>
      </c>
      <c r="AU582" s="277" t="s">
        <v>89</v>
      </c>
      <c r="AV582" s="15" t="s">
        <v>230</v>
      </c>
      <c r="AW582" s="15" t="s">
        <v>33</v>
      </c>
      <c r="AX582" s="15" t="s">
        <v>84</v>
      </c>
      <c r="AY582" s="277" t="s">
        <v>224</v>
      </c>
    </row>
    <row r="583" s="2" customFormat="1" ht="21.75" customHeight="1">
      <c r="A583" s="40"/>
      <c r="B583" s="41"/>
      <c r="C583" s="231" t="s">
        <v>797</v>
      </c>
      <c r="D583" s="231" t="s">
        <v>226</v>
      </c>
      <c r="E583" s="232" t="s">
        <v>798</v>
      </c>
      <c r="F583" s="233" t="s">
        <v>799</v>
      </c>
      <c r="G583" s="234" t="s">
        <v>229</v>
      </c>
      <c r="H583" s="235">
        <v>46.07</v>
      </c>
      <c r="I583" s="236"/>
      <c r="J583" s="237">
        <f>ROUND(I583*H583,2)</f>
        <v>0</v>
      </c>
      <c r="K583" s="238"/>
      <c r="L583" s="46"/>
      <c r="M583" s="239" t="s">
        <v>1</v>
      </c>
      <c r="N583" s="240" t="s">
        <v>44</v>
      </c>
      <c r="O583" s="93"/>
      <c r="P583" s="241">
        <f>O583*H583</f>
        <v>0</v>
      </c>
      <c r="Q583" s="241">
        <v>0.00064000000000000005</v>
      </c>
      <c r="R583" s="241">
        <f>Q583*H583</f>
        <v>0.029484800000000002</v>
      </c>
      <c r="S583" s="241">
        <v>0</v>
      </c>
      <c r="T583" s="242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3" t="s">
        <v>319</v>
      </c>
      <c r="AT583" s="243" t="s">
        <v>226</v>
      </c>
      <c r="AU583" s="243" t="s">
        <v>89</v>
      </c>
      <c r="AY583" s="19" t="s">
        <v>224</v>
      </c>
      <c r="BE583" s="244">
        <f>IF(N583="základní",J583,0)</f>
        <v>0</v>
      </c>
      <c r="BF583" s="244">
        <f>IF(N583="snížená",J583,0)</f>
        <v>0</v>
      </c>
      <c r="BG583" s="244">
        <f>IF(N583="zákl. přenesená",J583,0)</f>
        <v>0</v>
      </c>
      <c r="BH583" s="244">
        <f>IF(N583="sníž. přenesená",J583,0)</f>
        <v>0</v>
      </c>
      <c r="BI583" s="244">
        <f>IF(N583="nulová",J583,0)</f>
        <v>0</v>
      </c>
      <c r="BJ583" s="19" t="s">
        <v>89</v>
      </c>
      <c r="BK583" s="244">
        <f>ROUND(I583*H583,2)</f>
        <v>0</v>
      </c>
      <c r="BL583" s="19" t="s">
        <v>319</v>
      </c>
      <c r="BM583" s="243" t="s">
        <v>800</v>
      </c>
    </row>
    <row r="584" s="14" customFormat="1">
      <c r="A584" s="14"/>
      <c r="B584" s="257"/>
      <c r="C584" s="258"/>
      <c r="D584" s="247" t="s">
        <v>232</v>
      </c>
      <c r="E584" s="259" t="s">
        <v>1</v>
      </c>
      <c r="F584" s="260" t="s">
        <v>801</v>
      </c>
      <c r="G584" s="258"/>
      <c r="H584" s="259" t="s">
        <v>1</v>
      </c>
      <c r="I584" s="261"/>
      <c r="J584" s="258"/>
      <c r="K584" s="258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232</v>
      </c>
      <c r="AU584" s="266" t="s">
        <v>89</v>
      </c>
      <c r="AV584" s="14" t="s">
        <v>84</v>
      </c>
      <c r="AW584" s="14" t="s">
        <v>33</v>
      </c>
      <c r="AX584" s="14" t="s">
        <v>78</v>
      </c>
      <c r="AY584" s="266" t="s">
        <v>224</v>
      </c>
    </row>
    <row r="585" s="13" customFormat="1">
      <c r="A585" s="13"/>
      <c r="B585" s="245"/>
      <c r="C585" s="246"/>
      <c r="D585" s="247" t="s">
        <v>232</v>
      </c>
      <c r="E585" s="248" t="s">
        <v>1</v>
      </c>
      <c r="F585" s="249" t="s">
        <v>565</v>
      </c>
      <c r="G585" s="246"/>
      <c r="H585" s="250">
        <v>46.07</v>
      </c>
      <c r="I585" s="251"/>
      <c r="J585" s="246"/>
      <c r="K585" s="246"/>
      <c r="L585" s="252"/>
      <c r="M585" s="253"/>
      <c r="N585" s="254"/>
      <c r="O585" s="254"/>
      <c r="P585" s="254"/>
      <c r="Q585" s="254"/>
      <c r="R585" s="254"/>
      <c r="S585" s="254"/>
      <c r="T585" s="25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6" t="s">
        <v>232</v>
      </c>
      <c r="AU585" s="256" t="s">
        <v>89</v>
      </c>
      <c r="AV585" s="13" t="s">
        <v>89</v>
      </c>
      <c r="AW585" s="13" t="s">
        <v>33</v>
      </c>
      <c r="AX585" s="13" t="s">
        <v>84</v>
      </c>
      <c r="AY585" s="256" t="s">
        <v>224</v>
      </c>
    </row>
    <row r="586" s="2" customFormat="1" ht="16.5" customHeight="1">
      <c r="A586" s="40"/>
      <c r="B586" s="41"/>
      <c r="C586" s="231" t="s">
        <v>802</v>
      </c>
      <c r="D586" s="231" t="s">
        <v>226</v>
      </c>
      <c r="E586" s="232" t="s">
        <v>803</v>
      </c>
      <c r="F586" s="233" t="s">
        <v>804</v>
      </c>
      <c r="G586" s="234" t="s">
        <v>273</v>
      </c>
      <c r="H586" s="235">
        <v>54.200000000000003</v>
      </c>
      <c r="I586" s="236"/>
      <c r="J586" s="237">
        <f>ROUND(I586*H586,2)</f>
        <v>0</v>
      </c>
      <c r="K586" s="238"/>
      <c r="L586" s="46"/>
      <c r="M586" s="239" t="s">
        <v>1</v>
      </c>
      <c r="N586" s="240" t="s">
        <v>44</v>
      </c>
      <c r="O586" s="93"/>
      <c r="P586" s="241">
        <f>O586*H586</f>
        <v>0</v>
      </c>
      <c r="Q586" s="241">
        <v>0.00016000000000000001</v>
      </c>
      <c r="R586" s="241">
        <f>Q586*H586</f>
        <v>0.0086720000000000009</v>
      </c>
      <c r="S586" s="241">
        <v>0</v>
      </c>
      <c r="T586" s="242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3" t="s">
        <v>319</v>
      </c>
      <c r="AT586" s="243" t="s">
        <v>226</v>
      </c>
      <c r="AU586" s="243" t="s">
        <v>89</v>
      </c>
      <c r="AY586" s="19" t="s">
        <v>224</v>
      </c>
      <c r="BE586" s="244">
        <f>IF(N586="základní",J586,0)</f>
        <v>0</v>
      </c>
      <c r="BF586" s="244">
        <f>IF(N586="snížená",J586,0)</f>
        <v>0</v>
      </c>
      <c r="BG586" s="244">
        <f>IF(N586="zákl. přenesená",J586,0)</f>
        <v>0</v>
      </c>
      <c r="BH586" s="244">
        <f>IF(N586="sníž. přenesená",J586,0)</f>
        <v>0</v>
      </c>
      <c r="BI586" s="244">
        <f>IF(N586="nulová",J586,0)</f>
        <v>0</v>
      </c>
      <c r="BJ586" s="19" t="s">
        <v>89</v>
      </c>
      <c r="BK586" s="244">
        <f>ROUND(I586*H586,2)</f>
        <v>0</v>
      </c>
      <c r="BL586" s="19" t="s">
        <v>319</v>
      </c>
      <c r="BM586" s="243" t="s">
        <v>805</v>
      </c>
    </row>
    <row r="587" s="14" customFormat="1">
      <c r="A587" s="14"/>
      <c r="B587" s="257"/>
      <c r="C587" s="258"/>
      <c r="D587" s="247" t="s">
        <v>232</v>
      </c>
      <c r="E587" s="259" t="s">
        <v>1</v>
      </c>
      <c r="F587" s="260" t="s">
        <v>801</v>
      </c>
      <c r="G587" s="258"/>
      <c r="H587" s="259" t="s">
        <v>1</v>
      </c>
      <c r="I587" s="261"/>
      <c r="J587" s="258"/>
      <c r="K587" s="258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232</v>
      </c>
      <c r="AU587" s="266" t="s">
        <v>89</v>
      </c>
      <c r="AV587" s="14" t="s">
        <v>84</v>
      </c>
      <c r="AW587" s="14" t="s">
        <v>33</v>
      </c>
      <c r="AX587" s="14" t="s">
        <v>78</v>
      </c>
      <c r="AY587" s="266" t="s">
        <v>224</v>
      </c>
    </row>
    <row r="588" s="13" customFormat="1">
      <c r="A588" s="13"/>
      <c r="B588" s="245"/>
      <c r="C588" s="246"/>
      <c r="D588" s="247" t="s">
        <v>232</v>
      </c>
      <c r="E588" s="248" t="s">
        <v>1</v>
      </c>
      <c r="F588" s="249" t="s">
        <v>806</v>
      </c>
      <c r="G588" s="246"/>
      <c r="H588" s="250">
        <v>54.200000000000003</v>
      </c>
      <c r="I588" s="251"/>
      <c r="J588" s="246"/>
      <c r="K588" s="246"/>
      <c r="L588" s="252"/>
      <c r="M588" s="253"/>
      <c r="N588" s="254"/>
      <c r="O588" s="254"/>
      <c r="P588" s="254"/>
      <c r="Q588" s="254"/>
      <c r="R588" s="254"/>
      <c r="S588" s="254"/>
      <c r="T588" s="25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6" t="s">
        <v>232</v>
      </c>
      <c r="AU588" s="256" t="s">
        <v>89</v>
      </c>
      <c r="AV588" s="13" t="s">
        <v>89</v>
      </c>
      <c r="AW588" s="13" t="s">
        <v>33</v>
      </c>
      <c r="AX588" s="13" t="s">
        <v>84</v>
      </c>
      <c r="AY588" s="256" t="s">
        <v>224</v>
      </c>
    </row>
    <row r="589" s="2" customFormat="1" ht="16.5" customHeight="1">
      <c r="A589" s="40"/>
      <c r="B589" s="41"/>
      <c r="C589" s="231" t="s">
        <v>807</v>
      </c>
      <c r="D589" s="231" t="s">
        <v>226</v>
      </c>
      <c r="E589" s="232" t="s">
        <v>808</v>
      </c>
      <c r="F589" s="233" t="s">
        <v>809</v>
      </c>
      <c r="G589" s="234" t="s">
        <v>810</v>
      </c>
      <c r="H589" s="289"/>
      <c r="I589" s="236"/>
      <c r="J589" s="237">
        <f>ROUND(I589*H589,2)</f>
        <v>0</v>
      </c>
      <c r="K589" s="238"/>
      <c r="L589" s="46"/>
      <c r="M589" s="239" t="s">
        <v>1</v>
      </c>
      <c r="N589" s="240" t="s">
        <v>44</v>
      </c>
      <c r="O589" s="93"/>
      <c r="P589" s="241">
        <f>O589*H589</f>
        <v>0</v>
      </c>
      <c r="Q589" s="241">
        <v>0</v>
      </c>
      <c r="R589" s="241">
        <f>Q589*H589</f>
        <v>0</v>
      </c>
      <c r="S589" s="241">
        <v>0</v>
      </c>
      <c r="T589" s="242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3" t="s">
        <v>319</v>
      </c>
      <c r="AT589" s="243" t="s">
        <v>226</v>
      </c>
      <c r="AU589" s="243" t="s">
        <v>89</v>
      </c>
      <c r="AY589" s="19" t="s">
        <v>224</v>
      </c>
      <c r="BE589" s="244">
        <f>IF(N589="základní",J589,0)</f>
        <v>0</v>
      </c>
      <c r="BF589" s="244">
        <f>IF(N589="snížená",J589,0)</f>
        <v>0</v>
      </c>
      <c r="BG589" s="244">
        <f>IF(N589="zákl. přenesená",J589,0)</f>
        <v>0</v>
      </c>
      <c r="BH589" s="244">
        <f>IF(N589="sníž. přenesená",J589,0)</f>
        <v>0</v>
      </c>
      <c r="BI589" s="244">
        <f>IF(N589="nulová",J589,0)</f>
        <v>0</v>
      </c>
      <c r="BJ589" s="19" t="s">
        <v>89</v>
      </c>
      <c r="BK589" s="244">
        <f>ROUND(I589*H589,2)</f>
        <v>0</v>
      </c>
      <c r="BL589" s="19" t="s">
        <v>319</v>
      </c>
      <c r="BM589" s="243" t="s">
        <v>811</v>
      </c>
    </row>
    <row r="590" s="12" customFormat="1" ht="22.8" customHeight="1">
      <c r="A590" s="12"/>
      <c r="B590" s="215"/>
      <c r="C590" s="216"/>
      <c r="D590" s="217" t="s">
        <v>77</v>
      </c>
      <c r="E590" s="229" t="s">
        <v>812</v>
      </c>
      <c r="F590" s="229" t="s">
        <v>813</v>
      </c>
      <c r="G590" s="216"/>
      <c r="H590" s="216"/>
      <c r="I590" s="219"/>
      <c r="J590" s="230">
        <f>BK590</f>
        <v>0</v>
      </c>
      <c r="K590" s="216"/>
      <c r="L590" s="221"/>
      <c r="M590" s="222"/>
      <c r="N590" s="223"/>
      <c r="O590" s="223"/>
      <c r="P590" s="224">
        <f>SUM(P591:P654)</f>
        <v>0</v>
      </c>
      <c r="Q590" s="223"/>
      <c r="R590" s="224">
        <f>SUM(R591:R654)</f>
        <v>1.5639774099999997</v>
      </c>
      <c r="S590" s="223"/>
      <c r="T590" s="225">
        <f>SUM(T591:T654)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6" t="s">
        <v>89</v>
      </c>
      <c r="AT590" s="227" t="s">
        <v>77</v>
      </c>
      <c r="AU590" s="227" t="s">
        <v>84</v>
      </c>
      <c r="AY590" s="226" t="s">
        <v>224</v>
      </c>
      <c r="BK590" s="228">
        <f>SUM(BK591:BK654)</f>
        <v>0</v>
      </c>
    </row>
    <row r="591" s="2" customFormat="1" ht="37.8" customHeight="1">
      <c r="A591" s="40"/>
      <c r="B591" s="41"/>
      <c r="C591" s="231" t="s">
        <v>814</v>
      </c>
      <c r="D591" s="231" t="s">
        <v>226</v>
      </c>
      <c r="E591" s="232" t="s">
        <v>815</v>
      </c>
      <c r="F591" s="233" t="s">
        <v>816</v>
      </c>
      <c r="G591" s="234" t="s">
        <v>229</v>
      </c>
      <c r="H591" s="235">
        <v>37.271000000000001</v>
      </c>
      <c r="I591" s="236"/>
      <c r="J591" s="237">
        <f>ROUND(I591*H591,2)</f>
        <v>0</v>
      </c>
      <c r="K591" s="238"/>
      <c r="L591" s="46"/>
      <c r="M591" s="239" t="s">
        <v>1</v>
      </c>
      <c r="N591" s="240" t="s">
        <v>44</v>
      </c>
      <c r="O591" s="93"/>
      <c r="P591" s="241">
        <f>O591*H591</f>
        <v>0</v>
      </c>
      <c r="Q591" s="241">
        <v>0</v>
      </c>
      <c r="R591" s="241">
        <f>Q591*H591</f>
        <v>0</v>
      </c>
      <c r="S591" s="241">
        <v>0</v>
      </c>
      <c r="T591" s="242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3" t="s">
        <v>319</v>
      </c>
      <c r="AT591" s="243" t="s">
        <v>226</v>
      </c>
      <c r="AU591" s="243" t="s">
        <v>89</v>
      </c>
      <c r="AY591" s="19" t="s">
        <v>224</v>
      </c>
      <c r="BE591" s="244">
        <f>IF(N591="základní",J591,0)</f>
        <v>0</v>
      </c>
      <c r="BF591" s="244">
        <f>IF(N591="snížená",J591,0)</f>
        <v>0</v>
      </c>
      <c r="BG591" s="244">
        <f>IF(N591="zákl. přenesená",J591,0)</f>
        <v>0</v>
      </c>
      <c r="BH591" s="244">
        <f>IF(N591="sníž. přenesená",J591,0)</f>
        <v>0</v>
      </c>
      <c r="BI591" s="244">
        <f>IF(N591="nulová",J591,0)</f>
        <v>0</v>
      </c>
      <c r="BJ591" s="19" t="s">
        <v>89</v>
      </c>
      <c r="BK591" s="244">
        <f>ROUND(I591*H591,2)</f>
        <v>0</v>
      </c>
      <c r="BL591" s="19" t="s">
        <v>319</v>
      </c>
      <c r="BM591" s="243" t="s">
        <v>817</v>
      </c>
    </row>
    <row r="592" s="14" customFormat="1">
      <c r="A592" s="14"/>
      <c r="B592" s="257"/>
      <c r="C592" s="258"/>
      <c r="D592" s="247" t="s">
        <v>232</v>
      </c>
      <c r="E592" s="259" t="s">
        <v>1</v>
      </c>
      <c r="F592" s="260" t="s">
        <v>818</v>
      </c>
      <c r="G592" s="258"/>
      <c r="H592" s="259" t="s">
        <v>1</v>
      </c>
      <c r="I592" s="261"/>
      <c r="J592" s="258"/>
      <c r="K592" s="258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232</v>
      </c>
      <c r="AU592" s="266" t="s">
        <v>89</v>
      </c>
      <c r="AV592" s="14" t="s">
        <v>84</v>
      </c>
      <c r="AW592" s="14" t="s">
        <v>33</v>
      </c>
      <c r="AX592" s="14" t="s">
        <v>78</v>
      </c>
      <c r="AY592" s="266" t="s">
        <v>224</v>
      </c>
    </row>
    <row r="593" s="14" customFormat="1">
      <c r="A593" s="14"/>
      <c r="B593" s="257"/>
      <c r="C593" s="258"/>
      <c r="D593" s="247" t="s">
        <v>232</v>
      </c>
      <c r="E593" s="259" t="s">
        <v>1</v>
      </c>
      <c r="F593" s="260" t="s">
        <v>819</v>
      </c>
      <c r="G593" s="258"/>
      <c r="H593" s="259" t="s">
        <v>1</v>
      </c>
      <c r="I593" s="261"/>
      <c r="J593" s="258"/>
      <c r="K593" s="258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232</v>
      </c>
      <c r="AU593" s="266" t="s">
        <v>89</v>
      </c>
      <c r="AV593" s="14" t="s">
        <v>84</v>
      </c>
      <c r="AW593" s="14" t="s">
        <v>33</v>
      </c>
      <c r="AX593" s="14" t="s">
        <v>78</v>
      </c>
      <c r="AY593" s="266" t="s">
        <v>224</v>
      </c>
    </row>
    <row r="594" s="14" customFormat="1">
      <c r="A594" s="14"/>
      <c r="B594" s="257"/>
      <c r="C594" s="258"/>
      <c r="D594" s="247" t="s">
        <v>232</v>
      </c>
      <c r="E594" s="259" t="s">
        <v>1</v>
      </c>
      <c r="F594" s="260" t="s">
        <v>820</v>
      </c>
      <c r="G594" s="258"/>
      <c r="H594" s="259" t="s">
        <v>1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232</v>
      </c>
      <c r="AU594" s="266" t="s">
        <v>89</v>
      </c>
      <c r="AV594" s="14" t="s">
        <v>84</v>
      </c>
      <c r="AW594" s="14" t="s">
        <v>33</v>
      </c>
      <c r="AX594" s="14" t="s">
        <v>78</v>
      </c>
      <c r="AY594" s="266" t="s">
        <v>224</v>
      </c>
    </row>
    <row r="595" s="13" customFormat="1">
      <c r="A595" s="13"/>
      <c r="B595" s="245"/>
      <c r="C595" s="246"/>
      <c r="D595" s="247" t="s">
        <v>232</v>
      </c>
      <c r="E595" s="248" t="s">
        <v>1</v>
      </c>
      <c r="F595" s="249" t="s">
        <v>821</v>
      </c>
      <c r="G595" s="246"/>
      <c r="H595" s="250">
        <v>32.070999999999998</v>
      </c>
      <c r="I595" s="251"/>
      <c r="J595" s="246"/>
      <c r="K595" s="246"/>
      <c r="L595" s="252"/>
      <c r="M595" s="253"/>
      <c r="N595" s="254"/>
      <c r="O595" s="254"/>
      <c r="P595" s="254"/>
      <c r="Q595" s="254"/>
      <c r="R595" s="254"/>
      <c r="S595" s="254"/>
      <c r="T595" s="25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6" t="s">
        <v>232</v>
      </c>
      <c r="AU595" s="256" t="s">
        <v>89</v>
      </c>
      <c r="AV595" s="13" t="s">
        <v>89</v>
      </c>
      <c r="AW595" s="13" t="s">
        <v>33</v>
      </c>
      <c r="AX595" s="13" t="s">
        <v>78</v>
      </c>
      <c r="AY595" s="256" t="s">
        <v>224</v>
      </c>
    </row>
    <row r="596" s="13" customFormat="1">
      <c r="A596" s="13"/>
      <c r="B596" s="245"/>
      <c r="C596" s="246"/>
      <c r="D596" s="247" t="s">
        <v>232</v>
      </c>
      <c r="E596" s="248" t="s">
        <v>1</v>
      </c>
      <c r="F596" s="249" t="s">
        <v>822</v>
      </c>
      <c r="G596" s="246"/>
      <c r="H596" s="250">
        <v>5.2000000000000002</v>
      </c>
      <c r="I596" s="251"/>
      <c r="J596" s="246"/>
      <c r="K596" s="246"/>
      <c r="L596" s="252"/>
      <c r="M596" s="253"/>
      <c r="N596" s="254"/>
      <c r="O596" s="254"/>
      <c r="P596" s="254"/>
      <c r="Q596" s="254"/>
      <c r="R596" s="254"/>
      <c r="S596" s="254"/>
      <c r="T596" s="25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6" t="s">
        <v>232</v>
      </c>
      <c r="AU596" s="256" t="s">
        <v>89</v>
      </c>
      <c r="AV596" s="13" t="s">
        <v>89</v>
      </c>
      <c r="AW596" s="13" t="s">
        <v>33</v>
      </c>
      <c r="AX596" s="13" t="s">
        <v>78</v>
      </c>
      <c r="AY596" s="256" t="s">
        <v>224</v>
      </c>
    </row>
    <row r="597" s="2" customFormat="1" ht="16.5" customHeight="1">
      <c r="A597" s="40"/>
      <c r="B597" s="41"/>
      <c r="C597" s="231" t="s">
        <v>823</v>
      </c>
      <c r="D597" s="231" t="s">
        <v>226</v>
      </c>
      <c r="E597" s="232" t="s">
        <v>824</v>
      </c>
      <c r="F597" s="233" t="s">
        <v>825</v>
      </c>
      <c r="G597" s="234" t="s">
        <v>229</v>
      </c>
      <c r="H597" s="235">
        <v>28.754999999999999</v>
      </c>
      <c r="I597" s="236"/>
      <c r="J597" s="237">
        <f>ROUND(I597*H597,2)</f>
        <v>0</v>
      </c>
      <c r="K597" s="238"/>
      <c r="L597" s="46"/>
      <c r="M597" s="239" t="s">
        <v>1</v>
      </c>
      <c r="N597" s="240" t="s">
        <v>44</v>
      </c>
      <c r="O597" s="93"/>
      <c r="P597" s="241">
        <f>O597*H597</f>
        <v>0</v>
      </c>
      <c r="Q597" s="241">
        <v>0</v>
      </c>
      <c r="R597" s="241">
        <f>Q597*H597</f>
        <v>0</v>
      </c>
      <c r="S597" s="241">
        <v>0</v>
      </c>
      <c r="T597" s="242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3" t="s">
        <v>319</v>
      </c>
      <c r="AT597" s="243" t="s">
        <v>226</v>
      </c>
      <c r="AU597" s="243" t="s">
        <v>89</v>
      </c>
      <c r="AY597" s="19" t="s">
        <v>224</v>
      </c>
      <c r="BE597" s="244">
        <f>IF(N597="základní",J597,0)</f>
        <v>0</v>
      </c>
      <c r="BF597" s="244">
        <f>IF(N597="snížená",J597,0)</f>
        <v>0</v>
      </c>
      <c r="BG597" s="244">
        <f>IF(N597="zákl. přenesená",J597,0)</f>
        <v>0</v>
      </c>
      <c r="BH597" s="244">
        <f>IF(N597="sníž. přenesená",J597,0)</f>
        <v>0</v>
      </c>
      <c r="BI597" s="244">
        <f>IF(N597="nulová",J597,0)</f>
        <v>0</v>
      </c>
      <c r="BJ597" s="19" t="s">
        <v>89</v>
      </c>
      <c r="BK597" s="244">
        <f>ROUND(I597*H597,2)</f>
        <v>0</v>
      </c>
      <c r="BL597" s="19" t="s">
        <v>319</v>
      </c>
      <c r="BM597" s="243" t="s">
        <v>826</v>
      </c>
    </row>
    <row r="598" s="14" customFormat="1">
      <c r="A598" s="14"/>
      <c r="B598" s="257"/>
      <c r="C598" s="258"/>
      <c r="D598" s="247" t="s">
        <v>232</v>
      </c>
      <c r="E598" s="259" t="s">
        <v>1</v>
      </c>
      <c r="F598" s="260" t="s">
        <v>820</v>
      </c>
      <c r="G598" s="258"/>
      <c r="H598" s="259" t="s">
        <v>1</v>
      </c>
      <c r="I598" s="261"/>
      <c r="J598" s="258"/>
      <c r="K598" s="258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232</v>
      </c>
      <c r="AU598" s="266" t="s">
        <v>89</v>
      </c>
      <c r="AV598" s="14" t="s">
        <v>84</v>
      </c>
      <c r="AW598" s="14" t="s">
        <v>33</v>
      </c>
      <c r="AX598" s="14" t="s">
        <v>78</v>
      </c>
      <c r="AY598" s="266" t="s">
        <v>224</v>
      </c>
    </row>
    <row r="599" s="13" customFormat="1">
      <c r="A599" s="13"/>
      <c r="B599" s="245"/>
      <c r="C599" s="246"/>
      <c r="D599" s="247" t="s">
        <v>232</v>
      </c>
      <c r="E599" s="248" t="s">
        <v>1</v>
      </c>
      <c r="F599" s="249" t="s">
        <v>827</v>
      </c>
      <c r="G599" s="246"/>
      <c r="H599" s="250">
        <v>28.754999999999999</v>
      </c>
      <c r="I599" s="251"/>
      <c r="J599" s="246"/>
      <c r="K599" s="246"/>
      <c r="L599" s="252"/>
      <c r="M599" s="253"/>
      <c r="N599" s="254"/>
      <c r="O599" s="254"/>
      <c r="P599" s="254"/>
      <c r="Q599" s="254"/>
      <c r="R599" s="254"/>
      <c r="S599" s="254"/>
      <c r="T599" s="25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6" t="s">
        <v>232</v>
      </c>
      <c r="AU599" s="256" t="s">
        <v>89</v>
      </c>
      <c r="AV599" s="13" t="s">
        <v>89</v>
      </c>
      <c r="AW599" s="13" t="s">
        <v>33</v>
      </c>
      <c r="AX599" s="13" t="s">
        <v>84</v>
      </c>
      <c r="AY599" s="256" t="s">
        <v>224</v>
      </c>
    </row>
    <row r="600" s="2" customFormat="1" ht="16.5" customHeight="1">
      <c r="A600" s="40"/>
      <c r="B600" s="41"/>
      <c r="C600" s="231" t="s">
        <v>828</v>
      </c>
      <c r="D600" s="231" t="s">
        <v>226</v>
      </c>
      <c r="E600" s="232" t="s">
        <v>829</v>
      </c>
      <c r="F600" s="233" t="s">
        <v>830</v>
      </c>
      <c r="G600" s="234" t="s">
        <v>229</v>
      </c>
      <c r="H600" s="235">
        <v>28.754999999999999</v>
      </c>
      <c r="I600" s="236"/>
      <c r="J600" s="237">
        <f>ROUND(I600*H600,2)</f>
        <v>0</v>
      </c>
      <c r="K600" s="238"/>
      <c r="L600" s="46"/>
      <c r="M600" s="239" t="s">
        <v>1</v>
      </c>
      <c r="N600" s="240" t="s">
        <v>44</v>
      </c>
      <c r="O600" s="93"/>
      <c r="P600" s="241">
        <f>O600*H600</f>
        <v>0</v>
      </c>
      <c r="Q600" s="241">
        <v>0.00088000000000000003</v>
      </c>
      <c r="R600" s="241">
        <f>Q600*H600</f>
        <v>0.025304400000000001</v>
      </c>
      <c r="S600" s="241">
        <v>0</v>
      </c>
      <c r="T600" s="242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3" t="s">
        <v>319</v>
      </c>
      <c r="AT600" s="243" t="s">
        <v>226</v>
      </c>
      <c r="AU600" s="243" t="s">
        <v>89</v>
      </c>
      <c r="AY600" s="19" t="s">
        <v>224</v>
      </c>
      <c r="BE600" s="244">
        <f>IF(N600="základní",J600,0)</f>
        <v>0</v>
      </c>
      <c r="BF600" s="244">
        <f>IF(N600="snížená",J600,0)</f>
        <v>0</v>
      </c>
      <c r="BG600" s="244">
        <f>IF(N600="zákl. přenesená",J600,0)</f>
        <v>0</v>
      </c>
      <c r="BH600" s="244">
        <f>IF(N600="sníž. přenesená",J600,0)</f>
        <v>0</v>
      </c>
      <c r="BI600" s="244">
        <f>IF(N600="nulová",J600,0)</f>
        <v>0</v>
      </c>
      <c r="BJ600" s="19" t="s">
        <v>89</v>
      </c>
      <c r="BK600" s="244">
        <f>ROUND(I600*H600,2)</f>
        <v>0</v>
      </c>
      <c r="BL600" s="19" t="s">
        <v>319</v>
      </c>
      <c r="BM600" s="243" t="s">
        <v>831</v>
      </c>
    </row>
    <row r="601" s="14" customFormat="1">
      <c r="A601" s="14"/>
      <c r="B601" s="257"/>
      <c r="C601" s="258"/>
      <c r="D601" s="247" t="s">
        <v>232</v>
      </c>
      <c r="E601" s="259" t="s">
        <v>1</v>
      </c>
      <c r="F601" s="260" t="s">
        <v>832</v>
      </c>
      <c r="G601" s="258"/>
      <c r="H601" s="259" t="s">
        <v>1</v>
      </c>
      <c r="I601" s="261"/>
      <c r="J601" s="258"/>
      <c r="K601" s="258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232</v>
      </c>
      <c r="AU601" s="266" t="s">
        <v>89</v>
      </c>
      <c r="AV601" s="14" t="s">
        <v>84</v>
      </c>
      <c r="AW601" s="14" t="s">
        <v>33</v>
      </c>
      <c r="AX601" s="14" t="s">
        <v>78</v>
      </c>
      <c r="AY601" s="266" t="s">
        <v>224</v>
      </c>
    </row>
    <row r="602" s="14" customFormat="1">
      <c r="A602" s="14"/>
      <c r="B602" s="257"/>
      <c r="C602" s="258"/>
      <c r="D602" s="247" t="s">
        <v>232</v>
      </c>
      <c r="E602" s="259" t="s">
        <v>1</v>
      </c>
      <c r="F602" s="260" t="s">
        <v>820</v>
      </c>
      <c r="G602" s="258"/>
      <c r="H602" s="259" t="s">
        <v>1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232</v>
      </c>
      <c r="AU602" s="266" t="s">
        <v>89</v>
      </c>
      <c r="AV602" s="14" t="s">
        <v>84</v>
      </c>
      <c r="AW602" s="14" t="s">
        <v>33</v>
      </c>
      <c r="AX602" s="14" t="s">
        <v>78</v>
      </c>
      <c r="AY602" s="266" t="s">
        <v>224</v>
      </c>
    </row>
    <row r="603" s="13" customFormat="1">
      <c r="A603" s="13"/>
      <c r="B603" s="245"/>
      <c r="C603" s="246"/>
      <c r="D603" s="247" t="s">
        <v>232</v>
      </c>
      <c r="E603" s="248" t="s">
        <v>1</v>
      </c>
      <c r="F603" s="249" t="s">
        <v>827</v>
      </c>
      <c r="G603" s="246"/>
      <c r="H603" s="250">
        <v>28.754999999999999</v>
      </c>
      <c r="I603" s="251"/>
      <c r="J603" s="246"/>
      <c r="K603" s="246"/>
      <c r="L603" s="252"/>
      <c r="M603" s="253"/>
      <c r="N603" s="254"/>
      <c r="O603" s="254"/>
      <c r="P603" s="254"/>
      <c r="Q603" s="254"/>
      <c r="R603" s="254"/>
      <c r="S603" s="254"/>
      <c r="T603" s="25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6" t="s">
        <v>232</v>
      </c>
      <c r="AU603" s="256" t="s">
        <v>89</v>
      </c>
      <c r="AV603" s="13" t="s">
        <v>89</v>
      </c>
      <c r="AW603" s="13" t="s">
        <v>33</v>
      </c>
      <c r="AX603" s="13" t="s">
        <v>84</v>
      </c>
      <c r="AY603" s="256" t="s">
        <v>224</v>
      </c>
    </row>
    <row r="604" s="2" customFormat="1" ht="16.5" customHeight="1">
      <c r="A604" s="40"/>
      <c r="B604" s="41"/>
      <c r="C604" s="231" t="s">
        <v>833</v>
      </c>
      <c r="D604" s="231" t="s">
        <v>226</v>
      </c>
      <c r="E604" s="232" t="s">
        <v>834</v>
      </c>
      <c r="F604" s="233" t="s">
        <v>835</v>
      </c>
      <c r="G604" s="234" t="s">
        <v>229</v>
      </c>
      <c r="H604" s="235">
        <v>28.754999999999999</v>
      </c>
      <c r="I604" s="236"/>
      <c r="J604" s="237">
        <f>ROUND(I604*H604,2)</f>
        <v>0</v>
      </c>
      <c r="K604" s="238"/>
      <c r="L604" s="46"/>
      <c r="M604" s="239" t="s">
        <v>1</v>
      </c>
      <c r="N604" s="240" t="s">
        <v>44</v>
      </c>
      <c r="O604" s="93"/>
      <c r="P604" s="241">
        <f>O604*H604</f>
        <v>0</v>
      </c>
      <c r="Q604" s="241">
        <v>0</v>
      </c>
      <c r="R604" s="241">
        <f>Q604*H604</f>
        <v>0</v>
      </c>
      <c r="S604" s="241">
        <v>0</v>
      </c>
      <c r="T604" s="242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3" t="s">
        <v>319</v>
      </c>
      <c r="AT604" s="243" t="s">
        <v>226</v>
      </c>
      <c r="AU604" s="243" t="s">
        <v>89</v>
      </c>
      <c r="AY604" s="19" t="s">
        <v>224</v>
      </c>
      <c r="BE604" s="244">
        <f>IF(N604="základní",J604,0)</f>
        <v>0</v>
      </c>
      <c r="BF604" s="244">
        <f>IF(N604="snížená",J604,0)</f>
        <v>0</v>
      </c>
      <c r="BG604" s="244">
        <f>IF(N604="zákl. přenesená",J604,0)</f>
        <v>0</v>
      </c>
      <c r="BH604" s="244">
        <f>IF(N604="sníž. přenesená",J604,0)</f>
        <v>0</v>
      </c>
      <c r="BI604" s="244">
        <f>IF(N604="nulová",J604,0)</f>
        <v>0</v>
      </c>
      <c r="BJ604" s="19" t="s">
        <v>89</v>
      </c>
      <c r="BK604" s="244">
        <f>ROUND(I604*H604,2)</f>
        <v>0</v>
      </c>
      <c r="BL604" s="19" t="s">
        <v>319</v>
      </c>
      <c r="BM604" s="243" t="s">
        <v>836</v>
      </c>
    </row>
    <row r="605" s="14" customFormat="1">
      <c r="A605" s="14"/>
      <c r="B605" s="257"/>
      <c r="C605" s="258"/>
      <c r="D605" s="247" t="s">
        <v>232</v>
      </c>
      <c r="E605" s="259" t="s">
        <v>1</v>
      </c>
      <c r="F605" s="260" t="s">
        <v>820</v>
      </c>
      <c r="G605" s="258"/>
      <c r="H605" s="259" t="s">
        <v>1</v>
      </c>
      <c r="I605" s="261"/>
      <c r="J605" s="258"/>
      <c r="K605" s="258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232</v>
      </c>
      <c r="AU605" s="266" t="s">
        <v>89</v>
      </c>
      <c r="AV605" s="14" t="s">
        <v>84</v>
      </c>
      <c r="AW605" s="14" t="s">
        <v>33</v>
      </c>
      <c r="AX605" s="14" t="s">
        <v>78</v>
      </c>
      <c r="AY605" s="266" t="s">
        <v>224</v>
      </c>
    </row>
    <row r="606" s="13" customFormat="1">
      <c r="A606" s="13"/>
      <c r="B606" s="245"/>
      <c r="C606" s="246"/>
      <c r="D606" s="247" t="s">
        <v>232</v>
      </c>
      <c r="E606" s="248" t="s">
        <v>1</v>
      </c>
      <c r="F606" s="249" t="s">
        <v>827</v>
      </c>
      <c r="G606" s="246"/>
      <c r="H606" s="250">
        <v>28.754999999999999</v>
      </c>
      <c r="I606" s="251"/>
      <c r="J606" s="246"/>
      <c r="K606" s="246"/>
      <c r="L606" s="252"/>
      <c r="M606" s="253"/>
      <c r="N606" s="254"/>
      <c r="O606" s="254"/>
      <c r="P606" s="254"/>
      <c r="Q606" s="254"/>
      <c r="R606" s="254"/>
      <c r="S606" s="254"/>
      <c r="T606" s="25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6" t="s">
        <v>232</v>
      </c>
      <c r="AU606" s="256" t="s">
        <v>89</v>
      </c>
      <c r="AV606" s="13" t="s">
        <v>89</v>
      </c>
      <c r="AW606" s="13" t="s">
        <v>33</v>
      </c>
      <c r="AX606" s="13" t="s">
        <v>84</v>
      </c>
      <c r="AY606" s="256" t="s">
        <v>224</v>
      </c>
    </row>
    <row r="607" s="2" customFormat="1" ht="16.5" customHeight="1">
      <c r="A607" s="40"/>
      <c r="B607" s="41"/>
      <c r="C607" s="278" t="s">
        <v>701</v>
      </c>
      <c r="D607" s="278" t="s">
        <v>390</v>
      </c>
      <c r="E607" s="279" t="s">
        <v>837</v>
      </c>
      <c r="F607" s="280" t="s">
        <v>838</v>
      </c>
      <c r="G607" s="281" t="s">
        <v>229</v>
      </c>
      <c r="H607" s="282">
        <v>33.212000000000003</v>
      </c>
      <c r="I607" s="283"/>
      <c r="J607" s="284">
        <f>ROUND(I607*H607,2)</f>
        <v>0</v>
      </c>
      <c r="K607" s="285"/>
      <c r="L607" s="286"/>
      <c r="M607" s="287" t="s">
        <v>1</v>
      </c>
      <c r="N607" s="288" t="s">
        <v>44</v>
      </c>
      <c r="O607" s="93"/>
      <c r="P607" s="241">
        <f>O607*H607</f>
        <v>0</v>
      </c>
      <c r="Q607" s="241">
        <v>0.00066</v>
      </c>
      <c r="R607" s="241">
        <f>Q607*H607</f>
        <v>0.021919920000000002</v>
      </c>
      <c r="S607" s="241">
        <v>0</v>
      </c>
      <c r="T607" s="242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3" t="s">
        <v>418</v>
      </c>
      <c r="AT607" s="243" t="s">
        <v>390</v>
      </c>
      <c r="AU607" s="243" t="s">
        <v>89</v>
      </c>
      <c r="AY607" s="19" t="s">
        <v>224</v>
      </c>
      <c r="BE607" s="244">
        <f>IF(N607="základní",J607,0)</f>
        <v>0</v>
      </c>
      <c r="BF607" s="244">
        <f>IF(N607="snížená",J607,0)</f>
        <v>0</v>
      </c>
      <c r="BG607" s="244">
        <f>IF(N607="zákl. přenesená",J607,0)</f>
        <v>0</v>
      </c>
      <c r="BH607" s="244">
        <f>IF(N607="sníž. přenesená",J607,0)</f>
        <v>0</v>
      </c>
      <c r="BI607" s="244">
        <f>IF(N607="nulová",J607,0)</f>
        <v>0</v>
      </c>
      <c r="BJ607" s="19" t="s">
        <v>89</v>
      </c>
      <c r="BK607" s="244">
        <f>ROUND(I607*H607,2)</f>
        <v>0</v>
      </c>
      <c r="BL607" s="19" t="s">
        <v>319</v>
      </c>
      <c r="BM607" s="243" t="s">
        <v>839</v>
      </c>
    </row>
    <row r="608" s="14" customFormat="1">
      <c r="A608" s="14"/>
      <c r="B608" s="257"/>
      <c r="C608" s="258"/>
      <c r="D608" s="247" t="s">
        <v>232</v>
      </c>
      <c r="E608" s="259" t="s">
        <v>1</v>
      </c>
      <c r="F608" s="260" t="s">
        <v>820</v>
      </c>
      <c r="G608" s="258"/>
      <c r="H608" s="259" t="s">
        <v>1</v>
      </c>
      <c r="I608" s="261"/>
      <c r="J608" s="258"/>
      <c r="K608" s="258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232</v>
      </c>
      <c r="AU608" s="266" t="s">
        <v>89</v>
      </c>
      <c r="AV608" s="14" t="s">
        <v>84</v>
      </c>
      <c r="AW608" s="14" t="s">
        <v>33</v>
      </c>
      <c r="AX608" s="14" t="s">
        <v>78</v>
      </c>
      <c r="AY608" s="266" t="s">
        <v>224</v>
      </c>
    </row>
    <row r="609" s="13" customFormat="1">
      <c r="A609" s="13"/>
      <c r="B609" s="245"/>
      <c r="C609" s="246"/>
      <c r="D609" s="247" t="s">
        <v>232</v>
      </c>
      <c r="E609" s="248" t="s">
        <v>1</v>
      </c>
      <c r="F609" s="249" t="s">
        <v>840</v>
      </c>
      <c r="G609" s="246"/>
      <c r="H609" s="250">
        <v>33.212000000000003</v>
      </c>
      <c r="I609" s="251"/>
      <c r="J609" s="246"/>
      <c r="K609" s="246"/>
      <c r="L609" s="252"/>
      <c r="M609" s="253"/>
      <c r="N609" s="254"/>
      <c r="O609" s="254"/>
      <c r="P609" s="254"/>
      <c r="Q609" s="254"/>
      <c r="R609" s="254"/>
      <c r="S609" s="254"/>
      <c r="T609" s="25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6" t="s">
        <v>232</v>
      </c>
      <c r="AU609" s="256" t="s">
        <v>89</v>
      </c>
      <c r="AV609" s="13" t="s">
        <v>89</v>
      </c>
      <c r="AW609" s="13" t="s">
        <v>33</v>
      </c>
      <c r="AX609" s="13" t="s">
        <v>84</v>
      </c>
      <c r="AY609" s="256" t="s">
        <v>224</v>
      </c>
    </row>
    <row r="610" s="2" customFormat="1" ht="16.5" customHeight="1">
      <c r="A610" s="40"/>
      <c r="B610" s="41"/>
      <c r="C610" s="231" t="s">
        <v>747</v>
      </c>
      <c r="D610" s="231" t="s">
        <v>226</v>
      </c>
      <c r="E610" s="232" t="s">
        <v>841</v>
      </c>
      <c r="F610" s="233" t="s">
        <v>842</v>
      </c>
      <c r="G610" s="234" t="s">
        <v>229</v>
      </c>
      <c r="H610" s="235">
        <v>28.754999999999999</v>
      </c>
      <c r="I610" s="236"/>
      <c r="J610" s="237">
        <f>ROUND(I610*H610,2)</f>
        <v>0</v>
      </c>
      <c r="K610" s="238"/>
      <c r="L610" s="46"/>
      <c r="M610" s="239" t="s">
        <v>1</v>
      </c>
      <c r="N610" s="240" t="s">
        <v>44</v>
      </c>
      <c r="O610" s="93"/>
      <c r="P610" s="241">
        <f>O610*H610</f>
        <v>0</v>
      </c>
      <c r="Q610" s="241">
        <v>0</v>
      </c>
      <c r="R610" s="241">
        <f>Q610*H610</f>
        <v>0</v>
      </c>
      <c r="S610" s="241">
        <v>0</v>
      </c>
      <c r="T610" s="242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3" t="s">
        <v>319</v>
      </c>
      <c r="AT610" s="243" t="s">
        <v>226</v>
      </c>
      <c r="AU610" s="243" t="s">
        <v>89</v>
      </c>
      <c r="AY610" s="19" t="s">
        <v>224</v>
      </c>
      <c r="BE610" s="244">
        <f>IF(N610="základní",J610,0)</f>
        <v>0</v>
      </c>
      <c r="BF610" s="244">
        <f>IF(N610="snížená",J610,0)</f>
        <v>0</v>
      </c>
      <c r="BG610" s="244">
        <f>IF(N610="zákl. přenesená",J610,0)</f>
        <v>0</v>
      </c>
      <c r="BH610" s="244">
        <f>IF(N610="sníž. přenesená",J610,0)</f>
        <v>0</v>
      </c>
      <c r="BI610" s="244">
        <f>IF(N610="nulová",J610,0)</f>
        <v>0</v>
      </c>
      <c r="BJ610" s="19" t="s">
        <v>89</v>
      </c>
      <c r="BK610" s="244">
        <f>ROUND(I610*H610,2)</f>
        <v>0</v>
      </c>
      <c r="BL610" s="19" t="s">
        <v>319</v>
      </c>
      <c r="BM610" s="243" t="s">
        <v>843</v>
      </c>
    </row>
    <row r="611" s="14" customFormat="1">
      <c r="A611" s="14"/>
      <c r="B611" s="257"/>
      <c r="C611" s="258"/>
      <c r="D611" s="247" t="s">
        <v>232</v>
      </c>
      <c r="E611" s="259" t="s">
        <v>1</v>
      </c>
      <c r="F611" s="260" t="s">
        <v>820</v>
      </c>
      <c r="G611" s="258"/>
      <c r="H611" s="259" t="s">
        <v>1</v>
      </c>
      <c r="I611" s="261"/>
      <c r="J611" s="258"/>
      <c r="K611" s="258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232</v>
      </c>
      <c r="AU611" s="266" t="s">
        <v>89</v>
      </c>
      <c r="AV611" s="14" t="s">
        <v>84</v>
      </c>
      <c r="AW611" s="14" t="s">
        <v>33</v>
      </c>
      <c r="AX611" s="14" t="s">
        <v>78</v>
      </c>
      <c r="AY611" s="266" t="s">
        <v>224</v>
      </c>
    </row>
    <row r="612" s="13" customFormat="1">
      <c r="A612" s="13"/>
      <c r="B612" s="245"/>
      <c r="C612" s="246"/>
      <c r="D612" s="247" t="s">
        <v>232</v>
      </c>
      <c r="E612" s="248" t="s">
        <v>1</v>
      </c>
      <c r="F612" s="249" t="s">
        <v>827</v>
      </c>
      <c r="G612" s="246"/>
      <c r="H612" s="250">
        <v>28.754999999999999</v>
      </c>
      <c r="I612" s="251"/>
      <c r="J612" s="246"/>
      <c r="K612" s="246"/>
      <c r="L612" s="252"/>
      <c r="M612" s="253"/>
      <c r="N612" s="254"/>
      <c r="O612" s="254"/>
      <c r="P612" s="254"/>
      <c r="Q612" s="254"/>
      <c r="R612" s="254"/>
      <c r="S612" s="254"/>
      <c r="T612" s="25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6" t="s">
        <v>232</v>
      </c>
      <c r="AU612" s="256" t="s">
        <v>89</v>
      </c>
      <c r="AV612" s="13" t="s">
        <v>89</v>
      </c>
      <c r="AW612" s="13" t="s">
        <v>33</v>
      </c>
      <c r="AX612" s="13" t="s">
        <v>84</v>
      </c>
      <c r="AY612" s="256" t="s">
        <v>224</v>
      </c>
    </row>
    <row r="613" s="2" customFormat="1" ht="24.15" customHeight="1">
      <c r="A613" s="40"/>
      <c r="B613" s="41"/>
      <c r="C613" s="278" t="s">
        <v>844</v>
      </c>
      <c r="D613" s="278" t="s">
        <v>390</v>
      </c>
      <c r="E613" s="279" t="s">
        <v>845</v>
      </c>
      <c r="F613" s="280" t="s">
        <v>846</v>
      </c>
      <c r="G613" s="281" t="s">
        <v>229</v>
      </c>
      <c r="H613" s="282">
        <v>31.702999999999999</v>
      </c>
      <c r="I613" s="283"/>
      <c r="J613" s="284">
        <f>ROUND(I613*H613,2)</f>
        <v>0</v>
      </c>
      <c r="K613" s="285"/>
      <c r="L613" s="286"/>
      <c r="M613" s="287" t="s">
        <v>1</v>
      </c>
      <c r="N613" s="288" t="s">
        <v>44</v>
      </c>
      <c r="O613" s="93"/>
      <c r="P613" s="241">
        <f>O613*H613</f>
        <v>0</v>
      </c>
      <c r="Q613" s="241">
        <v>0.00080000000000000004</v>
      </c>
      <c r="R613" s="241">
        <f>Q613*H613</f>
        <v>0.0253624</v>
      </c>
      <c r="S613" s="241">
        <v>0</v>
      </c>
      <c r="T613" s="242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3" t="s">
        <v>418</v>
      </c>
      <c r="AT613" s="243" t="s">
        <v>390</v>
      </c>
      <c r="AU613" s="243" t="s">
        <v>89</v>
      </c>
      <c r="AY613" s="19" t="s">
        <v>224</v>
      </c>
      <c r="BE613" s="244">
        <f>IF(N613="základní",J613,0)</f>
        <v>0</v>
      </c>
      <c r="BF613" s="244">
        <f>IF(N613="snížená",J613,0)</f>
        <v>0</v>
      </c>
      <c r="BG613" s="244">
        <f>IF(N613="zákl. přenesená",J613,0)</f>
        <v>0</v>
      </c>
      <c r="BH613" s="244">
        <f>IF(N613="sníž. přenesená",J613,0)</f>
        <v>0</v>
      </c>
      <c r="BI613" s="244">
        <f>IF(N613="nulová",J613,0)</f>
        <v>0</v>
      </c>
      <c r="BJ613" s="19" t="s">
        <v>89</v>
      </c>
      <c r="BK613" s="244">
        <f>ROUND(I613*H613,2)</f>
        <v>0</v>
      </c>
      <c r="BL613" s="19" t="s">
        <v>319</v>
      </c>
      <c r="BM613" s="243" t="s">
        <v>847</v>
      </c>
    </row>
    <row r="614" s="14" customFormat="1">
      <c r="A614" s="14"/>
      <c r="B614" s="257"/>
      <c r="C614" s="258"/>
      <c r="D614" s="247" t="s">
        <v>232</v>
      </c>
      <c r="E614" s="259" t="s">
        <v>1</v>
      </c>
      <c r="F614" s="260" t="s">
        <v>820</v>
      </c>
      <c r="G614" s="258"/>
      <c r="H614" s="259" t="s">
        <v>1</v>
      </c>
      <c r="I614" s="261"/>
      <c r="J614" s="258"/>
      <c r="K614" s="258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232</v>
      </c>
      <c r="AU614" s="266" t="s">
        <v>89</v>
      </c>
      <c r="AV614" s="14" t="s">
        <v>84</v>
      </c>
      <c r="AW614" s="14" t="s">
        <v>33</v>
      </c>
      <c r="AX614" s="14" t="s">
        <v>78</v>
      </c>
      <c r="AY614" s="266" t="s">
        <v>224</v>
      </c>
    </row>
    <row r="615" s="13" customFormat="1">
      <c r="A615" s="13"/>
      <c r="B615" s="245"/>
      <c r="C615" s="246"/>
      <c r="D615" s="247" t="s">
        <v>232</v>
      </c>
      <c r="E615" s="248" t="s">
        <v>1</v>
      </c>
      <c r="F615" s="249" t="s">
        <v>848</v>
      </c>
      <c r="G615" s="246"/>
      <c r="H615" s="250">
        <v>31.702999999999999</v>
      </c>
      <c r="I615" s="251"/>
      <c r="J615" s="246"/>
      <c r="K615" s="246"/>
      <c r="L615" s="252"/>
      <c r="M615" s="253"/>
      <c r="N615" s="254"/>
      <c r="O615" s="254"/>
      <c r="P615" s="254"/>
      <c r="Q615" s="254"/>
      <c r="R615" s="254"/>
      <c r="S615" s="254"/>
      <c r="T615" s="25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6" t="s">
        <v>232</v>
      </c>
      <c r="AU615" s="256" t="s">
        <v>89</v>
      </c>
      <c r="AV615" s="13" t="s">
        <v>89</v>
      </c>
      <c r="AW615" s="13" t="s">
        <v>33</v>
      </c>
      <c r="AX615" s="13" t="s">
        <v>84</v>
      </c>
      <c r="AY615" s="256" t="s">
        <v>224</v>
      </c>
    </row>
    <row r="616" s="2" customFormat="1" ht="16.5" customHeight="1">
      <c r="A616" s="40"/>
      <c r="B616" s="41"/>
      <c r="C616" s="231" t="s">
        <v>849</v>
      </c>
      <c r="D616" s="231" t="s">
        <v>226</v>
      </c>
      <c r="E616" s="232" t="s">
        <v>850</v>
      </c>
      <c r="F616" s="233" t="s">
        <v>851</v>
      </c>
      <c r="G616" s="234" t="s">
        <v>229</v>
      </c>
      <c r="H616" s="235">
        <v>28.754999999999999</v>
      </c>
      <c r="I616" s="236"/>
      <c r="J616" s="237">
        <f>ROUND(I616*H616,2)</f>
        <v>0</v>
      </c>
      <c r="K616" s="238"/>
      <c r="L616" s="46"/>
      <c r="M616" s="239" t="s">
        <v>1</v>
      </c>
      <c r="N616" s="240" t="s">
        <v>44</v>
      </c>
      <c r="O616" s="93"/>
      <c r="P616" s="241">
        <f>O616*H616</f>
        <v>0</v>
      </c>
      <c r="Q616" s="241">
        <v>0</v>
      </c>
      <c r="R616" s="241">
        <f>Q616*H616</f>
        <v>0</v>
      </c>
      <c r="S616" s="241">
        <v>0</v>
      </c>
      <c r="T616" s="242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3" t="s">
        <v>319</v>
      </c>
      <c r="AT616" s="243" t="s">
        <v>226</v>
      </c>
      <c r="AU616" s="243" t="s">
        <v>89</v>
      </c>
      <c r="AY616" s="19" t="s">
        <v>224</v>
      </c>
      <c r="BE616" s="244">
        <f>IF(N616="základní",J616,0)</f>
        <v>0</v>
      </c>
      <c r="BF616" s="244">
        <f>IF(N616="snížená",J616,0)</f>
        <v>0</v>
      </c>
      <c r="BG616" s="244">
        <f>IF(N616="zákl. přenesená",J616,0)</f>
        <v>0</v>
      </c>
      <c r="BH616" s="244">
        <f>IF(N616="sníž. přenesená",J616,0)</f>
        <v>0</v>
      </c>
      <c r="BI616" s="244">
        <f>IF(N616="nulová",J616,0)</f>
        <v>0</v>
      </c>
      <c r="BJ616" s="19" t="s">
        <v>89</v>
      </c>
      <c r="BK616" s="244">
        <f>ROUND(I616*H616,2)</f>
        <v>0</v>
      </c>
      <c r="BL616" s="19" t="s">
        <v>319</v>
      </c>
      <c r="BM616" s="243" t="s">
        <v>852</v>
      </c>
    </row>
    <row r="617" s="14" customFormat="1">
      <c r="A617" s="14"/>
      <c r="B617" s="257"/>
      <c r="C617" s="258"/>
      <c r="D617" s="247" t="s">
        <v>232</v>
      </c>
      <c r="E617" s="259" t="s">
        <v>1</v>
      </c>
      <c r="F617" s="260" t="s">
        <v>820</v>
      </c>
      <c r="G617" s="258"/>
      <c r="H617" s="259" t="s">
        <v>1</v>
      </c>
      <c r="I617" s="261"/>
      <c r="J617" s="258"/>
      <c r="K617" s="258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232</v>
      </c>
      <c r="AU617" s="266" t="s">
        <v>89</v>
      </c>
      <c r="AV617" s="14" t="s">
        <v>84</v>
      </c>
      <c r="AW617" s="14" t="s">
        <v>33</v>
      </c>
      <c r="AX617" s="14" t="s">
        <v>78</v>
      </c>
      <c r="AY617" s="266" t="s">
        <v>224</v>
      </c>
    </row>
    <row r="618" s="13" customFormat="1">
      <c r="A618" s="13"/>
      <c r="B618" s="245"/>
      <c r="C618" s="246"/>
      <c r="D618" s="247" t="s">
        <v>232</v>
      </c>
      <c r="E618" s="248" t="s">
        <v>1</v>
      </c>
      <c r="F618" s="249" t="s">
        <v>827</v>
      </c>
      <c r="G618" s="246"/>
      <c r="H618" s="250">
        <v>28.754999999999999</v>
      </c>
      <c r="I618" s="251"/>
      <c r="J618" s="246"/>
      <c r="K618" s="246"/>
      <c r="L618" s="252"/>
      <c r="M618" s="253"/>
      <c r="N618" s="254"/>
      <c r="O618" s="254"/>
      <c r="P618" s="254"/>
      <c r="Q618" s="254"/>
      <c r="R618" s="254"/>
      <c r="S618" s="254"/>
      <c r="T618" s="25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6" t="s">
        <v>232</v>
      </c>
      <c r="AU618" s="256" t="s">
        <v>89</v>
      </c>
      <c r="AV618" s="13" t="s">
        <v>89</v>
      </c>
      <c r="AW618" s="13" t="s">
        <v>33</v>
      </c>
      <c r="AX618" s="13" t="s">
        <v>84</v>
      </c>
      <c r="AY618" s="256" t="s">
        <v>224</v>
      </c>
    </row>
    <row r="619" s="2" customFormat="1" ht="16.5" customHeight="1">
      <c r="A619" s="40"/>
      <c r="B619" s="41"/>
      <c r="C619" s="278" t="s">
        <v>853</v>
      </c>
      <c r="D619" s="278" t="s">
        <v>390</v>
      </c>
      <c r="E619" s="279" t="s">
        <v>854</v>
      </c>
      <c r="F619" s="280" t="s">
        <v>855</v>
      </c>
      <c r="G619" s="281" t="s">
        <v>229</v>
      </c>
      <c r="H619" s="282">
        <v>31.631</v>
      </c>
      <c r="I619" s="283"/>
      <c r="J619" s="284">
        <f>ROUND(I619*H619,2)</f>
        <v>0</v>
      </c>
      <c r="K619" s="285"/>
      <c r="L619" s="286"/>
      <c r="M619" s="287" t="s">
        <v>1</v>
      </c>
      <c r="N619" s="288" t="s">
        <v>44</v>
      </c>
      <c r="O619" s="93"/>
      <c r="P619" s="241">
        <f>O619*H619</f>
        <v>0</v>
      </c>
      <c r="Q619" s="241">
        <v>0.00012999999999999999</v>
      </c>
      <c r="R619" s="241">
        <f>Q619*H619</f>
        <v>0.00411203</v>
      </c>
      <c r="S619" s="241">
        <v>0</v>
      </c>
      <c r="T619" s="242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3" t="s">
        <v>418</v>
      </c>
      <c r="AT619" s="243" t="s">
        <v>390</v>
      </c>
      <c r="AU619" s="243" t="s">
        <v>89</v>
      </c>
      <c r="AY619" s="19" t="s">
        <v>224</v>
      </c>
      <c r="BE619" s="244">
        <f>IF(N619="základní",J619,0)</f>
        <v>0</v>
      </c>
      <c r="BF619" s="244">
        <f>IF(N619="snížená",J619,0)</f>
        <v>0</v>
      </c>
      <c r="BG619" s="244">
        <f>IF(N619="zákl. přenesená",J619,0)</f>
        <v>0</v>
      </c>
      <c r="BH619" s="244">
        <f>IF(N619="sníž. přenesená",J619,0)</f>
        <v>0</v>
      </c>
      <c r="BI619" s="244">
        <f>IF(N619="nulová",J619,0)</f>
        <v>0</v>
      </c>
      <c r="BJ619" s="19" t="s">
        <v>89</v>
      </c>
      <c r="BK619" s="244">
        <f>ROUND(I619*H619,2)</f>
        <v>0</v>
      </c>
      <c r="BL619" s="19" t="s">
        <v>319</v>
      </c>
      <c r="BM619" s="243" t="s">
        <v>856</v>
      </c>
    </row>
    <row r="620" s="14" customFormat="1">
      <c r="A620" s="14"/>
      <c r="B620" s="257"/>
      <c r="C620" s="258"/>
      <c r="D620" s="247" t="s">
        <v>232</v>
      </c>
      <c r="E620" s="259" t="s">
        <v>1</v>
      </c>
      <c r="F620" s="260" t="s">
        <v>820</v>
      </c>
      <c r="G620" s="258"/>
      <c r="H620" s="259" t="s">
        <v>1</v>
      </c>
      <c r="I620" s="261"/>
      <c r="J620" s="258"/>
      <c r="K620" s="258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232</v>
      </c>
      <c r="AU620" s="266" t="s">
        <v>89</v>
      </c>
      <c r="AV620" s="14" t="s">
        <v>84</v>
      </c>
      <c r="AW620" s="14" t="s">
        <v>33</v>
      </c>
      <c r="AX620" s="14" t="s">
        <v>78</v>
      </c>
      <c r="AY620" s="266" t="s">
        <v>224</v>
      </c>
    </row>
    <row r="621" s="13" customFormat="1">
      <c r="A621" s="13"/>
      <c r="B621" s="245"/>
      <c r="C621" s="246"/>
      <c r="D621" s="247" t="s">
        <v>232</v>
      </c>
      <c r="E621" s="248" t="s">
        <v>1</v>
      </c>
      <c r="F621" s="249" t="s">
        <v>857</v>
      </c>
      <c r="G621" s="246"/>
      <c r="H621" s="250">
        <v>31.631</v>
      </c>
      <c r="I621" s="251"/>
      <c r="J621" s="246"/>
      <c r="K621" s="246"/>
      <c r="L621" s="252"/>
      <c r="M621" s="253"/>
      <c r="N621" s="254"/>
      <c r="O621" s="254"/>
      <c r="P621" s="254"/>
      <c r="Q621" s="254"/>
      <c r="R621" s="254"/>
      <c r="S621" s="254"/>
      <c r="T621" s="25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6" t="s">
        <v>232</v>
      </c>
      <c r="AU621" s="256" t="s">
        <v>89</v>
      </c>
      <c r="AV621" s="13" t="s">
        <v>89</v>
      </c>
      <c r="AW621" s="13" t="s">
        <v>33</v>
      </c>
      <c r="AX621" s="13" t="s">
        <v>84</v>
      </c>
      <c r="AY621" s="256" t="s">
        <v>224</v>
      </c>
    </row>
    <row r="622" s="2" customFormat="1" ht="21.75" customHeight="1">
      <c r="A622" s="40"/>
      <c r="B622" s="41"/>
      <c r="C622" s="231" t="s">
        <v>858</v>
      </c>
      <c r="D622" s="231" t="s">
        <v>226</v>
      </c>
      <c r="E622" s="232" t="s">
        <v>859</v>
      </c>
      <c r="F622" s="233" t="s">
        <v>860</v>
      </c>
      <c r="G622" s="234" t="s">
        <v>229</v>
      </c>
      <c r="H622" s="235">
        <v>28.754999999999999</v>
      </c>
      <c r="I622" s="236"/>
      <c r="J622" s="237">
        <f>ROUND(I622*H622,2)</f>
        <v>0</v>
      </c>
      <c r="K622" s="238"/>
      <c r="L622" s="46"/>
      <c r="M622" s="239" t="s">
        <v>1</v>
      </c>
      <c r="N622" s="240" t="s">
        <v>44</v>
      </c>
      <c r="O622" s="93"/>
      <c r="P622" s="241">
        <f>O622*H622</f>
        <v>0</v>
      </c>
      <c r="Q622" s="241">
        <v>0</v>
      </c>
      <c r="R622" s="241">
        <f>Q622*H622</f>
        <v>0</v>
      </c>
      <c r="S622" s="241">
        <v>0</v>
      </c>
      <c r="T622" s="242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3" t="s">
        <v>319</v>
      </c>
      <c r="AT622" s="243" t="s">
        <v>226</v>
      </c>
      <c r="AU622" s="243" t="s">
        <v>89</v>
      </c>
      <c r="AY622" s="19" t="s">
        <v>224</v>
      </c>
      <c r="BE622" s="244">
        <f>IF(N622="základní",J622,0)</f>
        <v>0</v>
      </c>
      <c r="BF622" s="244">
        <f>IF(N622="snížená",J622,0)</f>
        <v>0</v>
      </c>
      <c r="BG622" s="244">
        <f>IF(N622="zákl. přenesená",J622,0)</f>
        <v>0</v>
      </c>
      <c r="BH622" s="244">
        <f>IF(N622="sníž. přenesená",J622,0)</f>
        <v>0</v>
      </c>
      <c r="BI622" s="244">
        <f>IF(N622="nulová",J622,0)</f>
        <v>0</v>
      </c>
      <c r="BJ622" s="19" t="s">
        <v>89</v>
      </c>
      <c r="BK622" s="244">
        <f>ROUND(I622*H622,2)</f>
        <v>0</v>
      </c>
      <c r="BL622" s="19" t="s">
        <v>319</v>
      </c>
      <c r="BM622" s="243" t="s">
        <v>861</v>
      </c>
    </row>
    <row r="623" s="14" customFormat="1">
      <c r="A623" s="14"/>
      <c r="B623" s="257"/>
      <c r="C623" s="258"/>
      <c r="D623" s="247" t="s">
        <v>232</v>
      </c>
      <c r="E623" s="259" t="s">
        <v>1</v>
      </c>
      <c r="F623" s="260" t="s">
        <v>820</v>
      </c>
      <c r="G623" s="258"/>
      <c r="H623" s="259" t="s">
        <v>1</v>
      </c>
      <c r="I623" s="261"/>
      <c r="J623" s="258"/>
      <c r="K623" s="258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232</v>
      </c>
      <c r="AU623" s="266" t="s">
        <v>89</v>
      </c>
      <c r="AV623" s="14" t="s">
        <v>84</v>
      </c>
      <c r="AW623" s="14" t="s">
        <v>33</v>
      </c>
      <c r="AX623" s="14" t="s">
        <v>78</v>
      </c>
      <c r="AY623" s="266" t="s">
        <v>224</v>
      </c>
    </row>
    <row r="624" s="13" customFormat="1">
      <c r="A624" s="13"/>
      <c r="B624" s="245"/>
      <c r="C624" s="246"/>
      <c r="D624" s="247" t="s">
        <v>232</v>
      </c>
      <c r="E624" s="248" t="s">
        <v>1</v>
      </c>
      <c r="F624" s="249" t="s">
        <v>827</v>
      </c>
      <c r="G624" s="246"/>
      <c r="H624" s="250">
        <v>28.754999999999999</v>
      </c>
      <c r="I624" s="251"/>
      <c r="J624" s="246"/>
      <c r="K624" s="246"/>
      <c r="L624" s="252"/>
      <c r="M624" s="253"/>
      <c r="N624" s="254"/>
      <c r="O624" s="254"/>
      <c r="P624" s="254"/>
      <c r="Q624" s="254"/>
      <c r="R624" s="254"/>
      <c r="S624" s="254"/>
      <c r="T624" s="25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6" t="s">
        <v>232</v>
      </c>
      <c r="AU624" s="256" t="s">
        <v>89</v>
      </c>
      <c r="AV624" s="13" t="s">
        <v>89</v>
      </c>
      <c r="AW624" s="13" t="s">
        <v>33</v>
      </c>
      <c r="AX624" s="13" t="s">
        <v>84</v>
      </c>
      <c r="AY624" s="256" t="s">
        <v>224</v>
      </c>
    </row>
    <row r="625" s="2" customFormat="1" ht="16.5" customHeight="1">
      <c r="A625" s="40"/>
      <c r="B625" s="41"/>
      <c r="C625" s="278" t="s">
        <v>862</v>
      </c>
      <c r="D625" s="278" t="s">
        <v>390</v>
      </c>
      <c r="E625" s="279" t="s">
        <v>863</v>
      </c>
      <c r="F625" s="280" t="s">
        <v>864</v>
      </c>
      <c r="G625" s="281" t="s">
        <v>236</v>
      </c>
      <c r="H625" s="282">
        <v>2.1139999999999999</v>
      </c>
      <c r="I625" s="283"/>
      <c r="J625" s="284">
        <f>ROUND(I625*H625,2)</f>
        <v>0</v>
      </c>
      <c r="K625" s="285"/>
      <c r="L625" s="286"/>
      <c r="M625" s="287" t="s">
        <v>1</v>
      </c>
      <c r="N625" s="288" t="s">
        <v>44</v>
      </c>
      <c r="O625" s="93"/>
      <c r="P625" s="241">
        <f>O625*H625</f>
        <v>0</v>
      </c>
      <c r="Q625" s="241">
        <v>0.5</v>
      </c>
      <c r="R625" s="241">
        <f>Q625*H625</f>
        <v>1.0569999999999999</v>
      </c>
      <c r="S625" s="241">
        <v>0</v>
      </c>
      <c r="T625" s="242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3" t="s">
        <v>418</v>
      </c>
      <c r="AT625" s="243" t="s">
        <v>390</v>
      </c>
      <c r="AU625" s="243" t="s">
        <v>89</v>
      </c>
      <c r="AY625" s="19" t="s">
        <v>224</v>
      </c>
      <c r="BE625" s="244">
        <f>IF(N625="základní",J625,0)</f>
        <v>0</v>
      </c>
      <c r="BF625" s="244">
        <f>IF(N625="snížená",J625,0)</f>
        <v>0</v>
      </c>
      <c r="BG625" s="244">
        <f>IF(N625="zákl. přenesená",J625,0)</f>
        <v>0</v>
      </c>
      <c r="BH625" s="244">
        <f>IF(N625="sníž. přenesená",J625,0)</f>
        <v>0</v>
      </c>
      <c r="BI625" s="244">
        <f>IF(N625="nulová",J625,0)</f>
        <v>0</v>
      </c>
      <c r="BJ625" s="19" t="s">
        <v>89</v>
      </c>
      <c r="BK625" s="244">
        <f>ROUND(I625*H625,2)</f>
        <v>0</v>
      </c>
      <c r="BL625" s="19" t="s">
        <v>319</v>
      </c>
      <c r="BM625" s="243" t="s">
        <v>865</v>
      </c>
    </row>
    <row r="626" s="14" customFormat="1">
      <c r="A626" s="14"/>
      <c r="B626" s="257"/>
      <c r="C626" s="258"/>
      <c r="D626" s="247" t="s">
        <v>232</v>
      </c>
      <c r="E626" s="259" t="s">
        <v>1</v>
      </c>
      <c r="F626" s="260" t="s">
        <v>820</v>
      </c>
      <c r="G626" s="258"/>
      <c r="H626" s="259" t="s">
        <v>1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232</v>
      </c>
      <c r="AU626" s="266" t="s">
        <v>89</v>
      </c>
      <c r="AV626" s="14" t="s">
        <v>84</v>
      </c>
      <c r="AW626" s="14" t="s">
        <v>33</v>
      </c>
      <c r="AX626" s="14" t="s">
        <v>78</v>
      </c>
      <c r="AY626" s="266" t="s">
        <v>224</v>
      </c>
    </row>
    <row r="627" s="13" customFormat="1">
      <c r="A627" s="13"/>
      <c r="B627" s="245"/>
      <c r="C627" s="246"/>
      <c r="D627" s="247" t="s">
        <v>232</v>
      </c>
      <c r="E627" s="248" t="s">
        <v>1</v>
      </c>
      <c r="F627" s="249" t="s">
        <v>866</v>
      </c>
      <c r="G627" s="246"/>
      <c r="H627" s="250">
        <v>2.1139999999999999</v>
      </c>
      <c r="I627" s="251"/>
      <c r="J627" s="246"/>
      <c r="K627" s="246"/>
      <c r="L627" s="252"/>
      <c r="M627" s="253"/>
      <c r="N627" s="254"/>
      <c r="O627" s="254"/>
      <c r="P627" s="254"/>
      <c r="Q627" s="254"/>
      <c r="R627" s="254"/>
      <c r="S627" s="254"/>
      <c r="T627" s="25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6" t="s">
        <v>232</v>
      </c>
      <c r="AU627" s="256" t="s">
        <v>89</v>
      </c>
      <c r="AV627" s="13" t="s">
        <v>89</v>
      </c>
      <c r="AW627" s="13" t="s">
        <v>33</v>
      </c>
      <c r="AX627" s="13" t="s">
        <v>84</v>
      </c>
      <c r="AY627" s="256" t="s">
        <v>224</v>
      </c>
    </row>
    <row r="628" s="2" customFormat="1" ht="16.5" customHeight="1">
      <c r="A628" s="40"/>
      <c r="B628" s="41"/>
      <c r="C628" s="231" t="s">
        <v>867</v>
      </c>
      <c r="D628" s="231" t="s">
        <v>226</v>
      </c>
      <c r="E628" s="232" t="s">
        <v>868</v>
      </c>
      <c r="F628" s="233" t="s">
        <v>869</v>
      </c>
      <c r="G628" s="234" t="s">
        <v>229</v>
      </c>
      <c r="H628" s="235">
        <v>28.754999999999999</v>
      </c>
      <c r="I628" s="236"/>
      <c r="J628" s="237">
        <f>ROUND(I628*H628,2)</f>
        <v>0</v>
      </c>
      <c r="K628" s="238"/>
      <c r="L628" s="46"/>
      <c r="M628" s="239" t="s">
        <v>1</v>
      </c>
      <c r="N628" s="240" t="s">
        <v>44</v>
      </c>
      <c r="O628" s="93"/>
      <c r="P628" s="241">
        <f>O628*H628</f>
        <v>0</v>
      </c>
      <c r="Q628" s="241">
        <v>0</v>
      </c>
      <c r="R628" s="241">
        <f>Q628*H628</f>
        <v>0</v>
      </c>
      <c r="S628" s="241">
        <v>0</v>
      </c>
      <c r="T628" s="242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3" t="s">
        <v>319</v>
      </c>
      <c r="AT628" s="243" t="s">
        <v>226</v>
      </c>
      <c r="AU628" s="243" t="s">
        <v>89</v>
      </c>
      <c r="AY628" s="19" t="s">
        <v>224</v>
      </c>
      <c r="BE628" s="244">
        <f>IF(N628="základní",J628,0)</f>
        <v>0</v>
      </c>
      <c r="BF628" s="244">
        <f>IF(N628="snížená",J628,0)</f>
        <v>0</v>
      </c>
      <c r="BG628" s="244">
        <f>IF(N628="zákl. přenesená",J628,0)</f>
        <v>0</v>
      </c>
      <c r="BH628" s="244">
        <f>IF(N628="sníž. přenesená",J628,0)</f>
        <v>0</v>
      </c>
      <c r="BI628" s="244">
        <f>IF(N628="nulová",J628,0)</f>
        <v>0</v>
      </c>
      <c r="BJ628" s="19" t="s">
        <v>89</v>
      </c>
      <c r="BK628" s="244">
        <f>ROUND(I628*H628,2)</f>
        <v>0</v>
      </c>
      <c r="BL628" s="19" t="s">
        <v>319</v>
      </c>
      <c r="BM628" s="243" t="s">
        <v>870</v>
      </c>
    </row>
    <row r="629" s="14" customFormat="1">
      <c r="A629" s="14"/>
      <c r="B629" s="257"/>
      <c r="C629" s="258"/>
      <c r="D629" s="247" t="s">
        <v>232</v>
      </c>
      <c r="E629" s="259" t="s">
        <v>1</v>
      </c>
      <c r="F629" s="260" t="s">
        <v>820</v>
      </c>
      <c r="G629" s="258"/>
      <c r="H629" s="259" t="s">
        <v>1</v>
      </c>
      <c r="I629" s="261"/>
      <c r="J629" s="258"/>
      <c r="K629" s="258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232</v>
      </c>
      <c r="AU629" s="266" t="s">
        <v>89</v>
      </c>
      <c r="AV629" s="14" t="s">
        <v>84</v>
      </c>
      <c r="AW629" s="14" t="s">
        <v>33</v>
      </c>
      <c r="AX629" s="14" t="s">
        <v>78</v>
      </c>
      <c r="AY629" s="266" t="s">
        <v>224</v>
      </c>
    </row>
    <row r="630" s="13" customFormat="1">
      <c r="A630" s="13"/>
      <c r="B630" s="245"/>
      <c r="C630" s="246"/>
      <c r="D630" s="247" t="s">
        <v>232</v>
      </c>
      <c r="E630" s="248" t="s">
        <v>1</v>
      </c>
      <c r="F630" s="249" t="s">
        <v>827</v>
      </c>
      <c r="G630" s="246"/>
      <c r="H630" s="250">
        <v>28.754999999999999</v>
      </c>
      <c r="I630" s="251"/>
      <c r="J630" s="246"/>
      <c r="K630" s="246"/>
      <c r="L630" s="252"/>
      <c r="M630" s="253"/>
      <c r="N630" s="254"/>
      <c r="O630" s="254"/>
      <c r="P630" s="254"/>
      <c r="Q630" s="254"/>
      <c r="R630" s="254"/>
      <c r="S630" s="254"/>
      <c r="T630" s="25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6" t="s">
        <v>232</v>
      </c>
      <c r="AU630" s="256" t="s">
        <v>89</v>
      </c>
      <c r="AV630" s="13" t="s">
        <v>89</v>
      </c>
      <c r="AW630" s="13" t="s">
        <v>33</v>
      </c>
      <c r="AX630" s="13" t="s">
        <v>84</v>
      </c>
      <c r="AY630" s="256" t="s">
        <v>224</v>
      </c>
    </row>
    <row r="631" s="2" customFormat="1" ht="24.15" customHeight="1">
      <c r="A631" s="40"/>
      <c r="B631" s="41"/>
      <c r="C631" s="278" t="s">
        <v>871</v>
      </c>
      <c r="D631" s="278" t="s">
        <v>390</v>
      </c>
      <c r="E631" s="279" t="s">
        <v>872</v>
      </c>
      <c r="F631" s="280" t="s">
        <v>873</v>
      </c>
      <c r="G631" s="281" t="s">
        <v>229</v>
      </c>
      <c r="H631" s="282">
        <v>30.193000000000001</v>
      </c>
      <c r="I631" s="283"/>
      <c r="J631" s="284">
        <f>ROUND(I631*H631,2)</f>
        <v>0</v>
      </c>
      <c r="K631" s="285"/>
      <c r="L631" s="286"/>
      <c r="M631" s="287" t="s">
        <v>1</v>
      </c>
      <c r="N631" s="288" t="s">
        <v>44</v>
      </c>
      <c r="O631" s="93"/>
      <c r="P631" s="241">
        <f>O631*H631</f>
        <v>0</v>
      </c>
      <c r="Q631" s="241">
        <v>0.0060000000000000001</v>
      </c>
      <c r="R631" s="241">
        <f>Q631*H631</f>
        <v>0.18115800000000001</v>
      </c>
      <c r="S631" s="241">
        <v>0</v>
      </c>
      <c r="T631" s="242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3" t="s">
        <v>418</v>
      </c>
      <c r="AT631" s="243" t="s">
        <v>390</v>
      </c>
      <c r="AU631" s="243" t="s">
        <v>89</v>
      </c>
      <c r="AY631" s="19" t="s">
        <v>224</v>
      </c>
      <c r="BE631" s="244">
        <f>IF(N631="základní",J631,0)</f>
        <v>0</v>
      </c>
      <c r="BF631" s="244">
        <f>IF(N631="snížená",J631,0)</f>
        <v>0</v>
      </c>
      <c r="BG631" s="244">
        <f>IF(N631="zákl. přenesená",J631,0)</f>
        <v>0</v>
      </c>
      <c r="BH631" s="244">
        <f>IF(N631="sníž. přenesená",J631,0)</f>
        <v>0</v>
      </c>
      <c r="BI631" s="244">
        <f>IF(N631="nulová",J631,0)</f>
        <v>0</v>
      </c>
      <c r="BJ631" s="19" t="s">
        <v>89</v>
      </c>
      <c r="BK631" s="244">
        <f>ROUND(I631*H631,2)</f>
        <v>0</v>
      </c>
      <c r="BL631" s="19" t="s">
        <v>319</v>
      </c>
      <c r="BM631" s="243" t="s">
        <v>874</v>
      </c>
    </row>
    <row r="632" s="14" customFormat="1">
      <c r="A632" s="14"/>
      <c r="B632" s="257"/>
      <c r="C632" s="258"/>
      <c r="D632" s="247" t="s">
        <v>232</v>
      </c>
      <c r="E632" s="259" t="s">
        <v>1</v>
      </c>
      <c r="F632" s="260" t="s">
        <v>820</v>
      </c>
      <c r="G632" s="258"/>
      <c r="H632" s="259" t="s">
        <v>1</v>
      </c>
      <c r="I632" s="261"/>
      <c r="J632" s="258"/>
      <c r="K632" s="258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232</v>
      </c>
      <c r="AU632" s="266" t="s">
        <v>89</v>
      </c>
      <c r="AV632" s="14" t="s">
        <v>84</v>
      </c>
      <c r="AW632" s="14" t="s">
        <v>33</v>
      </c>
      <c r="AX632" s="14" t="s">
        <v>78</v>
      </c>
      <c r="AY632" s="266" t="s">
        <v>224</v>
      </c>
    </row>
    <row r="633" s="13" customFormat="1">
      <c r="A633" s="13"/>
      <c r="B633" s="245"/>
      <c r="C633" s="246"/>
      <c r="D633" s="247" t="s">
        <v>232</v>
      </c>
      <c r="E633" s="248" t="s">
        <v>1</v>
      </c>
      <c r="F633" s="249" t="s">
        <v>875</v>
      </c>
      <c r="G633" s="246"/>
      <c r="H633" s="250">
        <v>30.193000000000001</v>
      </c>
      <c r="I633" s="251"/>
      <c r="J633" s="246"/>
      <c r="K633" s="246"/>
      <c r="L633" s="252"/>
      <c r="M633" s="253"/>
      <c r="N633" s="254"/>
      <c r="O633" s="254"/>
      <c r="P633" s="254"/>
      <c r="Q633" s="254"/>
      <c r="R633" s="254"/>
      <c r="S633" s="254"/>
      <c r="T633" s="25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6" t="s">
        <v>232</v>
      </c>
      <c r="AU633" s="256" t="s">
        <v>89</v>
      </c>
      <c r="AV633" s="13" t="s">
        <v>89</v>
      </c>
      <c r="AW633" s="13" t="s">
        <v>33</v>
      </c>
      <c r="AX633" s="13" t="s">
        <v>84</v>
      </c>
      <c r="AY633" s="256" t="s">
        <v>224</v>
      </c>
    </row>
    <row r="634" s="2" customFormat="1" ht="16.5" customHeight="1">
      <c r="A634" s="40"/>
      <c r="B634" s="41"/>
      <c r="C634" s="231" t="s">
        <v>876</v>
      </c>
      <c r="D634" s="231" t="s">
        <v>226</v>
      </c>
      <c r="E634" s="232" t="s">
        <v>877</v>
      </c>
      <c r="F634" s="233" t="s">
        <v>878</v>
      </c>
      <c r="G634" s="234" t="s">
        <v>229</v>
      </c>
      <c r="H634" s="235">
        <v>28.754999999999999</v>
      </c>
      <c r="I634" s="236"/>
      <c r="J634" s="237">
        <f>ROUND(I634*H634,2)</f>
        <v>0</v>
      </c>
      <c r="K634" s="238"/>
      <c r="L634" s="46"/>
      <c r="M634" s="239" t="s">
        <v>1</v>
      </c>
      <c r="N634" s="240" t="s">
        <v>44</v>
      </c>
      <c r="O634" s="93"/>
      <c r="P634" s="241">
        <f>O634*H634</f>
        <v>0</v>
      </c>
      <c r="Q634" s="241">
        <v>0</v>
      </c>
      <c r="R634" s="241">
        <f>Q634*H634</f>
        <v>0</v>
      </c>
      <c r="S634" s="241">
        <v>0</v>
      </c>
      <c r="T634" s="242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3" t="s">
        <v>319</v>
      </c>
      <c r="AT634" s="243" t="s">
        <v>226</v>
      </c>
      <c r="AU634" s="243" t="s">
        <v>89</v>
      </c>
      <c r="AY634" s="19" t="s">
        <v>224</v>
      </c>
      <c r="BE634" s="244">
        <f>IF(N634="základní",J634,0)</f>
        <v>0</v>
      </c>
      <c r="BF634" s="244">
        <f>IF(N634="snížená",J634,0)</f>
        <v>0</v>
      </c>
      <c r="BG634" s="244">
        <f>IF(N634="zákl. přenesená",J634,0)</f>
        <v>0</v>
      </c>
      <c r="BH634" s="244">
        <f>IF(N634="sníž. přenesená",J634,0)</f>
        <v>0</v>
      </c>
      <c r="BI634" s="244">
        <f>IF(N634="nulová",J634,0)</f>
        <v>0</v>
      </c>
      <c r="BJ634" s="19" t="s">
        <v>89</v>
      </c>
      <c r="BK634" s="244">
        <f>ROUND(I634*H634,2)</f>
        <v>0</v>
      </c>
      <c r="BL634" s="19" t="s">
        <v>319</v>
      </c>
      <c r="BM634" s="243" t="s">
        <v>879</v>
      </c>
    </row>
    <row r="635" s="14" customFormat="1">
      <c r="A635" s="14"/>
      <c r="B635" s="257"/>
      <c r="C635" s="258"/>
      <c r="D635" s="247" t="s">
        <v>232</v>
      </c>
      <c r="E635" s="259" t="s">
        <v>1</v>
      </c>
      <c r="F635" s="260" t="s">
        <v>820</v>
      </c>
      <c r="G635" s="258"/>
      <c r="H635" s="259" t="s">
        <v>1</v>
      </c>
      <c r="I635" s="261"/>
      <c r="J635" s="258"/>
      <c r="K635" s="258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232</v>
      </c>
      <c r="AU635" s="266" t="s">
        <v>89</v>
      </c>
      <c r="AV635" s="14" t="s">
        <v>84</v>
      </c>
      <c r="AW635" s="14" t="s">
        <v>33</v>
      </c>
      <c r="AX635" s="14" t="s">
        <v>78</v>
      </c>
      <c r="AY635" s="266" t="s">
        <v>224</v>
      </c>
    </row>
    <row r="636" s="13" customFormat="1">
      <c r="A636" s="13"/>
      <c r="B636" s="245"/>
      <c r="C636" s="246"/>
      <c r="D636" s="247" t="s">
        <v>232</v>
      </c>
      <c r="E636" s="248" t="s">
        <v>1</v>
      </c>
      <c r="F636" s="249" t="s">
        <v>827</v>
      </c>
      <c r="G636" s="246"/>
      <c r="H636" s="250">
        <v>28.754999999999999</v>
      </c>
      <c r="I636" s="251"/>
      <c r="J636" s="246"/>
      <c r="K636" s="246"/>
      <c r="L636" s="252"/>
      <c r="M636" s="253"/>
      <c r="N636" s="254"/>
      <c r="O636" s="254"/>
      <c r="P636" s="254"/>
      <c r="Q636" s="254"/>
      <c r="R636" s="254"/>
      <c r="S636" s="254"/>
      <c r="T636" s="25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6" t="s">
        <v>232</v>
      </c>
      <c r="AU636" s="256" t="s">
        <v>89</v>
      </c>
      <c r="AV636" s="13" t="s">
        <v>89</v>
      </c>
      <c r="AW636" s="13" t="s">
        <v>33</v>
      </c>
      <c r="AX636" s="13" t="s">
        <v>84</v>
      </c>
      <c r="AY636" s="256" t="s">
        <v>224</v>
      </c>
    </row>
    <row r="637" s="2" customFormat="1" ht="21.75" customHeight="1">
      <c r="A637" s="40"/>
      <c r="B637" s="41"/>
      <c r="C637" s="278" t="s">
        <v>880</v>
      </c>
      <c r="D637" s="278" t="s">
        <v>390</v>
      </c>
      <c r="E637" s="279" t="s">
        <v>881</v>
      </c>
      <c r="F637" s="280" t="s">
        <v>882</v>
      </c>
      <c r="G637" s="281" t="s">
        <v>386</v>
      </c>
      <c r="H637" s="282">
        <v>575.10199999999998</v>
      </c>
      <c r="I637" s="283"/>
      <c r="J637" s="284">
        <f>ROUND(I637*H637,2)</f>
        <v>0</v>
      </c>
      <c r="K637" s="285"/>
      <c r="L637" s="286"/>
      <c r="M637" s="287" t="s">
        <v>1</v>
      </c>
      <c r="N637" s="288" t="s">
        <v>44</v>
      </c>
      <c r="O637" s="93"/>
      <c r="P637" s="241">
        <f>O637*H637</f>
        <v>0</v>
      </c>
      <c r="Q637" s="241">
        <v>8.0000000000000007E-05</v>
      </c>
      <c r="R637" s="241">
        <f>Q637*H637</f>
        <v>0.046008159999999999</v>
      </c>
      <c r="S637" s="241">
        <v>0</v>
      </c>
      <c r="T637" s="242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3" t="s">
        <v>418</v>
      </c>
      <c r="AT637" s="243" t="s">
        <v>390</v>
      </c>
      <c r="AU637" s="243" t="s">
        <v>89</v>
      </c>
      <c r="AY637" s="19" t="s">
        <v>224</v>
      </c>
      <c r="BE637" s="244">
        <f>IF(N637="základní",J637,0)</f>
        <v>0</v>
      </c>
      <c r="BF637" s="244">
        <f>IF(N637="snížená",J637,0)</f>
        <v>0</v>
      </c>
      <c r="BG637" s="244">
        <f>IF(N637="zákl. přenesená",J637,0)</f>
        <v>0</v>
      </c>
      <c r="BH637" s="244">
        <f>IF(N637="sníž. přenesená",J637,0)</f>
        <v>0</v>
      </c>
      <c r="BI637" s="244">
        <f>IF(N637="nulová",J637,0)</f>
        <v>0</v>
      </c>
      <c r="BJ637" s="19" t="s">
        <v>89</v>
      </c>
      <c r="BK637" s="244">
        <f>ROUND(I637*H637,2)</f>
        <v>0</v>
      </c>
      <c r="BL637" s="19" t="s">
        <v>319</v>
      </c>
      <c r="BM637" s="243" t="s">
        <v>883</v>
      </c>
    </row>
    <row r="638" s="14" customFormat="1">
      <c r="A638" s="14"/>
      <c r="B638" s="257"/>
      <c r="C638" s="258"/>
      <c r="D638" s="247" t="s">
        <v>232</v>
      </c>
      <c r="E638" s="259" t="s">
        <v>1</v>
      </c>
      <c r="F638" s="260" t="s">
        <v>820</v>
      </c>
      <c r="G638" s="258"/>
      <c r="H638" s="259" t="s">
        <v>1</v>
      </c>
      <c r="I638" s="261"/>
      <c r="J638" s="258"/>
      <c r="K638" s="258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232</v>
      </c>
      <c r="AU638" s="266" t="s">
        <v>89</v>
      </c>
      <c r="AV638" s="14" t="s">
        <v>84</v>
      </c>
      <c r="AW638" s="14" t="s">
        <v>33</v>
      </c>
      <c r="AX638" s="14" t="s">
        <v>78</v>
      </c>
      <c r="AY638" s="266" t="s">
        <v>224</v>
      </c>
    </row>
    <row r="639" s="13" customFormat="1">
      <c r="A639" s="13"/>
      <c r="B639" s="245"/>
      <c r="C639" s="246"/>
      <c r="D639" s="247" t="s">
        <v>232</v>
      </c>
      <c r="E639" s="248" t="s">
        <v>1</v>
      </c>
      <c r="F639" s="249" t="s">
        <v>884</v>
      </c>
      <c r="G639" s="246"/>
      <c r="H639" s="250">
        <v>575.10199999999998</v>
      </c>
      <c r="I639" s="251"/>
      <c r="J639" s="246"/>
      <c r="K639" s="246"/>
      <c r="L639" s="252"/>
      <c r="M639" s="253"/>
      <c r="N639" s="254"/>
      <c r="O639" s="254"/>
      <c r="P639" s="254"/>
      <c r="Q639" s="254"/>
      <c r="R639" s="254"/>
      <c r="S639" s="254"/>
      <c r="T639" s="25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6" t="s">
        <v>232</v>
      </c>
      <c r="AU639" s="256" t="s">
        <v>89</v>
      </c>
      <c r="AV639" s="13" t="s">
        <v>89</v>
      </c>
      <c r="AW639" s="13" t="s">
        <v>33</v>
      </c>
      <c r="AX639" s="13" t="s">
        <v>84</v>
      </c>
      <c r="AY639" s="256" t="s">
        <v>224</v>
      </c>
    </row>
    <row r="640" s="2" customFormat="1" ht="16.5" customHeight="1">
      <c r="A640" s="40"/>
      <c r="B640" s="41"/>
      <c r="C640" s="231" t="s">
        <v>885</v>
      </c>
      <c r="D640" s="231" t="s">
        <v>226</v>
      </c>
      <c r="E640" s="232" t="s">
        <v>886</v>
      </c>
      <c r="F640" s="233" t="s">
        <v>887</v>
      </c>
      <c r="G640" s="234" t="s">
        <v>229</v>
      </c>
      <c r="H640" s="235">
        <v>5.2000000000000002</v>
      </c>
      <c r="I640" s="236"/>
      <c r="J640" s="237">
        <f>ROUND(I640*H640,2)</f>
        <v>0</v>
      </c>
      <c r="K640" s="238"/>
      <c r="L640" s="46"/>
      <c r="M640" s="239" t="s">
        <v>1</v>
      </c>
      <c r="N640" s="240" t="s">
        <v>44</v>
      </c>
      <c r="O640" s="93"/>
      <c r="P640" s="241">
        <f>O640*H640</f>
        <v>0</v>
      </c>
      <c r="Q640" s="241">
        <v>0</v>
      </c>
      <c r="R640" s="241">
        <f>Q640*H640</f>
        <v>0</v>
      </c>
      <c r="S640" s="241">
        <v>0</v>
      </c>
      <c r="T640" s="242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3" t="s">
        <v>319</v>
      </c>
      <c r="AT640" s="243" t="s">
        <v>226</v>
      </c>
      <c r="AU640" s="243" t="s">
        <v>89</v>
      </c>
      <c r="AY640" s="19" t="s">
        <v>224</v>
      </c>
      <c r="BE640" s="244">
        <f>IF(N640="základní",J640,0)</f>
        <v>0</v>
      </c>
      <c r="BF640" s="244">
        <f>IF(N640="snížená",J640,0)</f>
        <v>0</v>
      </c>
      <c r="BG640" s="244">
        <f>IF(N640="zákl. přenesená",J640,0)</f>
        <v>0</v>
      </c>
      <c r="BH640" s="244">
        <f>IF(N640="sníž. přenesená",J640,0)</f>
        <v>0</v>
      </c>
      <c r="BI640" s="244">
        <f>IF(N640="nulová",J640,0)</f>
        <v>0</v>
      </c>
      <c r="BJ640" s="19" t="s">
        <v>89</v>
      </c>
      <c r="BK640" s="244">
        <f>ROUND(I640*H640,2)</f>
        <v>0</v>
      </c>
      <c r="BL640" s="19" t="s">
        <v>319</v>
      </c>
      <c r="BM640" s="243" t="s">
        <v>888</v>
      </c>
    </row>
    <row r="641" s="13" customFormat="1">
      <c r="A641" s="13"/>
      <c r="B641" s="245"/>
      <c r="C641" s="246"/>
      <c r="D641" s="247" t="s">
        <v>232</v>
      </c>
      <c r="E641" s="248" t="s">
        <v>1</v>
      </c>
      <c r="F641" s="249" t="s">
        <v>889</v>
      </c>
      <c r="G641" s="246"/>
      <c r="H641" s="250">
        <v>5.2000000000000002</v>
      </c>
      <c r="I641" s="251"/>
      <c r="J641" s="246"/>
      <c r="K641" s="246"/>
      <c r="L641" s="252"/>
      <c r="M641" s="253"/>
      <c r="N641" s="254"/>
      <c r="O641" s="254"/>
      <c r="P641" s="254"/>
      <c r="Q641" s="254"/>
      <c r="R641" s="254"/>
      <c r="S641" s="254"/>
      <c r="T641" s="25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6" t="s">
        <v>232</v>
      </c>
      <c r="AU641" s="256" t="s">
        <v>89</v>
      </c>
      <c r="AV641" s="13" t="s">
        <v>89</v>
      </c>
      <c r="AW641" s="13" t="s">
        <v>33</v>
      </c>
      <c r="AX641" s="13" t="s">
        <v>84</v>
      </c>
      <c r="AY641" s="256" t="s">
        <v>224</v>
      </c>
    </row>
    <row r="642" s="2" customFormat="1" ht="16.5" customHeight="1">
      <c r="A642" s="40"/>
      <c r="B642" s="41"/>
      <c r="C642" s="278" t="s">
        <v>890</v>
      </c>
      <c r="D642" s="278" t="s">
        <v>390</v>
      </c>
      <c r="E642" s="279" t="s">
        <v>776</v>
      </c>
      <c r="F642" s="280" t="s">
        <v>777</v>
      </c>
      <c r="G642" s="281" t="s">
        <v>322</v>
      </c>
      <c r="H642" s="282">
        <v>0.010999999999999999</v>
      </c>
      <c r="I642" s="283"/>
      <c r="J642" s="284">
        <f>ROUND(I642*H642,2)</f>
        <v>0</v>
      </c>
      <c r="K642" s="285"/>
      <c r="L642" s="286"/>
      <c r="M642" s="287" t="s">
        <v>1</v>
      </c>
      <c r="N642" s="288" t="s">
        <v>44</v>
      </c>
      <c r="O642" s="93"/>
      <c r="P642" s="241">
        <f>O642*H642</f>
        <v>0</v>
      </c>
      <c r="Q642" s="241">
        <v>1</v>
      </c>
      <c r="R642" s="241">
        <f>Q642*H642</f>
        <v>0.010999999999999999</v>
      </c>
      <c r="S642" s="241">
        <v>0</v>
      </c>
      <c r="T642" s="24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3" t="s">
        <v>418</v>
      </c>
      <c r="AT642" s="243" t="s">
        <v>390</v>
      </c>
      <c r="AU642" s="243" t="s">
        <v>89</v>
      </c>
      <c r="AY642" s="19" t="s">
        <v>224</v>
      </c>
      <c r="BE642" s="244">
        <f>IF(N642="základní",J642,0)</f>
        <v>0</v>
      </c>
      <c r="BF642" s="244">
        <f>IF(N642="snížená",J642,0)</f>
        <v>0</v>
      </c>
      <c r="BG642" s="244">
        <f>IF(N642="zákl. přenesená",J642,0)</f>
        <v>0</v>
      </c>
      <c r="BH642" s="244">
        <f>IF(N642="sníž. přenesená",J642,0)</f>
        <v>0</v>
      </c>
      <c r="BI642" s="244">
        <f>IF(N642="nulová",J642,0)</f>
        <v>0</v>
      </c>
      <c r="BJ642" s="19" t="s">
        <v>89</v>
      </c>
      <c r="BK642" s="244">
        <f>ROUND(I642*H642,2)</f>
        <v>0</v>
      </c>
      <c r="BL642" s="19" t="s">
        <v>319</v>
      </c>
      <c r="BM642" s="243" t="s">
        <v>891</v>
      </c>
    </row>
    <row r="643" s="13" customFormat="1">
      <c r="A643" s="13"/>
      <c r="B643" s="245"/>
      <c r="C643" s="246"/>
      <c r="D643" s="247" t="s">
        <v>232</v>
      </c>
      <c r="E643" s="248" t="s">
        <v>1</v>
      </c>
      <c r="F643" s="249" t="s">
        <v>892</v>
      </c>
      <c r="G643" s="246"/>
      <c r="H643" s="250">
        <v>0.0089999999999999993</v>
      </c>
      <c r="I643" s="251"/>
      <c r="J643" s="246"/>
      <c r="K643" s="246"/>
      <c r="L643" s="252"/>
      <c r="M643" s="253"/>
      <c r="N643" s="254"/>
      <c r="O643" s="254"/>
      <c r="P643" s="254"/>
      <c r="Q643" s="254"/>
      <c r="R643" s="254"/>
      <c r="S643" s="254"/>
      <c r="T643" s="25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6" t="s">
        <v>232</v>
      </c>
      <c r="AU643" s="256" t="s">
        <v>89</v>
      </c>
      <c r="AV643" s="13" t="s">
        <v>89</v>
      </c>
      <c r="AW643" s="13" t="s">
        <v>33</v>
      </c>
      <c r="AX643" s="13" t="s">
        <v>78</v>
      </c>
      <c r="AY643" s="256" t="s">
        <v>224</v>
      </c>
    </row>
    <row r="644" s="13" customFormat="1">
      <c r="A644" s="13"/>
      <c r="B644" s="245"/>
      <c r="C644" s="246"/>
      <c r="D644" s="247" t="s">
        <v>232</v>
      </c>
      <c r="E644" s="248" t="s">
        <v>1</v>
      </c>
      <c r="F644" s="249" t="s">
        <v>893</v>
      </c>
      <c r="G644" s="246"/>
      <c r="H644" s="250">
        <v>0.002</v>
      </c>
      <c r="I644" s="251"/>
      <c r="J644" s="246"/>
      <c r="K644" s="246"/>
      <c r="L644" s="252"/>
      <c r="M644" s="253"/>
      <c r="N644" s="254"/>
      <c r="O644" s="254"/>
      <c r="P644" s="254"/>
      <c r="Q644" s="254"/>
      <c r="R644" s="254"/>
      <c r="S644" s="254"/>
      <c r="T644" s="25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6" t="s">
        <v>232</v>
      </c>
      <c r="AU644" s="256" t="s">
        <v>89</v>
      </c>
      <c r="AV644" s="13" t="s">
        <v>89</v>
      </c>
      <c r="AW644" s="13" t="s">
        <v>33</v>
      </c>
      <c r="AX644" s="13" t="s">
        <v>78</v>
      </c>
      <c r="AY644" s="256" t="s">
        <v>224</v>
      </c>
    </row>
    <row r="645" s="15" customFormat="1">
      <c r="A645" s="15"/>
      <c r="B645" s="267"/>
      <c r="C645" s="268"/>
      <c r="D645" s="247" t="s">
        <v>232</v>
      </c>
      <c r="E645" s="269" t="s">
        <v>1</v>
      </c>
      <c r="F645" s="270" t="s">
        <v>248</v>
      </c>
      <c r="G645" s="268"/>
      <c r="H645" s="271">
        <v>0.010999999999999999</v>
      </c>
      <c r="I645" s="272"/>
      <c r="J645" s="268"/>
      <c r="K645" s="268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232</v>
      </c>
      <c r="AU645" s="277" t="s">
        <v>89</v>
      </c>
      <c r="AV645" s="15" t="s">
        <v>230</v>
      </c>
      <c r="AW645" s="15" t="s">
        <v>33</v>
      </c>
      <c r="AX645" s="15" t="s">
        <v>84</v>
      </c>
      <c r="AY645" s="277" t="s">
        <v>224</v>
      </c>
    </row>
    <row r="646" s="2" customFormat="1" ht="16.5" customHeight="1">
      <c r="A646" s="40"/>
      <c r="B646" s="41"/>
      <c r="C646" s="231" t="s">
        <v>894</v>
      </c>
      <c r="D646" s="231" t="s">
        <v>226</v>
      </c>
      <c r="E646" s="232" t="s">
        <v>895</v>
      </c>
      <c r="F646" s="233" t="s">
        <v>896</v>
      </c>
      <c r="G646" s="234" t="s">
        <v>229</v>
      </c>
      <c r="H646" s="235">
        <v>5.2000000000000002</v>
      </c>
      <c r="I646" s="236"/>
      <c r="J646" s="237">
        <f>ROUND(I646*H646,2)</f>
        <v>0</v>
      </c>
      <c r="K646" s="238"/>
      <c r="L646" s="46"/>
      <c r="M646" s="239" t="s">
        <v>1</v>
      </c>
      <c r="N646" s="240" t="s">
        <v>44</v>
      </c>
      <c r="O646" s="93"/>
      <c r="P646" s="241">
        <f>O646*H646</f>
        <v>0</v>
      </c>
      <c r="Q646" s="241">
        <v>0.00093999999999999997</v>
      </c>
      <c r="R646" s="241">
        <f>Q646*H646</f>
        <v>0.004888</v>
      </c>
      <c r="S646" s="241">
        <v>0</v>
      </c>
      <c r="T646" s="242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3" t="s">
        <v>319</v>
      </c>
      <c r="AT646" s="243" t="s">
        <v>226</v>
      </c>
      <c r="AU646" s="243" t="s">
        <v>89</v>
      </c>
      <c r="AY646" s="19" t="s">
        <v>224</v>
      </c>
      <c r="BE646" s="244">
        <f>IF(N646="základní",J646,0)</f>
        <v>0</v>
      </c>
      <c r="BF646" s="244">
        <f>IF(N646="snížená",J646,0)</f>
        <v>0</v>
      </c>
      <c r="BG646" s="244">
        <f>IF(N646="zákl. přenesená",J646,0)</f>
        <v>0</v>
      </c>
      <c r="BH646" s="244">
        <f>IF(N646="sníž. přenesená",J646,0)</f>
        <v>0</v>
      </c>
      <c r="BI646" s="244">
        <f>IF(N646="nulová",J646,0)</f>
        <v>0</v>
      </c>
      <c r="BJ646" s="19" t="s">
        <v>89</v>
      </c>
      <c r="BK646" s="244">
        <f>ROUND(I646*H646,2)</f>
        <v>0</v>
      </c>
      <c r="BL646" s="19" t="s">
        <v>319</v>
      </c>
      <c r="BM646" s="243" t="s">
        <v>897</v>
      </c>
    </row>
    <row r="647" s="14" customFormat="1">
      <c r="A647" s="14"/>
      <c r="B647" s="257"/>
      <c r="C647" s="258"/>
      <c r="D647" s="247" t="s">
        <v>232</v>
      </c>
      <c r="E647" s="259" t="s">
        <v>1</v>
      </c>
      <c r="F647" s="260" t="s">
        <v>832</v>
      </c>
      <c r="G647" s="258"/>
      <c r="H647" s="259" t="s">
        <v>1</v>
      </c>
      <c r="I647" s="261"/>
      <c r="J647" s="258"/>
      <c r="K647" s="258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232</v>
      </c>
      <c r="AU647" s="266" t="s">
        <v>89</v>
      </c>
      <c r="AV647" s="14" t="s">
        <v>84</v>
      </c>
      <c r="AW647" s="14" t="s">
        <v>33</v>
      </c>
      <c r="AX647" s="14" t="s">
        <v>78</v>
      </c>
      <c r="AY647" s="266" t="s">
        <v>224</v>
      </c>
    </row>
    <row r="648" s="13" customFormat="1">
      <c r="A648" s="13"/>
      <c r="B648" s="245"/>
      <c r="C648" s="246"/>
      <c r="D648" s="247" t="s">
        <v>232</v>
      </c>
      <c r="E648" s="248" t="s">
        <v>1</v>
      </c>
      <c r="F648" s="249" t="s">
        <v>889</v>
      </c>
      <c r="G648" s="246"/>
      <c r="H648" s="250">
        <v>5.2000000000000002</v>
      </c>
      <c r="I648" s="251"/>
      <c r="J648" s="246"/>
      <c r="K648" s="246"/>
      <c r="L648" s="252"/>
      <c r="M648" s="253"/>
      <c r="N648" s="254"/>
      <c r="O648" s="254"/>
      <c r="P648" s="254"/>
      <c r="Q648" s="254"/>
      <c r="R648" s="254"/>
      <c r="S648" s="254"/>
      <c r="T648" s="25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6" t="s">
        <v>232</v>
      </c>
      <c r="AU648" s="256" t="s">
        <v>89</v>
      </c>
      <c r="AV648" s="13" t="s">
        <v>89</v>
      </c>
      <c r="AW648" s="13" t="s">
        <v>33</v>
      </c>
      <c r="AX648" s="13" t="s">
        <v>84</v>
      </c>
      <c r="AY648" s="256" t="s">
        <v>224</v>
      </c>
    </row>
    <row r="649" s="2" customFormat="1" ht="24.15" customHeight="1">
      <c r="A649" s="40"/>
      <c r="B649" s="41"/>
      <c r="C649" s="278" t="s">
        <v>898</v>
      </c>
      <c r="D649" s="278" t="s">
        <v>390</v>
      </c>
      <c r="E649" s="279" t="s">
        <v>792</v>
      </c>
      <c r="F649" s="280" t="s">
        <v>793</v>
      </c>
      <c r="G649" s="281" t="s">
        <v>229</v>
      </c>
      <c r="H649" s="282">
        <v>39.835000000000001</v>
      </c>
      <c r="I649" s="283"/>
      <c r="J649" s="284">
        <f>ROUND(I649*H649,2)</f>
        <v>0</v>
      </c>
      <c r="K649" s="285"/>
      <c r="L649" s="286"/>
      <c r="M649" s="287" t="s">
        <v>1</v>
      </c>
      <c r="N649" s="288" t="s">
        <v>44</v>
      </c>
      <c r="O649" s="93"/>
      <c r="P649" s="241">
        <f>O649*H649</f>
        <v>0</v>
      </c>
      <c r="Q649" s="241">
        <v>0.0047000000000000002</v>
      </c>
      <c r="R649" s="241">
        <f>Q649*H649</f>
        <v>0.18722450000000002</v>
      </c>
      <c r="S649" s="241">
        <v>0</v>
      </c>
      <c r="T649" s="242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3" t="s">
        <v>418</v>
      </c>
      <c r="AT649" s="243" t="s">
        <v>390</v>
      </c>
      <c r="AU649" s="243" t="s">
        <v>89</v>
      </c>
      <c r="AY649" s="19" t="s">
        <v>224</v>
      </c>
      <c r="BE649" s="244">
        <f>IF(N649="základní",J649,0)</f>
        <v>0</v>
      </c>
      <c r="BF649" s="244">
        <f>IF(N649="snížená",J649,0)</f>
        <v>0</v>
      </c>
      <c r="BG649" s="244">
        <f>IF(N649="zákl. přenesená",J649,0)</f>
        <v>0</v>
      </c>
      <c r="BH649" s="244">
        <f>IF(N649="sníž. přenesená",J649,0)</f>
        <v>0</v>
      </c>
      <c r="BI649" s="244">
        <f>IF(N649="nulová",J649,0)</f>
        <v>0</v>
      </c>
      <c r="BJ649" s="19" t="s">
        <v>89</v>
      </c>
      <c r="BK649" s="244">
        <f>ROUND(I649*H649,2)</f>
        <v>0</v>
      </c>
      <c r="BL649" s="19" t="s">
        <v>319</v>
      </c>
      <c r="BM649" s="243" t="s">
        <v>899</v>
      </c>
    </row>
    <row r="650" s="14" customFormat="1">
      <c r="A650" s="14"/>
      <c r="B650" s="257"/>
      <c r="C650" s="258"/>
      <c r="D650" s="247" t="s">
        <v>232</v>
      </c>
      <c r="E650" s="259" t="s">
        <v>1</v>
      </c>
      <c r="F650" s="260" t="s">
        <v>832</v>
      </c>
      <c r="G650" s="258"/>
      <c r="H650" s="259" t="s">
        <v>1</v>
      </c>
      <c r="I650" s="261"/>
      <c r="J650" s="258"/>
      <c r="K650" s="258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232</v>
      </c>
      <c r="AU650" s="266" t="s">
        <v>89</v>
      </c>
      <c r="AV650" s="14" t="s">
        <v>84</v>
      </c>
      <c r="AW650" s="14" t="s">
        <v>33</v>
      </c>
      <c r="AX650" s="14" t="s">
        <v>78</v>
      </c>
      <c r="AY650" s="266" t="s">
        <v>224</v>
      </c>
    </row>
    <row r="651" s="13" customFormat="1">
      <c r="A651" s="13"/>
      <c r="B651" s="245"/>
      <c r="C651" s="246"/>
      <c r="D651" s="247" t="s">
        <v>232</v>
      </c>
      <c r="E651" s="248" t="s">
        <v>1</v>
      </c>
      <c r="F651" s="249" t="s">
        <v>900</v>
      </c>
      <c r="G651" s="246"/>
      <c r="H651" s="250">
        <v>33.514000000000003</v>
      </c>
      <c r="I651" s="251"/>
      <c r="J651" s="246"/>
      <c r="K651" s="246"/>
      <c r="L651" s="252"/>
      <c r="M651" s="253"/>
      <c r="N651" s="254"/>
      <c r="O651" s="254"/>
      <c r="P651" s="254"/>
      <c r="Q651" s="254"/>
      <c r="R651" s="254"/>
      <c r="S651" s="254"/>
      <c r="T651" s="25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6" t="s">
        <v>232</v>
      </c>
      <c r="AU651" s="256" t="s">
        <v>89</v>
      </c>
      <c r="AV651" s="13" t="s">
        <v>89</v>
      </c>
      <c r="AW651" s="13" t="s">
        <v>33</v>
      </c>
      <c r="AX651" s="13" t="s">
        <v>78</v>
      </c>
      <c r="AY651" s="256" t="s">
        <v>224</v>
      </c>
    </row>
    <row r="652" s="13" customFormat="1">
      <c r="A652" s="13"/>
      <c r="B652" s="245"/>
      <c r="C652" s="246"/>
      <c r="D652" s="247" t="s">
        <v>232</v>
      </c>
      <c r="E652" s="248" t="s">
        <v>1</v>
      </c>
      <c r="F652" s="249" t="s">
        <v>901</v>
      </c>
      <c r="G652" s="246"/>
      <c r="H652" s="250">
        <v>6.3209999999999997</v>
      </c>
      <c r="I652" s="251"/>
      <c r="J652" s="246"/>
      <c r="K652" s="246"/>
      <c r="L652" s="252"/>
      <c r="M652" s="253"/>
      <c r="N652" s="254"/>
      <c r="O652" s="254"/>
      <c r="P652" s="254"/>
      <c r="Q652" s="254"/>
      <c r="R652" s="254"/>
      <c r="S652" s="254"/>
      <c r="T652" s="25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6" t="s">
        <v>232</v>
      </c>
      <c r="AU652" s="256" t="s">
        <v>89</v>
      </c>
      <c r="AV652" s="13" t="s">
        <v>89</v>
      </c>
      <c r="AW652" s="13" t="s">
        <v>33</v>
      </c>
      <c r="AX652" s="13" t="s">
        <v>78</v>
      </c>
      <c r="AY652" s="256" t="s">
        <v>224</v>
      </c>
    </row>
    <row r="653" s="15" customFormat="1">
      <c r="A653" s="15"/>
      <c r="B653" s="267"/>
      <c r="C653" s="268"/>
      <c r="D653" s="247" t="s">
        <v>232</v>
      </c>
      <c r="E653" s="269" t="s">
        <v>1</v>
      </c>
      <c r="F653" s="270" t="s">
        <v>248</v>
      </c>
      <c r="G653" s="268"/>
      <c r="H653" s="271">
        <v>39.835000000000001</v>
      </c>
      <c r="I653" s="272"/>
      <c r="J653" s="268"/>
      <c r="K653" s="268"/>
      <c r="L653" s="273"/>
      <c r="M653" s="274"/>
      <c r="N653" s="275"/>
      <c r="O653" s="275"/>
      <c r="P653" s="275"/>
      <c r="Q653" s="275"/>
      <c r="R653" s="275"/>
      <c r="S653" s="275"/>
      <c r="T653" s="276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7" t="s">
        <v>232</v>
      </c>
      <c r="AU653" s="277" t="s">
        <v>89</v>
      </c>
      <c r="AV653" s="15" t="s">
        <v>230</v>
      </c>
      <c r="AW653" s="15" t="s">
        <v>33</v>
      </c>
      <c r="AX653" s="15" t="s">
        <v>84</v>
      </c>
      <c r="AY653" s="277" t="s">
        <v>224</v>
      </c>
    </row>
    <row r="654" s="2" customFormat="1" ht="16.5" customHeight="1">
      <c r="A654" s="40"/>
      <c r="B654" s="41"/>
      <c r="C654" s="231" t="s">
        <v>902</v>
      </c>
      <c r="D654" s="231" t="s">
        <v>226</v>
      </c>
      <c r="E654" s="232" t="s">
        <v>903</v>
      </c>
      <c r="F654" s="233" t="s">
        <v>904</v>
      </c>
      <c r="G654" s="234" t="s">
        <v>810</v>
      </c>
      <c r="H654" s="289"/>
      <c r="I654" s="236"/>
      <c r="J654" s="237">
        <f>ROUND(I654*H654,2)</f>
        <v>0</v>
      </c>
      <c r="K654" s="238"/>
      <c r="L654" s="46"/>
      <c r="M654" s="239" t="s">
        <v>1</v>
      </c>
      <c r="N654" s="240" t="s">
        <v>44</v>
      </c>
      <c r="O654" s="93"/>
      <c r="P654" s="241">
        <f>O654*H654</f>
        <v>0</v>
      </c>
      <c r="Q654" s="241">
        <v>0</v>
      </c>
      <c r="R654" s="241">
        <f>Q654*H654</f>
        <v>0</v>
      </c>
      <c r="S654" s="241">
        <v>0</v>
      </c>
      <c r="T654" s="242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3" t="s">
        <v>319</v>
      </c>
      <c r="AT654" s="243" t="s">
        <v>226</v>
      </c>
      <c r="AU654" s="243" t="s">
        <v>89</v>
      </c>
      <c r="AY654" s="19" t="s">
        <v>224</v>
      </c>
      <c r="BE654" s="244">
        <f>IF(N654="základní",J654,0)</f>
        <v>0</v>
      </c>
      <c r="BF654" s="244">
        <f>IF(N654="snížená",J654,0)</f>
        <v>0</v>
      </c>
      <c r="BG654" s="244">
        <f>IF(N654="zákl. přenesená",J654,0)</f>
        <v>0</v>
      </c>
      <c r="BH654" s="244">
        <f>IF(N654="sníž. přenesená",J654,0)</f>
        <v>0</v>
      </c>
      <c r="BI654" s="244">
        <f>IF(N654="nulová",J654,0)</f>
        <v>0</v>
      </c>
      <c r="BJ654" s="19" t="s">
        <v>89</v>
      </c>
      <c r="BK654" s="244">
        <f>ROUND(I654*H654,2)</f>
        <v>0</v>
      </c>
      <c r="BL654" s="19" t="s">
        <v>319</v>
      </c>
      <c r="BM654" s="243" t="s">
        <v>905</v>
      </c>
    </row>
    <row r="655" s="12" customFormat="1" ht="22.8" customHeight="1">
      <c r="A655" s="12"/>
      <c r="B655" s="215"/>
      <c r="C655" s="216"/>
      <c r="D655" s="217" t="s">
        <v>77</v>
      </c>
      <c r="E655" s="229" t="s">
        <v>906</v>
      </c>
      <c r="F655" s="229" t="s">
        <v>907</v>
      </c>
      <c r="G655" s="216"/>
      <c r="H655" s="216"/>
      <c r="I655" s="219"/>
      <c r="J655" s="230">
        <f>BK655</f>
        <v>0</v>
      </c>
      <c r="K655" s="216"/>
      <c r="L655" s="221"/>
      <c r="M655" s="222"/>
      <c r="N655" s="223"/>
      <c r="O655" s="223"/>
      <c r="P655" s="224">
        <f>SUM(P656:P770)</f>
        <v>0</v>
      </c>
      <c r="Q655" s="223"/>
      <c r="R655" s="224">
        <f>SUM(R656:R770)</f>
        <v>5.4620984199999993</v>
      </c>
      <c r="S655" s="223"/>
      <c r="T655" s="225">
        <f>SUM(T656:T770)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6" t="s">
        <v>89</v>
      </c>
      <c r="AT655" s="227" t="s">
        <v>77</v>
      </c>
      <c r="AU655" s="227" t="s">
        <v>84</v>
      </c>
      <c r="AY655" s="226" t="s">
        <v>224</v>
      </c>
      <c r="BK655" s="228">
        <f>SUM(BK656:BK770)</f>
        <v>0</v>
      </c>
    </row>
    <row r="656" s="2" customFormat="1" ht="16.5" customHeight="1">
      <c r="A656" s="40"/>
      <c r="B656" s="41"/>
      <c r="C656" s="231" t="s">
        <v>908</v>
      </c>
      <c r="D656" s="231" t="s">
        <v>226</v>
      </c>
      <c r="E656" s="232" t="s">
        <v>909</v>
      </c>
      <c r="F656" s="233" t="s">
        <v>910</v>
      </c>
      <c r="G656" s="234" t="s">
        <v>229</v>
      </c>
      <c r="H656" s="235">
        <v>426.238</v>
      </c>
      <c r="I656" s="236"/>
      <c r="J656" s="237">
        <f>ROUND(I656*H656,2)</f>
        <v>0</v>
      </c>
      <c r="K656" s="238"/>
      <c r="L656" s="46"/>
      <c r="M656" s="239" t="s">
        <v>1</v>
      </c>
      <c r="N656" s="240" t="s">
        <v>44</v>
      </c>
      <c r="O656" s="93"/>
      <c r="P656" s="241">
        <f>O656*H656</f>
        <v>0</v>
      </c>
      <c r="Q656" s="241">
        <v>0.00029999999999999997</v>
      </c>
      <c r="R656" s="241">
        <f>Q656*H656</f>
        <v>0.1278714</v>
      </c>
      <c r="S656" s="241">
        <v>0</v>
      </c>
      <c r="T656" s="242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3" t="s">
        <v>319</v>
      </c>
      <c r="AT656" s="243" t="s">
        <v>226</v>
      </c>
      <c r="AU656" s="243" t="s">
        <v>89</v>
      </c>
      <c r="AY656" s="19" t="s">
        <v>224</v>
      </c>
      <c r="BE656" s="244">
        <f>IF(N656="základní",J656,0)</f>
        <v>0</v>
      </c>
      <c r="BF656" s="244">
        <f>IF(N656="snížená",J656,0)</f>
        <v>0</v>
      </c>
      <c r="BG656" s="244">
        <f>IF(N656="zákl. přenesená",J656,0)</f>
        <v>0</v>
      </c>
      <c r="BH656" s="244">
        <f>IF(N656="sníž. přenesená",J656,0)</f>
        <v>0</v>
      </c>
      <c r="BI656" s="244">
        <f>IF(N656="nulová",J656,0)</f>
        <v>0</v>
      </c>
      <c r="BJ656" s="19" t="s">
        <v>89</v>
      </c>
      <c r="BK656" s="244">
        <f>ROUND(I656*H656,2)</f>
        <v>0</v>
      </c>
      <c r="BL656" s="19" t="s">
        <v>319</v>
      </c>
      <c r="BM656" s="243" t="s">
        <v>911</v>
      </c>
    </row>
    <row r="657" s="14" customFormat="1">
      <c r="A657" s="14"/>
      <c r="B657" s="257"/>
      <c r="C657" s="258"/>
      <c r="D657" s="247" t="s">
        <v>232</v>
      </c>
      <c r="E657" s="259" t="s">
        <v>1</v>
      </c>
      <c r="F657" s="260" t="s">
        <v>912</v>
      </c>
      <c r="G657" s="258"/>
      <c r="H657" s="259" t="s">
        <v>1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232</v>
      </c>
      <c r="AU657" s="266" t="s">
        <v>89</v>
      </c>
      <c r="AV657" s="14" t="s">
        <v>84</v>
      </c>
      <c r="AW657" s="14" t="s">
        <v>33</v>
      </c>
      <c r="AX657" s="14" t="s">
        <v>78</v>
      </c>
      <c r="AY657" s="266" t="s">
        <v>224</v>
      </c>
    </row>
    <row r="658" s="13" customFormat="1">
      <c r="A658" s="13"/>
      <c r="B658" s="245"/>
      <c r="C658" s="246"/>
      <c r="D658" s="247" t="s">
        <v>232</v>
      </c>
      <c r="E658" s="248" t="s">
        <v>1</v>
      </c>
      <c r="F658" s="249" t="s">
        <v>913</v>
      </c>
      <c r="G658" s="246"/>
      <c r="H658" s="250">
        <v>135.83799999999999</v>
      </c>
      <c r="I658" s="251"/>
      <c r="J658" s="246"/>
      <c r="K658" s="246"/>
      <c r="L658" s="252"/>
      <c r="M658" s="253"/>
      <c r="N658" s="254"/>
      <c r="O658" s="254"/>
      <c r="P658" s="254"/>
      <c r="Q658" s="254"/>
      <c r="R658" s="254"/>
      <c r="S658" s="254"/>
      <c r="T658" s="25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6" t="s">
        <v>232</v>
      </c>
      <c r="AU658" s="256" t="s">
        <v>89</v>
      </c>
      <c r="AV658" s="13" t="s">
        <v>89</v>
      </c>
      <c r="AW658" s="13" t="s">
        <v>33</v>
      </c>
      <c r="AX658" s="13" t="s">
        <v>78</v>
      </c>
      <c r="AY658" s="256" t="s">
        <v>224</v>
      </c>
    </row>
    <row r="659" s="14" customFormat="1">
      <c r="A659" s="14"/>
      <c r="B659" s="257"/>
      <c r="C659" s="258"/>
      <c r="D659" s="247" t="s">
        <v>232</v>
      </c>
      <c r="E659" s="259" t="s">
        <v>1</v>
      </c>
      <c r="F659" s="260" t="s">
        <v>914</v>
      </c>
      <c r="G659" s="258"/>
      <c r="H659" s="259" t="s">
        <v>1</v>
      </c>
      <c r="I659" s="261"/>
      <c r="J659" s="258"/>
      <c r="K659" s="258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232</v>
      </c>
      <c r="AU659" s="266" t="s">
        <v>89</v>
      </c>
      <c r="AV659" s="14" t="s">
        <v>84</v>
      </c>
      <c r="AW659" s="14" t="s">
        <v>33</v>
      </c>
      <c r="AX659" s="14" t="s">
        <v>78</v>
      </c>
      <c r="AY659" s="266" t="s">
        <v>224</v>
      </c>
    </row>
    <row r="660" s="13" customFormat="1">
      <c r="A660" s="13"/>
      <c r="B660" s="245"/>
      <c r="C660" s="246"/>
      <c r="D660" s="247" t="s">
        <v>232</v>
      </c>
      <c r="E660" s="248" t="s">
        <v>1</v>
      </c>
      <c r="F660" s="249" t="s">
        <v>915</v>
      </c>
      <c r="G660" s="246"/>
      <c r="H660" s="250">
        <v>290.39999999999998</v>
      </c>
      <c r="I660" s="251"/>
      <c r="J660" s="246"/>
      <c r="K660" s="246"/>
      <c r="L660" s="252"/>
      <c r="M660" s="253"/>
      <c r="N660" s="254"/>
      <c r="O660" s="254"/>
      <c r="P660" s="254"/>
      <c r="Q660" s="254"/>
      <c r="R660" s="254"/>
      <c r="S660" s="254"/>
      <c r="T660" s="25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6" t="s">
        <v>232</v>
      </c>
      <c r="AU660" s="256" t="s">
        <v>89</v>
      </c>
      <c r="AV660" s="13" t="s">
        <v>89</v>
      </c>
      <c r="AW660" s="13" t="s">
        <v>33</v>
      </c>
      <c r="AX660" s="13" t="s">
        <v>78</v>
      </c>
      <c r="AY660" s="256" t="s">
        <v>224</v>
      </c>
    </row>
    <row r="661" s="15" customFormat="1">
      <c r="A661" s="15"/>
      <c r="B661" s="267"/>
      <c r="C661" s="268"/>
      <c r="D661" s="247" t="s">
        <v>232</v>
      </c>
      <c r="E661" s="269" t="s">
        <v>1</v>
      </c>
      <c r="F661" s="270" t="s">
        <v>248</v>
      </c>
      <c r="G661" s="268"/>
      <c r="H661" s="271">
        <v>426.238</v>
      </c>
      <c r="I661" s="272"/>
      <c r="J661" s="268"/>
      <c r="K661" s="268"/>
      <c r="L661" s="273"/>
      <c r="M661" s="274"/>
      <c r="N661" s="275"/>
      <c r="O661" s="275"/>
      <c r="P661" s="275"/>
      <c r="Q661" s="275"/>
      <c r="R661" s="275"/>
      <c r="S661" s="275"/>
      <c r="T661" s="27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7" t="s">
        <v>232</v>
      </c>
      <c r="AU661" s="277" t="s">
        <v>89</v>
      </c>
      <c r="AV661" s="15" t="s">
        <v>230</v>
      </c>
      <c r="AW661" s="15" t="s">
        <v>33</v>
      </c>
      <c r="AX661" s="15" t="s">
        <v>84</v>
      </c>
      <c r="AY661" s="277" t="s">
        <v>224</v>
      </c>
    </row>
    <row r="662" s="2" customFormat="1" ht="16.5" customHeight="1">
      <c r="A662" s="40"/>
      <c r="B662" s="41"/>
      <c r="C662" s="278" t="s">
        <v>916</v>
      </c>
      <c r="D662" s="278" t="s">
        <v>390</v>
      </c>
      <c r="E662" s="279" t="s">
        <v>917</v>
      </c>
      <c r="F662" s="280" t="s">
        <v>918</v>
      </c>
      <c r="G662" s="281" t="s">
        <v>229</v>
      </c>
      <c r="H662" s="282">
        <v>142.62899999999999</v>
      </c>
      <c r="I662" s="283"/>
      <c r="J662" s="284">
        <f>ROUND(I662*H662,2)</f>
        <v>0</v>
      </c>
      <c r="K662" s="285"/>
      <c r="L662" s="286"/>
      <c r="M662" s="287" t="s">
        <v>1</v>
      </c>
      <c r="N662" s="288" t="s">
        <v>44</v>
      </c>
      <c r="O662" s="93"/>
      <c r="P662" s="241">
        <f>O662*H662</f>
        <v>0</v>
      </c>
      <c r="Q662" s="241">
        <v>0.0040000000000000001</v>
      </c>
      <c r="R662" s="241">
        <f>Q662*H662</f>
        <v>0.57051600000000002</v>
      </c>
      <c r="S662" s="241">
        <v>0</v>
      </c>
      <c r="T662" s="242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3" t="s">
        <v>418</v>
      </c>
      <c r="AT662" s="243" t="s">
        <v>390</v>
      </c>
      <c r="AU662" s="243" t="s">
        <v>89</v>
      </c>
      <c r="AY662" s="19" t="s">
        <v>224</v>
      </c>
      <c r="BE662" s="244">
        <f>IF(N662="základní",J662,0)</f>
        <v>0</v>
      </c>
      <c r="BF662" s="244">
        <f>IF(N662="snížená",J662,0)</f>
        <v>0</v>
      </c>
      <c r="BG662" s="244">
        <f>IF(N662="zákl. přenesená",J662,0)</f>
        <v>0</v>
      </c>
      <c r="BH662" s="244">
        <f>IF(N662="sníž. přenesená",J662,0)</f>
        <v>0</v>
      </c>
      <c r="BI662" s="244">
        <f>IF(N662="nulová",J662,0)</f>
        <v>0</v>
      </c>
      <c r="BJ662" s="19" t="s">
        <v>89</v>
      </c>
      <c r="BK662" s="244">
        <f>ROUND(I662*H662,2)</f>
        <v>0</v>
      </c>
      <c r="BL662" s="19" t="s">
        <v>319</v>
      </c>
      <c r="BM662" s="243" t="s">
        <v>919</v>
      </c>
    </row>
    <row r="663" s="14" customFormat="1">
      <c r="A663" s="14"/>
      <c r="B663" s="257"/>
      <c r="C663" s="258"/>
      <c r="D663" s="247" t="s">
        <v>232</v>
      </c>
      <c r="E663" s="259" t="s">
        <v>1</v>
      </c>
      <c r="F663" s="260" t="s">
        <v>912</v>
      </c>
      <c r="G663" s="258"/>
      <c r="H663" s="259" t="s">
        <v>1</v>
      </c>
      <c r="I663" s="261"/>
      <c r="J663" s="258"/>
      <c r="K663" s="258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232</v>
      </c>
      <c r="AU663" s="266" t="s">
        <v>89</v>
      </c>
      <c r="AV663" s="14" t="s">
        <v>84</v>
      </c>
      <c r="AW663" s="14" t="s">
        <v>33</v>
      </c>
      <c r="AX663" s="14" t="s">
        <v>78</v>
      </c>
      <c r="AY663" s="266" t="s">
        <v>224</v>
      </c>
    </row>
    <row r="664" s="13" customFormat="1">
      <c r="A664" s="13"/>
      <c r="B664" s="245"/>
      <c r="C664" s="246"/>
      <c r="D664" s="247" t="s">
        <v>232</v>
      </c>
      <c r="E664" s="248" t="s">
        <v>1</v>
      </c>
      <c r="F664" s="249" t="s">
        <v>920</v>
      </c>
      <c r="G664" s="246"/>
      <c r="H664" s="250">
        <v>142.62899999999999</v>
      </c>
      <c r="I664" s="251"/>
      <c r="J664" s="246"/>
      <c r="K664" s="246"/>
      <c r="L664" s="252"/>
      <c r="M664" s="253"/>
      <c r="N664" s="254"/>
      <c r="O664" s="254"/>
      <c r="P664" s="254"/>
      <c r="Q664" s="254"/>
      <c r="R664" s="254"/>
      <c r="S664" s="254"/>
      <c r="T664" s="25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6" t="s">
        <v>232</v>
      </c>
      <c r="AU664" s="256" t="s">
        <v>89</v>
      </c>
      <c r="AV664" s="13" t="s">
        <v>89</v>
      </c>
      <c r="AW664" s="13" t="s">
        <v>33</v>
      </c>
      <c r="AX664" s="13" t="s">
        <v>84</v>
      </c>
      <c r="AY664" s="256" t="s">
        <v>224</v>
      </c>
    </row>
    <row r="665" s="2" customFormat="1" ht="16.5" customHeight="1">
      <c r="A665" s="40"/>
      <c r="B665" s="41"/>
      <c r="C665" s="278" t="s">
        <v>921</v>
      </c>
      <c r="D665" s="278" t="s">
        <v>390</v>
      </c>
      <c r="E665" s="279" t="s">
        <v>922</v>
      </c>
      <c r="F665" s="280" t="s">
        <v>923</v>
      </c>
      <c r="G665" s="281" t="s">
        <v>229</v>
      </c>
      <c r="H665" s="282">
        <v>304.92000000000002</v>
      </c>
      <c r="I665" s="283"/>
      <c r="J665" s="284">
        <f>ROUND(I665*H665,2)</f>
        <v>0</v>
      </c>
      <c r="K665" s="285"/>
      <c r="L665" s="286"/>
      <c r="M665" s="287" t="s">
        <v>1</v>
      </c>
      <c r="N665" s="288" t="s">
        <v>44</v>
      </c>
      <c r="O665" s="93"/>
      <c r="P665" s="241">
        <f>O665*H665</f>
        <v>0</v>
      </c>
      <c r="Q665" s="241">
        <v>0.0060000000000000001</v>
      </c>
      <c r="R665" s="241">
        <f>Q665*H665</f>
        <v>1.82952</v>
      </c>
      <c r="S665" s="241">
        <v>0</v>
      </c>
      <c r="T665" s="242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3" t="s">
        <v>418</v>
      </c>
      <c r="AT665" s="243" t="s">
        <v>390</v>
      </c>
      <c r="AU665" s="243" t="s">
        <v>89</v>
      </c>
      <c r="AY665" s="19" t="s">
        <v>224</v>
      </c>
      <c r="BE665" s="244">
        <f>IF(N665="základní",J665,0)</f>
        <v>0</v>
      </c>
      <c r="BF665" s="244">
        <f>IF(N665="snížená",J665,0)</f>
        <v>0</v>
      </c>
      <c r="BG665" s="244">
        <f>IF(N665="zákl. přenesená",J665,0)</f>
        <v>0</v>
      </c>
      <c r="BH665" s="244">
        <f>IF(N665="sníž. přenesená",J665,0)</f>
        <v>0</v>
      </c>
      <c r="BI665" s="244">
        <f>IF(N665="nulová",J665,0)</f>
        <v>0</v>
      </c>
      <c r="BJ665" s="19" t="s">
        <v>89</v>
      </c>
      <c r="BK665" s="244">
        <f>ROUND(I665*H665,2)</f>
        <v>0</v>
      </c>
      <c r="BL665" s="19" t="s">
        <v>319</v>
      </c>
      <c r="BM665" s="243" t="s">
        <v>924</v>
      </c>
    </row>
    <row r="666" s="14" customFormat="1">
      <c r="A666" s="14"/>
      <c r="B666" s="257"/>
      <c r="C666" s="258"/>
      <c r="D666" s="247" t="s">
        <v>232</v>
      </c>
      <c r="E666" s="259" t="s">
        <v>1</v>
      </c>
      <c r="F666" s="260" t="s">
        <v>914</v>
      </c>
      <c r="G666" s="258"/>
      <c r="H666" s="259" t="s">
        <v>1</v>
      </c>
      <c r="I666" s="261"/>
      <c r="J666" s="258"/>
      <c r="K666" s="258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232</v>
      </c>
      <c r="AU666" s="266" t="s">
        <v>89</v>
      </c>
      <c r="AV666" s="14" t="s">
        <v>84</v>
      </c>
      <c r="AW666" s="14" t="s">
        <v>33</v>
      </c>
      <c r="AX666" s="14" t="s">
        <v>78</v>
      </c>
      <c r="AY666" s="266" t="s">
        <v>224</v>
      </c>
    </row>
    <row r="667" s="13" customFormat="1">
      <c r="A667" s="13"/>
      <c r="B667" s="245"/>
      <c r="C667" s="246"/>
      <c r="D667" s="247" t="s">
        <v>232</v>
      </c>
      <c r="E667" s="248" t="s">
        <v>1</v>
      </c>
      <c r="F667" s="249" t="s">
        <v>925</v>
      </c>
      <c r="G667" s="246"/>
      <c r="H667" s="250">
        <v>304.92000000000002</v>
      </c>
      <c r="I667" s="251"/>
      <c r="J667" s="246"/>
      <c r="K667" s="246"/>
      <c r="L667" s="252"/>
      <c r="M667" s="253"/>
      <c r="N667" s="254"/>
      <c r="O667" s="254"/>
      <c r="P667" s="254"/>
      <c r="Q667" s="254"/>
      <c r="R667" s="254"/>
      <c r="S667" s="254"/>
      <c r="T667" s="25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6" t="s">
        <v>232</v>
      </c>
      <c r="AU667" s="256" t="s">
        <v>89</v>
      </c>
      <c r="AV667" s="13" t="s">
        <v>89</v>
      </c>
      <c r="AW667" s="13" t="s">
        <v>33</v>
      </c>
      <c r="AX667" s="13" t="s">
        <v>84</v>
      </c>
      <c r="AY667" s="256" t="s">
        <v>224</v>
      </c>
    </row>
    <row r="668" s="2" customFormat="1" ht="16.5" customHeight="1">
      <c r="A668" s="40"/>
      <c r="B668" s="41"/>
      <c r="C668" s="231" t="s">
        <v>926</v>
      </c>
      <c r="D668" s="231" t="s">
        <v>226</v>
      </c>
      <c r="E668" s="232" t="s">
        <v>927</v>
      </c>
      <c r="F668" s="233" t="s">
        <v>928</v>
      </c>
      <c r="G668" s="234" t="s">
        <v>229</v>
      </c>
      <c r="H668" s="235">
        <v>135.83799999999999</v>
      </c>
      <c r="I668" s="236"/>
      <c r="J668" s="237">
        <f>ROUND(I668*H668,2)</f>
        <v>0</v>
      </c>
      <c r="K668" s="238"/>
      <c r="L668" s="46"/>
      <c r="M668" s="239" t="s">
        <v>1</v>
      </c>
      <c r="N668" s="240" t="s">
        <v>44</v>
      </c>
      <c r="O668" s="93"/>
      <c r="P668" s="241">
        <f>O668*H668</f>
        <v>0</v>
      </c>
      <c r="Q668" s="241">
        <v>0.00010000000000000001</v>
      </c>
      <c r="R668" s="241">
        <f>Q668*H668</f>
        <v>0.0135838</v>
      </c>
      <c r="S668" s="241">
        <v>0</v>
      </c>
      <c r="T668" s="242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3" t="s">
        <v>319</v>
      </c>
      <c r="AT668" s="243" t="s">
        <v>226</v>
      </c>
      <c r="AU668" s="243" t="s">
        <v>89</v>
      </c>
      <c r="AY668" s="19" t="s">
        <v>224</v>
      </c>
      <c r="BE668" s="244">
        <f>IF(N668="základní",J668,0)</f>
        <v>0</v>
      </c>
      <c r="BF668" s="244">
        <f>IF(N668="snížená",J668,0)</f>
        <v>0</v>
      </c>
      <c r="BG668" s="244">
        <f>IF(N668="zákl. přenesená",J668,0)</f>
        <v>0</v>
      </c>
      <c r="BH668" s="244">
        <f>IF(N668="sníž. přenesená",J668,0)</f>
        <v>0</v>
      </c>
      <c r="BI668" s="244">
        <f>IF(N668="nulová",J668,0)</f>
        <v>0</v>
      </c>
      <c r="BJ668" s="19" t="s">
        <v>89</v>
      </c>
      <c r="BK668" s="244">
        <f>ROUND(I668*H668,2)</f>
        <v>0</v>
      </c>
      <c r="BL668" s="19" t="s">
        <v>319</v>
      </c>
      <c r="BM668" s="243" t="s">
        <v>929</v>
      </c>
    </row>
    <row r="669" s="14" customFormat="1">
      <c r="A669" s="14"/>
      <c r="B669" s="257"/>
      <c r="C669" s="258"/>
      <c r="D669" s="247" t="s">
        <v>232</v>
      </c>
      <c r="E669" s="259" t="s">
        <v>1</v>
      </c>
      <c r="F669" s="260" t="s">
        <v>912</v>
      </c>
      <c r="G669" s="258"/>
      <c r="H669" s="259" t="s">
        <v>1</v>
      </c>
      <c r="I669" s="261"/>
      <c r="J669" s="258"/>
      <c r="K669" s="258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232</v>
      </c>
      <c r="AU669" s="266" t="s">
        <v>89</v>
      </c>
      <c r="AV669" s="14" t="s">
        <v>84</v>
      </c>
      <c r="AW669" s="14" t="s">
        <v>33</v>
      </c>
      <c r="AX669" s="14" t="s">
        <v>78</v>
      </c>
      <c r="AY669" s="266" t="s">
        <v>224</v>
      </c>
    </row>
    <row r="670" s="13" customFormat="1">
      <c r="A670" s="13"/>
      <c r="B670" s="245"/>
      <c r="C670" s="246"/>
      <c r="D670" s="247" t="s">
        <v>232</v>
      </c>
      <c r="E670" s="248" t="s">
        <v>1</v>
      </c>
      <c r="F670" s="249" t="s">
        <v>913</v>
      </c>
      <c r="G670" s="246"/>
      <c r="H670" s="250">
        <v>135.83799999999999</v>
      </c>
      <c r="I670" s="251"/>
      <c r="J670" s="246"/>
      <c r="K670" s="246"/>
      <c r="L670" s="252"/>
      <c r="M670" s="253"/>
      <c r="N670" s="254"/>
      <c r="O670" s="254"/>
      <c r="P670" s="254"/>
      <c r="Q670" s="254"/>
      <c r="R670" s="254"/>
      <c r="S670" s="254"/>
      <c r="T670" s="25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6" t="s">
        <v>232</v>
      </c>
      <c r="AU670" s="256" t="s">
        <v>89</v>
      </c>
      <c r="AV670" s="13" t="s">
        <v>89</v>
      </c>
      <c r="AW670" s="13" t="s">
        <v>33</v>
      </c>
      <c r="AX670" s="13" t="s">
        <v>84</v>
      </c>
      <c r="AY670" s="256" t="s">
        <v>224</v>
      </c>
    </row>
    <row r="671" s="2" customFormat="1" ht="21.75" customHeight="1">
      <c r="A671" s="40"/>
      <c r="B671" s="41"/>
      <c r="C671" s="278" t="s">
        <v>930</v>
      </c>
      <c r="D671" s="278" t="s">
        <v>390</v>
      </c>
      <c r="E671" s="279" t="s">
        <v>931</v>
      </c>
      <c r="F671" s="280" t="s">
        <v>932</v>
      </c>
      <c r="G671" s="281" t="s">
        <v>229</v>
      </c>
      <c r="H671" s="282">
        <v>142.62899999999999</v>
      </c>
      <c r="I671" s="283"/>
      <c r="J671" s="284">
        <f>ROUND(I671*H671,2)</f>
        <v>0</v>
      </c>
      <c r="K671" s="285"/>
      <c r="L671" s="286"/>
      <c r="M671" s="287" t="s">
        <v>1</v>
      </c>
      <c r="N671" s="288" t="s">
        <v>44</v>
      </c>
      <c r="O671" s="93"/>
      <c r="P671" s="241">
        <f>O671*H671</f>
        <v>0</v>
      </c>
      <c r="Q671" s="241">
        <v>0.0023999999999999998</v>
      </c>
      <c r="R671" s="241">
        <f>Q671*H671</f>
        <v>0.34230959999999994</v>
      </c>
      <c r="S671" s="241">
        <v>0</v>
      </c>
      <c r="T671" s="242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3" t="s">
        <v>418</v>
      </c>
      <c r="AT671" s="243" t="s">
        <v>390</v>
      </c>
      <c r="AU671" s="243" t="s">
        <v>89</v>
      </c>
      <c r="AY671" s="19" t="s">
        <v>224</v>
      </c>
      <c r="BE671" s="244">
        <f>IF(N671="základní",J671,0)</f>
        <v>0</v>
      </c>
      <c r="BF671" s="244">
        <f>IF(N671="snížená",J671,0)</f>
        <v>0</v>
      </c>
      <c r="BG671" s="244">
        <f>IF(N671="zákl. přenesená",J671,0)</f>
        <v>0</v>
      </c>
      <c r="BH671" s="244">
        <f>IF(N671="sníž. přenesená",J671,0)</f>
        <v>0</v>
      </c>
      <c r="BI671" s="244">
        <f>IF(N671="nulová",J671,0)</f>
        <v>0</v>
      </c>
      <c r="BJ671" s="19" t="s">
        <v>89</v>
      </c>
      <c r="BK671" s="244">
        <f>ROUND(I671*H671,2)</f>
        <v>0</v>
      </c>
      <c r="BL671" s="19" t="s">
        <v>319</v>
      </c>
      <c r="BM671" s="243" t="s">
        <v>933</v>
      </c>
    </row>
    <row r="672" s="14" customFormat="1">
      <c r="A672" s="14"/>
      <c r="B672" s="257"/>
      <c r="C672" s="258"/>
      <c r="D672" s="247" t="s">
        <v>232</v>
      </c>
      <c r="E672" s="259" t="s">
        <v>1</v>
      </c>
      <c r="F672" s="260" t="s">
        <v>912</v>
      </c>
      <c r="G672" s="258"/>
      <c r="H672" s="259" t="s">
        <v>1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232</v>
      </c>
      <c r="AU672" s="266" t="s">
        <v>89</v>
      </c>
      <c r="AV672" s="14" t="s">
        <v>84</v>
      </c>
      <c r="AW672" s="14" t="s">
        <v>33</v>
      </c>
      <c r="AX672" s="14" t="s">
        <v>78</v>
      </c>
      <c r="AY672" s="266" t="s">
        <v>224</v>
      </c>
    </row>
    <row r="673" s="13" customFormat="1">
      <c r="A673" s="13"/>
      <c r="B673" s="245"/>
      <c r="C673" s="246"/>
      <c r="D673" s="247" t="s">
        <v>232</v>
      </c>
      <c r="E673" s="248" t="s">
        <v>1</v>
      </c>
      <c r="F673" s="249" t="s">
        <v>920</v>
      </c>
      <c r="G673" s="246"/>
      <c r="H673" s="250">
        <v>142.62899999999999</v>
      </c>
      <c r="I673" s="251"/>
      <c r="J673" s="246"/>
      <c r="K673" s="246"/>
      <c r="L673" s="252"/>
      <c r="M673" s="253"/>
      <c r="N673" s="254"/>
      <c r="O673" s="254"/>
      <c r="P673" s="254"/>
      <c r="Q673" s="254"/>
      <c r="R673" s="254"/>
      <c r="S673" s="254"/>
      <c r="T673" s="25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6" t="s">
        <v>232</v>
      </c>
      <c r="AU673" s="256" t="s">
        <v>89</v>
      </c>
      <c r="AV673" s="13" t="s">
        <v>89</v>
      </c>
      <c r="AW673" s="13" t="s">
        <v>33</v>
      </c>
      <c r="AX673" s="13" t="s">
        <v>84</v>
      </c>
      <c r="AY673" s="256" t="s">
        <v>224</v>
      </c>
    </row>
    <row r="674" s="2" customFormat="1" ht="16.5" customHeight="1">
      <c r="A674" s="40"/>
      <c r="B674" s="41"/>
      <c r="C674" s="231" t="s">
        <v>934</v>
      </c>
      <c r="D674" s="231" t="s">
        <v>226</v>
      </c>
      <c r="E674" s="232" t="s">
        <v>935</v>
      </c>
      <c r="F674" s="233" t="s">
        <v>936</v>
      </c>
      <c r="G674" s="234" t="s">
        <v>229</v>
      </c>
      <c r="H674" s="235">
        <v>126.76000000000001</v>
      </c>
      <c r="I674" s="236"/>
      <c r="J674" s="237">
        <f>ROUND(I674*H674,2)</f>
        <v>0</v>
      </c>
      <c r="K674" s="238"/>
      <c r="L674" s="46"/>
      <c r="M674" s="239" t="s">
        <v>1</v>
      </c>
      <c r="N674" s="240" t="s">
        <v>44</v>
      </c>
      <c r="O674" s="93"/>
      <c r="P674" s="241">
        <f>O674*H674</f>
        <v>0</v>
      </c>
      <c r="Q674" s="241">
        <v>0</v>
      </c>
      <c r="R674" s="241">
        <f>Q674*H674</f>
        <v>0</v>
      </c>
      <c r="S674" s="241">
        <v>0</v>
      </c>
      <c r="T674" s="242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3" t="s">
        <v>319</v>
      </c>
      <c r="AT674" s="243" t="s">
        <v>226</v>
      </c>
      <c r="AU674" s="243" t="s">
        <v>89</v>
      </c>
      <c r="AY674" s="19" t="s">
        <v>224</v>
      </c>
      <c r="BE674" s="244">
        <f>IF(N674="základní",J674,0)</f>
        <v>0</v>
      </c>
      <c r="BF674" s="244">
        <f>IF(N674="snížená",J674,0)</f>
        <v>0</v>
      </c>
      <c r="BG674" s="244">
        <f>IF(N674="zákl. přenesená",J674,0)</f>
        <v>0</v>
      </c>
      <c r="BH674" s="244">
        <f>IF(N674="sníž. přenesená",J674,0)</f>
        <v>0</v>
      </c>
      <c r="BI674" s="244">
        <f>IF(N674="nulová",J674,0)</f>
        <v>0</v>
      </c>
      <c r="BJ674" s="19" t="s">
        <v>89</v>
      </c>
      <c r="BK674" s="244">
        <f>ROUND(I674*H674,2)</f>
        <v>0</v>
      </c>
      <c r="BL674" s="19" t="s">
        <v>319</v>
      </c>
      <c r="BM674" s="243" t="s">
        <v>937</v>
      </c>
    </row>
    <row r="675" s="14" customFormat="1">
      <c r="A675" s="14"/>
      <c r="B675" s="257"/>
      <c r="C675" s="258"/>
      <c r="D675" s="247" t="s">
        <v>232</v>
      </c>
      <c r="E675" s="259" t="s">
        <v>1</v>
      </c>
      <c r="F675" s="260" t="s">
        <v>674</v>
      </c>
      <c r="G675" s="258"/>
      <c r="H675" s="259" t="s">
        <v>1</v>
      </c>
      <c r="I675" s="261"/>
      <c r="J675" s="258"/>
      <c r="K675" s="258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232</v>
      </c>
      <c r="AU675" s="266" t="s">
        <v>89</v>
      </c>
      <c r="AV675" s="14" t="s">
        <v>84</v>
      </c>
      <c r="AW675" s="14" t="s">
        <v>33</v>
      </c>
      <c r="AX675" s="14" t="s">
        <v>78</v>
      </c>
      <c r="AY675" s="266" t="s">
        <v>224</v>
      </c>
    </row>
    <row r="676" s="13" customFormat="1">
      <c r="A676" s="13"/>
      <c r="B676" s="245"/>
      <c r="C676" s="246"/>
      <c r="D676" s="247" t="s">
        <v>232</v>
      </c>
      <c r="E676" s="248" t="s">
        <v>1</v>
      </c>
      <c r="F676" s="249" t="s">
        <v>675</v>
      </c>
      <c r="G676" s="246"/>
      <c r="H676" s="250">
        <v>14.32</v>
      </c>
      <c r="I676" s="251"/>
      <c r="J676" s="246"/>
      <c r="K676" s="246"/>
      <c r="L676" s="252"/>
      <c r="M676" s="253"/>
      <c r="N676" s="254"/>
      <c r="O676" s="254"/>
      <c r="P676" s="254"/>
      <c r="Q676" s="254"/>
      <c r="R676" s="254"/>
      <c r="S676" s="254"/>
      <c r="T676" s="25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6" t="s">
        <v>232</v>
      </c>
      <c r="AU676" s="256" t="s">
        <v>89</v>
      </c>
      <c r="AV676" s="13" t="s">
        <v>89</v>
      </c>
      <c r="AW676" s="13" t="s">
        <v>33</v>
      </c>
      <c r="AX676" s="13" t="s">
        <v>78</v>
      </c>
      <c r="AY676" s="256" t="s">
        <v>224</v>
      </c>
    </row>
    <row r="677" s="13" customFormat="1">
      <c r="A677" s="13"/>
      <c r="B677" s="245"/>
      <c r="C677" s="246"/>
      <c r="D677" s="247" t="s">
        <v>232</v>
      </c>
      <c r="E677" s="248" t="s">
        <v>1</v>
      </c>
      <c r="F677" s="249" t="s">
        <v>676</v>
      </c>
      <c r="G677" s="246"/>
      <c r="H677" s="250">
        <v>16.629999999999999</v>
      </c>
      <c r="I677" s="251"/>
      <c r="J677" s="246"/>
      <c r="K677" s="246"/>
      <c r="L677" s="252"/>
      <c r="M677" s="253"/>
      <c r="N677" s="254"/>
      <c r="O677" s="254"/>
      <c r="P677" s="254"/>
      <c r="Q677" s="254"/>
      <c r="R677" s="254"/>
      <c r="S677" s="254"/>
      <c r="T677" s="25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6" t="s">
        <v>232</v>
      </c>
      <c r="AU677" s="256" t="s">
        <v>89</v>
      </c>
      <c r="AV677" s="13" t="s">
        <v>89</v>
      </c>
      <c r="AW677" s="13" t="s">
        <v>33</v>
      </c>
      <c r="AX677" s="13" t="s">
        <v>78</v>
      </c>
      <c r="AY677" s="256" t="s">
        <v>224</v>
      </c>
    </row>
    <row r="678" s="13" customFormat="1">
      <c r="A678" s="13"/>
      <c r="B678" s="245"/>
      <c r="C678" s="246"/>
      <c r="D678" s="247" t="s">
        <v>232</v>
      </c>
      <c r="E678" s="248" t="s">
        <v>1</v>
      </c>
      <c r="F678" s="249" t="s">
        <v>677</v>
      </c>
      <c r="G678" s="246"/>
      <c r="H678" s="250">
        <v>20.050000000000001</v>
      </c>
      <c r="I678" s="251"/>
      <c r="J678" s="246"/>
      <c r="K678" s="246"/>
      <c r="L678" s="252"/>
      <c r="M678" s="253"/>
      <c r="N678" s="254"/>
      <c r="O678" s="254"/>
      <c r="P678" s="254"/>
      <c r="Q678" s="254"/>
      <c r="R678" s="254"/>
      <c r="S678" s="254"/>
      <c r="T678" s="25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6" t="s">
        <v>232</v>
      </c>
      <c r="AU678" s="256" t="s">
        <v>89</v>
      </c>
      <c r="AV678" s="13" t="s">
        <v>89</v>
      </c>
      <c r="AW678" s="13" t="s">
        <v>33</v>
      </c>
      <c r="AX678" s="13" t="s">
        <v>78</v>
      </c>
      <c r="AY678" s="256" t="s">
        <v>224</v>
      </c>
    </row>
    <row r="679" s="13" customFormat="1">
      <c r="A679" s="13"/>
      <c r="B679" s="245"/>
      <c r="C679" s="246"/>
      <c r="D679" s="247" t="s">
        <v>232</v>
      </c>
      <c r="E679" s="248" t="s">
        <v>1</v>
      </c>
      <c r="F679" s="249" t="s">
        <v>678</v>
      </c>
      <c r="G679" s="246"/>
      <c r="H679" s="250">
        <v>23.280000000000001</v>
      </c>
      <c r="I679" s="251"/>
      <c r="J679" s="246"/>
      <c r="K679" s="246"/>
      <c r="L679" s="252"/>
      <c r="M679" s="253"/>
      <c r="N679" s="254"/>
      <c r="O679" s="254"/>
      <c r="P679" s="254"/>
      <c r="Q679" s="254"/>
      <c r="R679" s="254"/>
      <c r="S679" s="254"/>
      <c r="T679" s="25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6" t="s">
        <v>232</v>
      </c>
      <c r="AU679" s="256" t="s">
        <v>89</v>
      </c>
      <c r="AV679" s="13" t="s">
        <v>89</v>
      </c>
      <c r="AW679" s="13" t="s">
        <v>33</v>
      </c>
      <c r="AX679" s="13" t="s">
        <v>78</v>
      </c>
      <c r="AY679" s="256" t="s">
        <v>224</v>
      </c>
    </row>
    <row r="680" s="14" customFormat="1">
      <c r="A680" s="14"/>
      <c r="B680" s="257"/>
      <c r="C680" s="258"/>
      <c r="D680" s="247" t="s">
        <v>232</v>
      </c>
      <c r="E680" s="259" t="s">
        <v>1</v>
      </c>
      <c r="F680" s="260" t="s">
        <v>679</v>
      </c>
      <c r="G680" s="258"/>
      <c r="H680" s="259" t="s">
        <v>1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232</v>
      </c>
      <c r="AU680" s="266" t="s">
        <v>89</v>
      </c>
      <c r="AV680" s="14" t="s">
        <v>84</v>
      </c>
      <c r="AW680" s="14" t="s">
        <v>33</v>
      </c>
      <c r="AX680" s="14" t="s">
        <v>78</v>
      </c>
      <c r="AY680" s="266" t="s">
        <v>224</v>
      </c>
    </row>
    <row r="681" s="13" customFormat="1">
      <c r="A681" s="13"/>
      <c r="B681" s="245"/>
      <c r="C681" s="246"/>
      <c r="D681" s="247" t="s">
        <v>232</v>
      </c>
      <c r="E681" s="248" t="s">
        <v>1</v>
      </c>
      <c r="F681" s="249" t="s">
        <v>680</v>
      </c>
      <c r="G681" s="246"/>
      <c r="H681" s="250">
        <v>15.25</v>
      </c>
      <c r="I681" s="251"/>
      <c r="J681" s="246"/>
      <c r="K681" s="246"/>
      <c r="L681" s="252"/>
      <c r="M681" s="253"/>
      <c r="N681" s="254"/>
      <c r="O681" s="254"/>
      <c r="P681" s="254"/>
      <c r="Q681" s="254"/>
      <c r="R681" s="254"/>
      <c r="S681" s="254"/>
      <c r="T681" s="25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6" t="s">
        <v>232</v>
      </c>
      <c r="AU681" s="256" t="s">
        <v>89</v>
      </c>
      <c r="AV681" s="13" t="s">
        <v>89</v>
      </c>
      <c r="AW681" s="13" t="s">
        <v>33</v>
      </c>
      <c r="AX681" s="13" t="s">
        <v>78</v>
      </c>
      <c r="AY681" s="256" t="s">
        <v>224</v>
      </c>
    </row>
    <row r="682" s="13" customFormat="1">
      <c r="A682" s="13"/>
      <c r="B682" s="245"/>
      <c r="C682" s="246"/>
      <c r="D682" s="247" t="s">
        <v>232</v>
      </c>
      <c r="E682" s="248" t="s">
        <v>1</v>
      </c>
      <c r="F682" s="249" t="s">
        <v>681</v>
      </c>
      <c r="G682" s="246"/>
      <c r="H682" s="250">
        <v>14.960000000000001</v>
      </c>
      <c r="I682" s="251"/>
      <c r="J682" s="246"/>
      <c r="K682" s="246"/>
      <c r="L682" s="252"/>
      <c r="M682" s="253"/>
      <c r="N682" s="254"/>
      <c r="O682" s="254"/>
      <c r="P682" s="254"/>
      <c r="Q682" s="254"/>
      <c r="R682" s="254"/>
      <c r="S682" s="254"/>
      <c r="T682" s="25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6" t="s">
        <v>232</v>
      </c>
      <c r="AU682" s="256" t="s">
        <v>89</v>
      </c>
      <c r="AV682" s="13" t="s">
        <v>89</v>
      </c>
      <c r="AW682" s="13" t="s">
        <v>33</v>
      </c>
      <c r="AX682" s="13" t="s">
        <v>78</v>
      </c>
      <c r="AY682" s="256" t="s">
        <v>224</v>
      </c>
    </row>
    <row r="683" s="13" customFormat="1">
      <c r="A683" s="13"/>
      <c r="B683" s="245"/>
      <c r="C683" s="246"/>
      <c r="D683" s="247" t="s">
        <v>232</v>
      </c>
      <c r="E683" s="248" t="s">
        <v>1</v>
      </c>
      <c r="F683" s="249" t="s">
        <v>682</v>
      </c>
      <c r="G683" s="246"/>
      <c r="H683" s="250">
        <v>6.0099999999999998</v>
      </c>
      <c r="I683" s="251"/>
      <c r="J683" s="246"/>
      <c r="K683" s="246"/>
      <c r="L683" s="252"/>
      <c r="M683" s="253"/>
      <c r="N683" s="254"/>
      <c r="O683" s="254"/>
      <c r="P683" s="254"/>
      <c r="Q683" s="254"/>
      <c r="R683" s="254"/>
      <c r="S683" s="254"/>
      <c r="T683" s="25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6" t="s">
        <v>232</v>
      </c>
      <c r="AU683" s="256" t="s">
        <v>89</v>
      </c>
      <c r="AV683" s="13" t="s">
        <v>89</v>
      </c>
      <c r="AW683" s="13" t="s">
        <v>33</v>
      </c>
      <c r="AX683" s="13" t="s">
        <v>78</v>
      </c>
      <c r="AY683" s="256" t="s">
        <v>224</v>
      </c>
    </row>
    <row r="684" s="14" customFormat="1">
      <c r="A684" s="14"/>
      <c r="B684" s="257"/>
      <c r="C684" s="258"/>
      <c r="D684" s="247" t="s">
        <v>232</v>
      </c>
      <c r="E684" s="259" t="s">
        <v>1</v>
      </c>
      <c r="F684" s="260" t="s">
        <v>683</v>
      </c>
      <c r="G684" s="258"/>
      <c r="H684" s="259" t="s">
        <v>1</v>
      </c>
      <c r="I684" s="261"/>
      <c r="J684" s="258"/>
      <c r="K684" s="258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232</v>
      </c>
      <c r="AU684" s="266" t="s">
        <v>89</v>
      </c>
      <c r="AV684" s="14" t="s">
        <v>84</v>
      </c>
      <c r="AW684" s="14" t="s">
        <v>33</v>
      </c>
      <c r="AX684" s="14" t="s">
        <v>78</v>
      </c>
      <c r="AY684" s="266" t="s">
        <v>224</v>
      </c>
    </row>
    <row r="685" s="13" customFormat="1">
      <c r="A685" s="13"/>
      <c r="B685" s="245"/>
      <c r="C685" s="246"/>
      <c r="D685" s="247" t="s">
        <v>232</v>
      </c>
      <c r="E685" s="248" t="s">
        <v>1</v>
      </c>
      <c r="F685" s="249" t="s">
        <v>684</v>
      </c>
      <c r="G685" s="246"/>
      <c r="H685" s="250">
        <v>5.8099999999999996</v>
      </c>
      <c r="I685" s="251"/>
      <c r="J685" s="246"/>
      <c r="K685" s="246"/>
      <c r="L685" s="252"/>
      <c r="M685" s="253"/>
      <c r="N685" s="254"/>
      <c r="O685" s="254"/>
      <c r="P685" s="254"/>
      <c r="Q685" s="254"/>
      <c r="R685" s="254"/>
      <c r="S685" s="254"/>
      <c r="T685" s="25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6" t="s">
        <v>232</v>
      </c>
      <c r="AU685" s="256" t="s">
        <v>89</v>
      </c>
      <c r="AV685" s="13" t="s">
        <v>89</v>
      </c>
      <c r="AW685" s="13" t="s">
        <v>33</v>
      </c>
      <c r="AX685" s="13" t="s">
        <v>78</v>
      </c>
      <c r="AY685" s="256" t="s">
        <v>224</v>
      </c>
    </row>
    <row r="686" s="13" customFormat="1">
      <c r="A686" s="13"/>
      <c r="B686" s="245"/>
      <c r="C686" s="246"/>
      <c r="D686" s="247" t="s">
        <v>232</v>
      </c>
      <c r="E686" s="248" t="s">
        <v>1</v>
      </c>
      <c r="F686" s="249" t="s">
        <v>685</v>
      </c>
      <c r="G686" s="246"/>
      <c r="H686" s="250">
        <v>6.3200000000000003</v>
      </c>
      <c r="I686" s="251"/>
      <c r="J686" s="246"/>
      <c r="K686" s="246"/>
      <c r="L686" s="252"/>
      <c r="M686" s="253"/>
      <c r="N686" s="254"/>
      <c r="O686" s="254"/>
      <c r="P686" s="254"/>
      <c r="Q686" s="254"/>
      <c r="R686" s="254"/>
      <c r="S686" s="254"/>
      <c r="T686" s="25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6" t="s">
        <v>232</v>
      </c>
      <c r="AU686" s="256" t="s">
        <v>89</v>
      </c>
      <c r="AV686" s="13" t="s">
        <v>89</v>
      </c>
      <c r="AW686" s="13" t="s">
        <v>33</v>
      </c>
      <c r="AX686" s="13" t="s">
        <v>78</v>
      </c>
      <c r="AY686" s="256" t="s">
        <v>224</v>
      </c>
    </row>
    <row r="687" s="13" customFormat="1">
      <c r="A687" s="13"/>
      <c r="B687" s="245"/>
      <c r="C687" s="246"/>
      <c r="D687" s="247" t="s">
        <v>232</v>
      </c>
      <c r="E687" s="248" t="s">
        <v>1</v>
      </c>
      <c r="F687" s="249" t="s">
        <v>686</v>
      </c>
      <c r="G687" s="246"/>
      <c r="H687" s="250">
        <v>4.1299999999999999</v>
      </c>
      <c r="I687" s="251"/>
      <c r="J687" s="246"/>
      <c r="K687" s="246"/>
      <c r="L687" s="252"/>
      <c r="M687" s="253"/>
      <c r="N687" s="254"/>
      <c r="O687" s="254"/>
      <c r="P687" s="254"/>
      <c r="Q687" s="254"/>
      <c r="R687" s="254"/>
      <c r="S687" s="254"/>
      <c r="T687" s="25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6" t="s">
        <v>232</v>
      </c>
      <c r="AU687" s="256" t="s">
        <v>89</v>
      </c>
      <c r="AV687" s="13" t="s">
        <v>89</v>
      </c>
      <c r="AW687" s="13" t="s">
        <v>33</v>
      </c>
      <c r="AX687" s="13" t="s">
        <v>78</v>
      </c>
      <c r="AY687" s="256" t="s">
        <v>224</v>
      </c>
    </row>
    <row r="688" s="15" customFormat="1">
      <c r="A688" s="15"/>
      <c r="B688" s="267"/>
      <c r="C688" s="268"/>
      <c r="D688" s="247" t="s">
        <v>232</v>
      </c>
      <c r="E688" s="269" t="s">
        <v>1</v>
      </c>
      <c r="F688" s="270" t="s">
        <v>248</v>
      </c>
      <c r="G688" s="268"/>
      <c r="H688" s="271">
        <v>126.76000000000001</v>
      </c>
      <c r="I688" s="272"/>
      <c r="J688" s="268"/>
      <c r="K688" s="268"/>
      <c r="L688" s="273"/>
      <c r="M688" s="274"/>
      <c r="N688" s="275"/>
      <c r="O688" s="275"/>
      <c r="P688" s="275"/>
      <c r="Q688" s="275"/>
      <c r="R688" s="275"/>
      <c r="S688" s="275"/>
      <c r="T688" s="27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7" t="s">
        <v>232</v>
      </c>
      <c r="AU688" s="277" t="s">
        <v>89</v>
      </c>
      <c r="AV688" s="15" t="s">
        <v>230</v>
      </c>
      <c r="AW688" s="15" t="s">
        <v>33</v>
      </c>
      <c r="AX688" s="15" t="s">
        <v>84</v>
      </c>
      <c r="AY688" s="277" t="s">
        <v>224</v>
      </c>
    </row>
    <row r="689" s="2" customFormat="1" ht="16.5" customHeight="1">
      <c r="A689" s="40"/>
      <c r="B689" s="41"/>
      <c r="C689" s="278" t="s">
        <v>938</v>
      </c>
      <c r="D689" s="278" t="s">
        <v>390</v>
      </c>
      <c r="E689" s="279" t="s">
        <v>939</v>
      </c>
      <c r="F689" s="280" t="s">
        <v>940</v>
      </c>
      <c r="G689" s="281" t="s">
        <v>229</v>
      </c>
      <c r="H689" s="282">
        <v>133.101</v>
      </c>
      <c r="I689" s="283"/>
      <c r="J689" s="284">
        <f>ROUND(I689*H689,2)</f>
        <v>0</v>
      </c>
      <c r="K689" s="285"/>
      <c r="L689" s="286"/>
      <c r="M689" s="287" t="s">
        <v>1</v>
      </c>
      <c r="N689" s="288" t="s">
        <v>44</v>
      </c>
      <c r="O689" s="93"/>
      <c r="P689" s="241">
        <f>O689*H689</f>
        <v>0</v>
      </c>
      <c r="Q689" s="241">
        <v>0.0011000000000000001</v>
      </c>
      <c r="R689" s="241">
        <f>Q689*H689</f>
        <v>0.14641110000000002</v>
      </c>
      <c r="S689" s="241">
        <v>0</v>
      </c>
      <c r="T689" s="242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3" t="s">
        <v>418</v>
      </c>
      <c r="AT689" s="243" t="s">
        <v>390</v>
      </c>
      <c r="AU689" s="243" t="s">
        <v>89</v>
      </c>
      <c r="AY689" s="19" t="s">
        <v>224</v>
      </c>
      <c r="BE689" s="244">
        <f>IF(N689="základní",J689,0)</f>
        <v>0</v>
      </c>
      <c r="BF689" s="244">
        <f>IF(N689="snížená",J689,0)</f>
        <v>0</v>
      </c>
      <c r="BG689" s="244">
        <f>IF(N689="zákl. přenesená",J689,0)</f>
        <v>0</v>
      </c>
      <c r="BH689" s="244">
        <f>IF(N689="sníž. přenesená",J689,0)</f>
        <v>0</v>
      </c>
      <c r="BI689" s="244">
        <f>IF(N689="nulová",J689,0)</f>
        <v>0</v>
      </c>
      <c r="BJ689" s="19" t="s">
        <v>89</v>
      </c>
      <c r="BK689" s="244">
        <f>ROUND(I689*H689,2)</f>
        <v>0</v>
      </c>
      <c r="BL689" s="19" t="s">
        <v>319</v>
      </c>
      <c r="BM689" s="243" t="s">
        <v>941</v>
      </c>
    </row>
    <row r="690" s="14" customFormat="1">
      <c r="A690" s="14"/>
      <c r="B690" s="257"/>
      <c r="C690" s="258"/>
      <c r="D690" s="247" t="s">
        <v>232</v>
      </c>
      <c r="E690" s="259" t="s">
        <v>1</v>
      </c>
      <c r="F690" s="260" t="s">
        <v>674</v>
      </c>
      <c r="G690" s="258"/>
      <c r="H690" s="259" t="s">
        <v>1</v>
      </c>
      <c r="I690" s="261"/>
      <c r="J690" s="258"/>
      <c r="K690" s="258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232</v>
      </c>
      <c r="AU690" s="266" t="s">
        <v>89</v>
      </c>
      <c r="AV690" s="14" t="s">
        <v>84</v>
      </c>
      <c r="AW690" s="14" t="s">
        <v>33</v>
      </c>
      <c r="AX690" s="14" t="s">
        <v>78</v>
      </c>
      <c r="AY690" s="266" t="s">
        <v>224</v>
      </c>
    </row>
    <row r="691" s="13" customFormat="1">
      <c r="A691" s="13"/>
      <c r="B691" s="245"/>
      <c r="C691" s="246"/>
      <c r="D691" s="247" t="s">
        <v>232</v>
      </c>
      <c r="E691" s="248" t="s">
        <v>1</v>
      </c>
      <c r="F691" s="249" t="s">
        <v>942</v>
      </c>
      <c r="G691" s="246"/>
      <c r="H691" s="250">
        <v>15.036</v>
      </c>
      <c r="I691" s="251"/>
      <c r="J691" s="246"/>
      <c r="K691" s="246"/>
      <c r="L691" s="252"/>
      <c r="M691" s="253"/>
      <c r="N691" s="254"/>
      <c r="O691" s="254"/>
      <c r="P691" s="254"/>
      <c r="Q691" s="254"/>
      <c r="R691" s="254"/>
      <c r="S691" s="254"/>
      <c r="T691" s="25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6" t="s">
        <v>232</v>
      </c>
      <c r="AU691" s="256" t="s">
        <v>89</v>
      </c>
      <c r="AV691" s="13" t="s">
        <v>89</v>
      </c>
      <c r="AW691" s="13" t="s">
        <v>33</v>
      </c>
      <c r="AX691" s="13" t="s">
        <v>78</v>
      </c>
      <c r="AY691" s="256" t="s">
        <v>224</v>
      </c>
    </row>
    <row r="692" s="13" customFormat="1">
      <c r="A692" s="13"/>
      <c r="B692" s="245"/>
      <c r="C692" s="246"/>
      <c r="D692" s="247" t="s">
        <v>232</v>
      </c>
      <c r="E692" s="248" t="s">
        <v>1</v>
      </c>
      <c r="F692" s="249" t="s">
        <v>943</v>
      </c>
      <c r="G692" s="246"/>
      <c r="H692" s="250">
        <v>17.462</v>
      </c>
      <c r="I692" s="251"/>
      <c r="J692" s="246"/>
      <c r="K692" s="246"/>
      <c r="L692" s="252"/>
      <c r="M692" s="253"/>
      <c r="N692" s="254"/>
      <c r="O692" s="254"/>
      <c r="P692" s="254"/>
      <c r="Q692" s="254"/>
      <c r="R692" s="254"/>
      <c r="S692" s="254"/>
      <c r="T692" s="25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6" t="s">
        <v>232</v>
      </c>
      <c r="AU692" s="256" t="s">
        <v>89</v>
      </c>
      <c r="AV692" s="13" t="s">
        <v>89</v>
      </c>
      <c r="AW692" s="13" t="s">
        <v>33</v>
      </c>
      <c r="AX692" s="13" t="s">
        <v>78</v>
      </c>
      <c r="AY692" s="256" t="s">
        <v>224</v>
      </c>
    </row>
    <row r="693" s="13" customFormat="1">
      <c r="A693" s="13"/>
      <c r="B693" s="245"/>
      <c r="C693" s="246"/>
      <c r="D693" s="247" t="s">
        <v>232</v>
      </c>
      <c r="E693" s="248" t="s">
        <v>1</v>
      </c>
      <c r="F693" s="249" t="s">
        <v>944</v>
      </c>
      <c r="G693" s="246"/>
      <c r="H693" s="250">
        <v>21.053000000000001</v>
      </c>
      <c r="I693" s="251"/>
      <c r="J693" s="246"/>
      <c r="K693" s="246"/>
      <c r="L693" s="252"/>
      <c r="M693" s="253"/>
      <c r="N693" s="254"/>
      <c r="O693" s="254"/>
      <c r="P693" s="254"/>
      <c r="Q693" s="254"/>
      <c r="R693" s="254"/>
      <c r="S693" s="254"/>
      <c r="T693" s="25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6" t="s">
        <v>232</v>
      </c>
      <c r="AU693" s="256" t="s">
        <v>89</v>
      </c>
      <c r="AV693" s="13" t="s">
        <v>89</v>
      </c>
      <c r="AW693" s="13" t="s">
        <v>33</v>
      </c>
      <c r="AX693" s="13" t="s">
        <v>78</v>
      </c>
      <c r="AY693" s="256" t="s">
        <v>224</v>
      </c>
    </row>
    <row r="694" s="13" customFormat="1">
      <c r="A694" s="13"/>
      <c r="B694" s="245"/>
      <c r="C694" s="246"/>
      <c r="D694" s="247" t="s">
        <v>232</v>
      </c>
      <c r="E694" s="248" t="s">
        <v>1</v>
      </c>
      <c r="F694" s="249" t="s">
        <v>945</v>
      </c>
      <c r="G694" s="246"/>
      <c r="H694" s="250">
        <v>24.443999999999999</v>
      </c>
      <c r="I694" s="251"/>
      <c r="J694" s="246"/>
      <c r="K694" s="246"/>
      <c r="L694" s="252"/>
      <c r="M694" s="253"/>
      <c r="N694" s="254"/>
      <c r="O694" s="254"/>
      <c r="P694" s="254"/>
      <c r="Q694" s="254"/>
      <c r="R694" s="254"/>
      <c r="S694" s="254"/>
      <c r="T694" s="25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6" t="s">
        <v>232</v>
      </c>
      <c r="AU694" s="256" t="s">
        <v>89</v>
      </c>
      <c r="AV694" s="13" t="s">
        <v>89</v>
      </c>
      <c r="AW694" s="13" t="s">
        <v>33</v>
      </c>
      <c r="AX694" s="13" t="s">
        <v>78</v>
      </c>
      <c r="AY694" s="256" t="s">
        <v>224</v>
      </c>
    </row>
    <row r="695" s="14" customFormat="1">
      <c r="A695" s="14"/>
      <c r="B695" s="257"/>
      <c r="C695" s="258"/>
      <c r="D695" s="247" t="s">
        <v>232</v>
      </c>
      <c r="E695" s="259" t="s">
        <v>1</v>
      </c>
      <c r="F695" s="260" t="s">
        <v>679</v>
      </c>
      <c r="G695" s="258"/>
      <c r="H695" s="259" t="s">
        <v>1</v>
      </c>
      <c r="I695" s="261"/>
      <c r="J695" s="258"/>
      <c r="K695" s="258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232</v>
      </c>
      <c r="AU695" s="266" t="s">
        <v>89</v>
      </c>
      <c r="AV695" s="14" t="s">
        <v>84</v>
      </c>
      <c r="AW695" s="14" t="s">
        <v>33</v>
      </c>
      <c r="AX695" s="14" t="s">
        <v>78</v>
      </c>
      <c r="AY695" s="266" t="s">
        <v>224</v>
      </c>
    </row>
    <row r="696" s="13" customFormat="1">
      <c r="A696" s="13"/>
      <c r="B696" s="245"/>
      <c r="C696" s="246"/>
      <c r="D696" s="247" t="s">
        <v>232</v>
      </c>
      <c r="E696" s="248" t="s">
        <v>1</v>
      </c>
      <c r="F696" s="249" t="s">
        <v>946</v>
      </c>
      <c r="G696" s="246"/>
      <c r="H696" s="250">
        <v>16.013000000000002</v>
      </c>
      <c r="I696" s="251"/>
      <c r="J696" s="246"/>
      <c r="K696" s="246"/>
      <c r="L696" s="252"/>
      <c r="M696" s="253"/>
      <c r="N696" s="254"/>
      <c r="O696" s="254"/>
      <c r="P696" s="254"/>
      <c r="Q696" s="254"/>
      <c r="R696" s="254"/>
      <c r="S696" s="254"/>
      <c r="T696" s="25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6" t="s">
        <v>232</v>
      </c>
      <c r="AU696" s="256" t="s">
        <v>89</v>
      </c>
      <c r="AV696" s="13" t="s">
        <v>89</v>
      </c>
      <c r="AW696" s="13" t="s">
        <v>33</v>
      </c>
      <c r="AX696" s="13" t="s">
        <v>78</v>
      </c>
      <c r="AY696" s="256" t="s">
        <v>224</v>
      </c>
    </row>
    <row r="697" s="13" customFormat="1">
      <c r="A697" s="13"/>
      <c r="B697" s="245"/>
      <c r="C697" s="246"/>
      <c r="D697" s="247" t="s">
        <v>232</v>
      </c>
      <c r="E697" s="248" t="s">
        <v>1</v>
      </c>
      <c r="F697" s="249" t="s">
        <v>947</v>
      </c>
      <c r="G697" s="246"/>
      <c r="H697" s="250">
        <v>15.708</v>
      </c>
      <c r="I697" s="251"/>
      <c r="J697" s="246"/>
      <c r="K697" s="246"/>
      <c r="L697" s="252"/>
      <c r="M697" s="253"/>
      <c r="N697" s="254"/>
      <c r="O697" s="254"/>
      <c r="P697" s="254"/>
      <c r="Q697" s="254"/>
      <c r="R697" s="254"/>
      <c r="S697" s="254"/>
      <c r="T697" s="25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6" t="s">
        <v>232</v>
      </c>
      <c r="AU697" s="256" t="s">
        <v>89</v>
      </c>
      <c r="AV697" s="13" t="s">
        <v>89</v>
      </c>
      <c r="AW697" s="13" t="s">
        <v>33</v>
      </c>
      <c r="AX697" s="13" t="s">
        <v>78</v>
      </c>
      <c r="AY697" s="256" t="s">
        <v>224</v>
      </c>
    </row>
    <row r="698" s="13" customFormat="1">
      <c r="A698" s="13"/>
      <c r="B698" s="245"/>
      <c r="C698" s="246"/>
      <c r="D698" s="247" t="s">
        <v>232</v>
      </c>
      <c r="E698" s="248" t="s">
        <v>1</v>
      </c>
      <c r="F698" s="249" t="s">
        <v>948</v>
      </c>
      <c r="G698" s="246"/>
      <c r="H698" s="250">
        <v>6.3109999999999999</v>
      </c>
      <c r="I698" s="251"/>
      <c r="J698" s="246"/>
      <c r="K698" s="246"/>
      <c r="L698" s="252"/>
      <c r="M698" s="253"/>
      <c r="N698" s="254"/>
      <c r="O698" s="254"/>
      <c r="P698" s="254"/>
      <c r="Q698" s="254"/>
      <c r="R698" s="254"/>
      <c r="S698" s="254"/>
      <c r="T698" s="25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6" t="s">
        <v>232</v>
      </c>
      <c r="AU698" s="256" t="s">
        <v>89</v>
      </c>
      <c r="AV698" s="13" t="s">
        <v>89</v>
      </c>
      <c r="AW698" s="13" t="s">
        <v>33</v>
      </c>
      <c r="AX698" s="13" t="s">
        <v>78</v>
      </c>
      <c r="AY698" s="256" t="s">
        <v>224</v>
      </c>
    </row>
    <row r="699" s="14" customFormat="1">
      <c r="A699" s="14"/>
      <c r="B699" s="257"/>
      <c r="C699" s="258"/>
      <c r="D699" s="247" t="s">
        <v>232</v>
      </c>
      <c r="E699" s="259" t="s">
        <v>1</v>
      </c>
      <c r="F699" s="260" t="s">
        <v>683</v>
      </c>
      <c r="G699" s="258"/>
      <c r="H699" s="259" t="s">
        <v>1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232</v>
      </c>
      <c r="AU699" s="266" t="s">
        <v>89</v>
      </c>
      <c r="AV699" s="14" t="s">
        <v>84</v>
      </c>
      <c r="AW699" s="14" t="s">
        <v>33</v>
      </c>
      <c r="AX699" s="14" t="s">
        <v>78</v>
      </c>
      <c r="AY699" s="266" t="s">
        <v>224</v>
      </c>
    </row>
    <row r="700" s="13" customFormat="1">
      <c r="A700" s="13"/>
      <c r="B700" s="245"/>
      <c r="C700" s="246"/>
      <c r="D700" s="247" t="s">
        <v>232</v>
      </c>
      <c r="E700" s="248" t="s">
        <v>1</v>
      </c>
      <c r="F700" s="249" t="s">
        <v>949</v>
      </c>
      <c r="G700" s="246"/>
      <c r="H700" s="250">
        <v>6.101</v>
      </c>
      <c r="I700" s="251"/>
      <c r="J700" s="246"/>
      <c r="K700" s="246"/>
      <c r="L700" s="252"/>
      <c r="M700" s="253"/>
      <c r="N700" s="254"/>
      <c r="O700" s="254"/>
      <c r="P700" s="254"/>
      <c r="Q700" s="254"/>
      <c r="R700" s="254"/>
      <c r="S700" s="254"/>
      <c r="T700" s="25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6" t="s">
        <v>232</v>
      </c>
      <c r="AU700" s="256" t="s">
        <v>89</v>
      </c>
      <c r="AV700" s="13" t="s">
        <v>89</v>
      </c>
      <c r="AW700" s="13" t="s">
        <v>33</v>
      </c>
      <c r="AX700" s="13" t="s">
        <v>78</v>
      </c>
      <c r="AY700" s="256" t="s">
        <v>224</v>
      </c>
    </row>
    <row r="701" s="13" customFormat="1">
      <c r="A701" s="13"/>
      <c r="B701" s="245"/>
      <c r="C701" s="246"/>
      <c r="D701" s="247" t="s">
        <v>232</v>
      </c>
      <c r="E701" s="248" t="s">
        <v>1</v>
      </c>
      <c r="F701" s="249" t="s">
        <v>950</v>
      </c>
      <c r="G701" s="246"/>
      <c r="H701" s="250">
        <v>6.6360000000000001</v>
      </c>
      <c r="I701" s="251"/>
      <c r="J701" s="246"/>
      <c r="K701" s="246"/>
      <c r="L701" s="252"/>
      <c r="M701" s="253"/>
      <c r="N701" s="254"/>
      <c r="O701" s="254"/>
      <c r="P701" s="254"/>
      <c r="Q701" s="254"/>
      <c r="R701" s="254"/>
      <c r="S701" s="254"/>
      <c r="T701" s="25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6" t="s">
        <v>232</v>
      </c>
      <c r="AU701" s="256" t="s">
        <v>89</v>
      </c>
      <c r="AV701" s="13" t="s">
        <v>89</v>
      </c>
      <c r="AW701" s="13" t="s">
        <v>33</v>
      </c>
      <c r="AX701" s="13" t="s">
        <v>78</v>
      </c>
      <c r="AY701" s="256" t="s">
        <v>224</v>
      </c>
    </row>
    <row r="702" s="13" customFormat="1">
      <c r="A702" s="13"/>
      <c r="B702" s="245"/>
      <c r="C702" s="246"/>
      <c r="D702" s="247" t="s">
        <v>232</v>
      </c>
      <c r="E702" s="248" t="s">
        <v>1</v>
      </c>
      <c r="F702" s="249" t="s">
        <v>951</v>
      </c>
      <c r="G702" s="246"/>
      <c r="H702" s="250">
        <v>4.3369999999999997</v>
      </c>
      <c r="I702" s="251"/>
      <c r="J702" s="246"/>
      <c r="K702" s="246"/>
      <c r="L702" s="252"/>
      <c r="M702" s="253"/>
      <c r="N702" s="254"/>
      <c r="O702" s="254"/>
      <c r="P702" s="254"/>
      <c r="Q702" s="254"/>
      <c r="R702" s="254"/>
      <c r="S702" s="254"/>
      <c r="T702" s="25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6" t="s">
        <v>232</v>
      </c>
      <c r="AU702" s="256" t="s">
        <v>89</v>
      </c>
      <c r="AV702" s="13" t="s">
        <v>89</v>
      </c>
      <c r="AW702" s="13" t="s">
        <v>33</v>
      </c>
      <c r="AX702" s="13" t="s">
        <v>78</v>
      </c>
      <c r="AY702" s="256" t="s">
        <v>224</v>
      </c>
    </row>
    <row r="703" s="15" customFormat="1">
      <c r="A703" s="15"/>
      <c r="B703" s="267"/>
      <c r="C703" s="268"/>
      <c r="D703" s="247" t="s">
        <v>232</v>
      </c>
      <c r="E703" s="269" t="s">
        <v>1</v>
      </c>
      <c r="F703" s="270" t="s">
        <v>248</v>
      </c>
      <c r="G703" s="268"/>
      <c r="H703" s="271">
        <v>133.101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232</v>
      </c>
      <c r="AU703" s="277" t="s">
        <v>89</v>
      </c>
      <c r="AV703" s="15" t="s">
        <v>230</v>
      </c>
      <c r="AW703" s="15" t="s">
        <v>33</v>
      </c>
      <c r="AX703" s="15" t="s">
        <v>84</v>
      </c>
      <c r="AY703" s="277" t="s">
        <v>224</v>
      </c>
    </row>
    <row r="704" s="2" customFormat="1" ht="24.15" customHeight="1">
      <c r="A704" s="40"/>
      <c r="B704" s="41"/>
      <c r="C704" s="231" t="s">
        <v>952</v>
      </c>
      <c r="D704" s="231" t="s">
        <v>226</v>
      </c>
      <c r="E704" s="232" t="s">
        <v>953</v>
      </c>
      <c r="F704" s="233" t="s">
        <v>954</v>
      </c>
      <c r="G704" s="234" t="s">
        <v>229</v>
      </c>
      <c r="H704" s="235">
        <v>126.76000000000001</v>
      </c>
      <c r="I704" s="236"/>
      <c r="J704" s="237">
        <f>ROUND(I704*H704,2)</f>
        <v>0</v>
      </c>
      <c r="K704" s="238"/>
      <c r="L704" s="46"/>
      <c r="M704" s="239" t="s">
        <v>1</v>
      </c>
      <c r="N704" s="240" t="s">
        <v>44</v>
      </c>
      <c r="O704" s="93"/>
      <c r="P704" s="241">
        <f>O704*H704</f>
        <v>0</v>
      </c>
      <c r="Q704" s="241">
        <v>0</v>
      </c>
      <c r="R704" s="241">
        <f>Q704*H704</f>
        <v>0</v>
      </c>
      <c r="S704" s="241">
        <v>0</v>
      </c>
      <c r="T704" s="242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3" t="s">
        <v>319</v>
      </c>
      <c r="AT704" s="243" t="s">
        <v>226</v>
      </c>
      <c r="AU704" s="243" t="s">
        <v>89</v>
      </c>
      <c r="AY704" s="19" t="s">
        <v>224</v>
      </c>
      <c r="BE704" s="244">
        <f>IF(N704="základní",J704,0)</f>
        <v>0</v>
      </c>
      <c r="BF704" s="244">
        <f>IF(N704="snížená",J704,0)</f>
        <v>0</v>
      </c>
      <c r="BG704" s="244">
        <f>IF(N704="zákl. přenesená",J704,0)</f>
        <v>0</v>
      </c>
      <c r="BH704" s="244">
        <f>IF(N704="sníž. přenesená",J704,0)</f>
        <v>0</v>
      </c>
      <c r="BI704" s="244">
        <f>IF(N704="nulová",J704,0)</f>
        <v>0</v>
      </c>
      <c r="BJ704" s="19" t="s">
        <v>89</v>
      </c>
      <c r="BK704" s="244">
        <f>ROUND(I704*H704,2)</f>
        <v>0</v>
      </c>
      <c r="BL704" s="19" t="s">
        <v>319</v>
      </c>
      <c r="BM704" s="243" t="s">
        <v>955</v>
      </c>
    </row>
    <row r="705" s="14" customFormat="1">
      <c r="A705" s="14"/>
      <c r="B705" s="257"/>
      <c r="C705" s="258"/>
      <c r="D705" s="247" t="s">
        <v>232</v>
      </c>
      <c r="E705" s="259" t="s">
        <v>1</v>
      </c>
      <c r="F705" s="260" t="s">
        <v>674</v>
      </c>
      <c r="G705" s="258"/>
      <c r="H705" s="259" t="s">
        <v>1</v>
      </c>
      <c r="I705" s="261"/>
      <c r="J705" s="258"/>
      <c r="K705" s="258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232</v>
      </c>
      <c r="AU705" s="266" t="s">
        <v>89</v>
      </c>
      <c r="AV705" s="14" t="s">
        <v>84</v>
      </c>
      <c r="AW705" s="14" t="s">
        <v>33</v>
      </c>
      <c r="AX705" s="14" t="s">
        <v>78</v>
      </c>
      <c r="AY705" s="266" t="s">
        <v>224</v>
      </c>
    </row>
    <row r="706" s="13" customFormat="1">
      <c r="A706" s="13"/>
      <c r="B706" s="245"/>
      <c r="C706" s="246"/>
      <c r="D706" s="247" t="s">
        <v>232</v>
      </c>
      <c r="E706" s="248" t="s">
        <v>1</v>
      </c>
      <c r="F706" s="249" t="s">
        <v>675</v>
      </c>
      <c r="G706" s="246"/>
      <c r="H706" s="250">
        <v>14.32</v>
      </c>
      <c r="I706" s="251"/>
      <c r="J706" s="246"/>
      <c r="K706" s="246"/>
      <c r="L706" s="252"/>
      <c r="M706" s="253"/>
      <c r="N706" s="254"/>
      <c r="O706" s="254"/>
      <c r="P706" s="254"/>
      <c r="Q706" s="254"/>
      <c r="R706" s="254"/>
      <c r="S706" s="254"/>
      <c r="T706" s="25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6" t="s">
        <v>232</v>
      </c>
      <c r="AU706" s="256" t="s">
        <v>89</v>
      </c>
      <c r="AV706" s="13" t="s">
        <v>89</v>
      </c>
      <c r="AW706" s="13" t="s">
        <v>33</v>
      </c>
      <c r="AX706" s="13" t="s">
        <v>78</v>
      </c>
      <c r="AY706" s="256" t="s">
        <v>224</v>
      </c>
    </row>
    <row r="707" s="13" customFormat="1">
      <c r="A707" s="13"/>
      <c r="B707" s="245"/>
      <c r="C707" s="246"/>
      <c r="D707" s="247" t="s">
        <v>232</v>
      </c>
      <c r="E707" s="248" t="s">
        <v>1</v>
      </c>
      <c r="F707" s="249" t="s">
        <v>676</v>
      </c>
      <c r="G707" s="246"/>
      <c r="H707" s="250">
        <v>16.629999999999999</v>
      </c>
      <c r="I707" s="251"/>
      <c r="J707" s="246"/>
      <c r="K707" s="246"/>
      <c r="L707" s="252"/>
      <c r="M707" s="253"/>
      <c r="N707" s="254"/>
      <c r="O707" s="254"/>
      <c r="P707" s="254"/>
      <c r="Q707" s="254"/>
      <c r="R707" s="254"/>
      <c r="S707" s="254"/>
      <c r="T707" s="25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6" t="s">
        <v>232</v>
      </c>
      <c r="AU707" s="256" t="s">
        <v>89</v>
      </c>
      <c r="AV707" s="13" t="s">
        <v>89</v>
      </c>
      <c r="AW707" s="13" t="s">
        <v>33</v>
      </c>
      <c r="AX707" s="13" t="s">
        <v>78</v>
      </c>
      <c r="AY707" s="256" t="s">
        <v>224</v>
      </c>
    </row>
    <row r="708" s="13" customFormat="1">
      <c r="A708" s="13"/>
      <c r="B708" s="245"/>
      <c r="C708" s="246"/>
      <c r="D708" s="247" t="s">
        <v>232</v>
      </c>
      <c r="E708" s="248" t="s">
        <v>1</v>
      </c>
      <c r="F708" s="249" t="s">
        <v>677</v>
      </c>
      <c r="G708" s="246"/>
      <c r="H708" s="250">
        <v>20.050000000000001</v>
      </c>
      <c r="I708" s="251"/>
      <c r="J708" s="246"/>
      <c r="K708" s="246"/>
      <c r="L708" s="252"/>
      <c r="M708" s="253"/>
      <c r="N708" s="254"/>
      <c r="O708" s="254"/>
      <c r="P708" s="254"/>
      <c r="Q708" s="254"/>
      <c r="R708" s="254"/>
      <c r="S708" s="254"/>
      <c r="T708" s="25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6" t="s">
        <v>232</v>
      </c>
      <c r="AU708" s="256" t="s">
        <v>89</v>
      </c>
      <c r="AV708" s="13" t="s">
        <v>89</v>
      </c>
      <c r="AW708" s="13" t="s">
        <v>33</v>
      </c>
      <c r="AX708" s="13" t="s">
        <v>78</v>
      </c>
      <c r="AY708" s="256" t="s">
        <v>224</v>
      </c>
    </row>
    <row r="709" s="13" customFormat="1">
      <c r="A709" s="13"/>
      <c r="B709" s="245"/>
      <c r="C709" s="246"/>
      <c r="D709" s="247" t="s">
        <v>232</v>
      </c>
      <c r="E709" s="248" t="s">
        <v>1</v>
      </c>
      <c r="F709" s="249" t="s">
        <v>678</v>
      </c>
      <c r="G709" s="246"/>
      <c r="H709" s="250">
        <v>23.280000000000001</v>
      </c>
      <c r="I709" s="251"/>
      <c r="J709" s="246"/>
      <c r="K709" s="246"/>
      <c r="L709" s="252"/>
      <c r="M709" s="253"/>
      <c r="N709" s="254"/>
      <c r="O709" s="254"/>
      <c r="P709" s="254"/>
      <c r="Q709" s="254"/>
      <c r="R709" s="254"/>
      <c r="S709" s="254"/>
      <c r="T709" s="25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6" t="s">
        <v>232</v>
      </c>
      <c r="AU709" s="256" t="s">
        <v>89</v>
      </c>
      <c r="AV709" s="13" t="s">
        <v>89</v>
      </c>
      <c r="AW709" s="13" t="s">
        <v>33</v>
      </c>
      <c r="AX709" s="13" t="s">
        <v>78</v>
      </c>
      <c r="AY709" s="256" t="s">
        <v>224</v>
      </c>
    </row>
    <row r="710" s="14" customFormat="1">
      <c r="A710" s="14"/>
      <c r="B710" s="257"/>
      <c r="C710" s="258"/>
      <c r="D710" s="247" t="s">
        <v>232</v>
      </c>
      <c r="E710" s="259" t="s">
        <v>1</v>
      </c>
      <c r="F710" s="260" t="s">
        <v>679</v>
      </c>
      <c r="G710" s="258"/>
      <c r="H710" s="259" t="s">
        <v>1</v>
      </c>
      <c r="I710" s="261"/>
      <c r="J710" s="258"/>
      <c r="K710" s="258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232</v>
      </c>
      <c r="AU710" s="266" t="s">
        <v>89</v>
      </c>
      <c r="AV710" s="14" t="s">
        <v>84</v>
      </c>
      <c r="AW710" s="14" t="s">
        <v>33</v>
      </c>
      <c r="AX710" s="14" t="s">
        <v>78</v>
      </c>
      <c r="AY710" s="266" t="s">
        <v>224</v>
      </c>
    </row>
    <row r="711" s="13" customFormat="1">
      <c r="A711" s="13"/>
      <c r="B711" s="245"/>
      <c r="C711" s="246"/>
      <c r="D711" s="247" t="s">
        <v>232</v>
      </c>
      <c r="E711" s="248" t="s">
        <v>1</v>
      </c>
      <c r="F711" s="249" t="s">
        <v>680</v>
      </c>
      <c r="G711" s="246"/>
      <c r="H711" s="250">
        <v>15.25</v>
      </c>
      <c r="I711" s="251"/>
      <c r="J711" s="246"/>
      <c r="K711" s="246"/>
      <c r="L711" s="252"/>
      <c r="M711" s="253"/>
      <c r="N711" s="254"/>
      <c r="O711" s="254"/>
      <c r="P711" s="254"/>
      <c r="Q711" s="254"/>
      <c r="R711" s="254"/>
      <c r="S711" s="254"/>
      <c r="T711" s="25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6" t="s">
        <v>232</v>
      </c>
      <c r="AU711" s="256" t="s">
        <v>89</v>
      </c>
      <c r="AV711" s="13" t="s">
        <v>89</v>
      </c>
      <c r="AW711" s="13" t="s">
        <v>33</v>
      </c>
      <c r="AX711" s="13" t="s">
        <v>78</v>
      </c>
      <c r="AY711" s="256" t="s">
        <v>224</v>
      </c>
    </row>
    <row r="712" s="13" customFormat="1">
      <c r="A712" s="13"/>
      <c r="B712" s="245"/>
      <c r="C712" s="246"/>
      <c r="D712" s="247" t="s">
        <v>232</v>
      </c>
      <c r="E712" s="248" t="s">
        <v>1</v>
      </c>
      <c r="F712" s="249" t="s">
        <v>681</v>
      </c>
      <c r="G712" s="246"/>
      <c r="H712" s="250">
        <v>14.960000000000001</v>
      </c>
      <c r="I712" s="251"/>
      <c r="J712" s="246"/>
      <c r="K712" s="246"/>
      <c r="L712" s="252"/>
      <c r="M712" s="253"/>
      <c r="N712" s="254"/>
      <c r="O712" s="254"/>
      <c r="P712" s="254"/>
      <c r="Q712" s="254"/>
      <c r="R712" s="254"/>
      <c r="S712" s="254"/>
      <c r="T712" s="25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6" t="s">
        <v>232</v>
      </c>
      <c r="AU712" s="256" t="s">
        <v>89</v>
      </c>
      <c r="AV712" s="13" t="s">
        <v>89</v>
      </c>
      <c r="AW712" s="13" t="s">
        <v>33</v>
      </c>
      <c r="AX712" s="13" t="s">
        <v>78</v>
      </c>
      <c r="AY712" s="256" t="s">
        <v>224</v>
      </c>
    </row>
    <row r="713" s="13" customFormat="1">
      <c r="A713" s="13"/>
      <c r="B713" s="245"/>
      <c r="C713" s="246"/>
      <c r="D713" s="247" t="s">
        <v>232</v>
      </c>
      <c r="E713" s="248" t="s">
        <v>1</v>
      </c>
      <c r="F713" s="249" t="s">
        <v>682</v>
      </c>
      <c r="G713" s="246"/>
      <c r="H713" s="250">
        <v>6.0099999999999998</v>
      </c>
      <c r="I713" s="251"/>
      <c r="J713" s="246"/>
      <c r="K713" s="246"/>
      <c r="L713" s="252"/>
      <c r="M713" s="253"/>
      <c r="N713" s="254"/>
      <c r="O713" s="254"/>
      <c r="P713" s="254"/>
      <c r="Q713" s="254"/>
      <c r="R713" s="254"/>
      <c r="S713" s="254"/>
      <c r="T713" s="25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6" t="s">
        <v>232</v>
      </c>
      <c r="AU713" s="256" t="s">
        <v>89</v>
      </c>
      <c r="AV713" s="13" t="s">
        <v>89</v>
      </c>
      <c r="AW713" s="13" t="s">
        <v>33</v>
      </c>
      <c r="AX713" s="13" t="s">
        <v>78</v>
      </c>
      <c r="AY713" s="256" t="s">
        <v>224</v>
      </c>
    </row>
    <row r="714" s="14" customFormat="1">
      <c r="A714" s="14"/>
      <c r="B714" s="257"/>
      <c r="C714" s="258"/>
      <c r="D714" s="247" t="s">
        <v>232</v>
      </c>
      <c r="E714" s="259" t="s">
        <v>1</v>
      </c>
      <c r="F714" s="260" t="s">
        <v>683</v>
      </c>
      <c r="G714" s="258"/>
      <c r="H714" s="259" t="s">
        <v>1</v>
      </c>
      <c r="I714" s="261"/>
      <c r="J714" s="258"/>
      <c r="K714" s="258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232</v>
      </c>
      <c r="AU714" s="266" t="s">
        <v>89</v>
      </c>
      <c r="AV714" s="14" t="s">
        <v>84</v>
      </c>
      <c r="AW714" s="14" t="s">
        <v>33</v>
      </c>
      <c r="AX714" s="14" t="s">
        <v>78</v>
      </c>
      <c r="AY714" s="266" t="s">
        <v>224</v>
      </c>
    </row>
    <row r="715" s="13" customFormat="1">
      <c r="A715" s="13"/>
      <c r="B715" s="245"/>
      <c r="C715" s="246"/>
      <c r="D715" s="247" t="s">
        <v>232</v>
      </c>
      <c r="E715" s="248" t="s">
        <v>1</v>
      </c>
      <c r="F715" s="249" t="s">
        <v>684</v>
      </c>
      <c r="G715" s="246"/>
      <c r="H715" s="250">
        <v>5.8099999999999996</v>
      </c>
      <c r="I715" s="251"/>
      <c r="J715" s="246"/>
      <c r="K715" s="246"/>
      <c r="L715" s="252"/>
      <c r="M715" s="253"/>
      <c r="N715" s="254"/>
      <c r="O715" s="254"/>
      <c r="P715" s="254"/>
      <c r="Q715" s="254"/>
      <c r="R715" s="254"/>
      <c r="S715" s="254"/>
      <c r="T715" s="25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6" t="s">
        <v>232</v>
      </c>
      <c r="AU715" s="256" t="s">
        <v>89</v>
      </c>
      <c r="AV715" s="13" t="s">
        <v>89</v>
      </c>
      <c r="AW715" s="13" t="s">
        <v>33</v>
      </c>
      <c r="AX715" s="13" t="s">
        <v>78</v>
      </c>
      <c r="AY715" s="256" t="s">
        <v>224</v>
      </c>
    </row>
    <row r="716" s="13" customFormat="1">
      <c r="A716" s="13"/>
      <c r="B716" s="245"/>
      <c r="C716" s="246"/>
      <c r="D716" s="247" t="s">
        <v>232</v>
      </c>
      <c r="E716" s="248" t="s">
        <v>1</v>
      </c>
      <c r="F716" s="249" t="s">
        <v>685</v>
      </c>
      <c r="G716" s="246"/>
      <c r="H716" s="250">
        <v>6.3200000000000003</v>
      </c>
      <c r="I716" s="251"/>
      <c r="J716" s="246"/>
      <c r="K716" s="246"/>
      <c r="L716" s="252"/>
      <c r="M716" s="253"/>
      <c r="N716" s="254"/>
      <c r="O716" s="254"/>
      <c r="P716" s="254"/>
      <c r="Q716" s="254"/>
      <c r="R716" s="254"/>
      <c r="S716" s="254"/>
      <c r="T716" s="25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6" t="s">
        <v>232</v>
      </c>
      <c r="AU716" s="256" t="s">
        <v>89</v>
      </c>
      <c r="AV716" s="13" t="s">
        <v>89</v>
      </c>
      <c r="AW716" s="13" t="s">
        <v>33</v>
      </c>
      <c r="AX716" s="13" t="s">
        <v>78</v>
      </c>
      <c r="AY716" s="256" t="s">
        <v>224</v>
      </c>
    </row>
    <row r="717" s="13" customFormat="1">
      <c r="A717" s="13"/>
      <c r="B717" s="245"/>
      <c r="C717" s="246"/>
      <c r="D717" s="247" t="s">
        <v>232</v>
      </c>
      <c r="E717" s="248" t="s">
        <v>1</v>
      </c>
      <c r="F717" s="249" t="s">
        <v>686</v>
      </c>
      <c r="G717" s="246"/>
      <c r="H717" s="250">
        <v>4.1299999999999999</v>
      </c>
      <c r="I717" s="251"/>
      <c r="J717" s="246"/>
      <c r="K717" s="246"/>
      <c r="L717" s="252"/>
      <c r="M717" s="253"/>
      <c r="N717" s="254"/>
      <c r="O717" s="254"/>
      <c r="P717" s="254"/>
      <c r="Q717" s="254"/>
      <c r="R717" s="254"/>
      <c r="S717" s="254"/>
      <c r="T717" s="25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6" t="s">
        <v>232</v>
      </c>
      <c r="AU717" s="256" t="s">
        <v>89</v>
      </c>
      <c r="AV717" s="13" t="s">
        <v>89</v>
      </c>
      <c r="AW717" s="13" t="s">
        <v>33</v>
      </c>
      <c r="AX717" s="13" t="s">
        <v>78</v>
      </c>
      <c r="AY717" s="256" t="s">
        <v>224</v>
      </c>
    </row>
    <row r="718" s="15" customFormat="1">
      <c r="A718" s="15"/>
      <c r="B718" s="267"/>
      <c r="C718" s="268"/>
      <c r="D718" s="247" t="s">
        <v>232</v>
      </c>
      <c r="E718" s="269" t="s">
        <v>1</v>
      </c>
      <c r="F718" s="270" t="s">
        <v>248</v>
      </c>
      <c r="G718" s="268"/>
      <c r="H718" s="271">
        <v>126.76000000000001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7" t="s">
        <v>232</v>
      </c>
      <c r="AU718" s="277" t="s">
        <v>89</v>
      </c>
      <c r="AV718" s="15" t="s">
        <v>230</v>
      </c>
      <c r="AW718" s="15" t="s">
        <v>33</v>
      </c>
      <c r="AX718" s="15" t="s">
        <v>84</v>
      </c>
      <c r="AY718" s="277" t="s">
        <v>224</v>
      </c>
    </row>
    <row r="719" s="2" customFormat="1" ht="16.5" customHeight="1">
      <c r="A719" s="40"/>
      <c r="B719" s="41"/>
      <c r="C719" s="278" t="s">
        <v>956</v>
      </c>
      <c r="D719" s="278" t="s">
        <v>390</v>
      </c>
      <c r="E719" s="279" t="s">
        <v>957</v>
      </c>
      <c r="F719" s="280" t="s">
        <v>958</v>
      </c>
      <c r="G719" s="281" t="s">
        <v>229</v>
      </c>
      <c r="H719" s="282">
        <v>133.101</v>
      </c>
      <c r="I719" s="283"/>
      <c r="J719" s="284">
        <f>ROUND(I719*H719,2)</f>
        <v>0</v>
      </c>
      <c r="K719" s="285"/>
      <c r="L719" s="286"/>
      <c r="M719" s="287" t="s">
        <v>1</v>
      </c>
      <c r="N719" s="288" t="s">
        <v>44</v>
      </c>
      <c r="O719" s="93"/>
      <c r="P719" s="241">
        <f>O719*H719</f>
        <v>0</v>
      </c>
      <c r="Q719" s="241">
        <v>0.0066</v>
      </c>
      <c r="R719" s="241">
        <f>Q719*H719</f>
        <v>0.87846659999999999</v>
      </c>
      <c r="S719" s="241">
        <v>0</v>
      </c>
      <c r="T719" s="242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3" t="s">
        <v>418</v>
      </c>
      <c r="AT719" s="243" t="s">
        <v>390</v>
      </c>
      <c r="AU719" s="243" t="s">
        <v>89</v>
      </c>
      <c r="AY719" s="19" t="s">
        <v>224</v>
      </c>
      <c r="BE719" s="244">
        <f>IF(N719="základní",J719,0)</f>
        <v>0</v>
      </c>
      <c r="BF719" s="244">
        <f>IF(N719="snížená",J719,0)</f>
        <v>0</v>
      </c>
      <c r="BG719" s="244">
        <f>IF(N719="zákl. přenesená",J719,0)</f>
        <v>0</v>
      </c>
      <c r="BH719" s="244">
        <f>IF(N719="sníž. přenesená",J719,0)</f>
        <v>0</v>
      </c>
      <c r="BI719" s="244">
        <f>IF(N719="nulová",J719,0)</f>
        <v>0</v>
      </c>
      <c r="BJ719" s="19" t="s">
        <v>89</v>
      </c>
      <c r="BK719" s="244">
        <f>ROUND(I719*H719,2)</f>
        <v>0</v>
      </c>
      <c r="BL719" s="19" t="s">
        <v>319</v>
      </c>
      <c r="BM719" s="243" t="s">
        <v>959</v>
      </c>
    </row>
    <row r="720" s="14" customFormat="1">
      <c r="A720" s="14"/>
      <c r="B720" s="257"/>
      <c r="C720" s="258"/>
      <c r="D720" s="247" t="s">
        <v>232</v>
      </c>
      <c r="E720" s="259" t="s">
        <v>1</v>
      </c>
      <c r="F720" s="260" t="s">
        <v>674</v>
      </c>
      <c r="G720" s="258"/>
      <c r="H720" s="259" t="s">
        <v>1</v>
      </c>
      <c r="I720" s="261"/>
      <c r="J720" s="258"/>
      <c r="K720" s="258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232</v>
      </c>
      <c r="AU720" s="266" t="s">
        <v>89</v>
      </c>
      <c r="AV720" s="14" t="s">
        <v>84</v>
      </c>
      <c r="AW720" s="14" t="s">
        <v>33</v>
      </c>
      <c r="AX720" s="14" t="s">
        <v>78</v>
      </c>
      <c r="AY720" s="266" t="s">
        <v>224</v>
      </c>
    </row>
    <row r="721" s="13" customFormat="1">
      <c r="A721" s="13"/>
      <c r="B721" s="245"/>
      <c r="C721" s="246"/>
      <c r="D721" s="247" t="s">
        <v>232</v>
      </c>
      <c r="E721" s="248" t="s">
        <v>1</v>
      </c>
      <c r="F721" s="249" t="s">
        <v>942</v>
      </c>
      <c r="G721" s="246"/>
      <c r="H721" s="250">
        <v>15.036</v>
      </c>
      <c r="I721" s="251"/>
      <c r="J721" s="246"/>
      <c r="K721" s="246"/>
      <c r="L721" s="252"/>
      <c r="M721" s="253"/>
      <c r="N721" s="254"/>
      <c r="O721" s="254"/>
      <c r="P721" s="254"/>
      <c r="Q721" s="254"/>
      <c r="R721" s="254"/>
      <c r="S721" s="254"/>
      <c r="T721" s="25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6" t="s">
        <v>232</v>
      </c>
      <c r="AU721" s="256" t="s">
        <v>89</v>
      </c>
      <c r="AV721" s="13" t="s">
        <v>89</v>
      </c>
      <c r="AW721" s="13" t="s">
        <v>33</v>
      </c>
      <c r="AX721" s="13" t="s">
        <v>78</v>
      </c>
      <c r="AY721" s="256" t="s">
        <v>224</v>
      </c>
    </row>
    <row r="722" s="13" customFormat="1">
      <c r="A722" s="13"/>
      <c r="B722" s="245"/>
      <c r="C722" s="246"/>
      <c r="D722" s="247" t="s">
        <v>232</v>
      </c>
      <c r="E722" s="248" t="s">
        <v>1</v>
      </c>
      <c r="F722" s="249" t="s">
        <v>943</v>
      </c>
      <c r="G722" s="246"/>
      <c r="H722" s="250">
        <v>17.462</v>
      </c>
      <c r="I722" s="251"/>
      <c r="J722" s="246"/>
      <c r="K722" s="246"/>
      <c r="L722" s="252"/>
      <c r="M722" s="253"/>
      <c r="N722" s="254"/>
      <c r="O722" s="254"/>
      <c r="P722" s="254"/>
      <c r="Q722" s="254"/>
      <c r="R722" s="254"/>
      <c r="S722" s="254"/>
      <c r="T722" s="25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6" t="s">
        <v>232</v>
      </c>
      <c r="AU722" s="256" t="s">
        <v>89</v>
      </c>
      <c r="AV722" s="13" t="s">
        <v>89</v>
      </c>
      <c r="AW722" s="13" t="s">
        <v>33</v>
      </c>
      <c r="AX722" s="13" t="s">
        <v>78</v>
      </c>
      <c r="AY722" s="256" t="s">
        <v>224</v>
      </c>
    </row>
    <row r="723" s="13" customFormat="1">
      <c r="A723" s="13"/>
      <c r="B723" s="245"/>
      <c r="C723" s="246"/>
      <c r="D723" s="247" t="s">
        <v>232</v>
      </c>
      <c r="E723" s="248" t="s">
        <v>1</v>
      </c>
      <c r="F723" s="249" t="s">
        <v>944</v>
      </c>
      <c r="G723" s="246"/>
      <c r="H723" s="250">
        <v>21.053000000000001</v>
      </c>
      <c r="I723" s="251"/>
      <c r="J723" s="246"/>
      <c r="K723" s="246"/>
      <c r="L723" s="252"/>
      <c r="M723" s="253"/>
      <c r="N723" s="254"/>
      <c r="O723" s="254"/>
      <c r="P723" s="254"/>
      <c r="Q723" s="254"/>
      <c r="R723" s="254"/>
      <c r="S723" s="254"/>
      <c r="T723" s="25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6" t="s">
        <v>232</v>
      </c>
      <c r="AU723" s="256" t="s">
        <v>89</v>
      </c>
      <c r="AV723" s="13" t="s">
        <v>89</v>
      </c>
      <c r="AW723" s="13" t="s">
        <v>33</v>
      </c>
      <c r="AX723" s="13" t="s">
        <v>78</v>
      </c>
      <c r="AY723" s="256" t="s">
        <v>224</v>
      </c>
    </row>
    <row r="724" s="13" customFormat="1">
      <c r="A724" s="13"/>
      <c r="B724" s="245"/>
      <c r="C724" s="246"/>
      <c r="D724" s="247" t="s">
        <v>232</v>
      </c>
      <c r="E724" s="248" t="s">
        <v>1</v>
      </c>
      <c r="F724" s="249" t="s">
        <v>945</v>
      </c>
      <c r="G724" s="246"/>
      <c r="H724" s="250">
        <v>24.443999999999999</v>
      </c>
      <c r="I724" s="251"/>
      <c r="J724" s="246"/>
      <c r="K724" s="246"/>
      <c r="L724" s="252"/>
      <c r="M724" s="253"/>
      <c r="N724" s="254"/>
      <c r="O724" s="254"/>
      <c r="P724" s="254"/>
      <c r="Q724" s="254"/>
      <c r="R724" s="254"/>
      <c r="S724" s="254"/>
      <c r="T724" s="25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6" t="s">
        <v>232</v>
      </c>
      <c r="AU724" s="256" t="s">
        <v>89</v>
      </c>
      <c r="AV724" s="13" t="s">
        <v>89</v>
      </c>
      <c r="AW724" s="13" t="s">
        <v>33</v>
      </c>
      <c r="AX724" s="13" t="s">
        <v>78</v>
      </c>
      <c r="AY724" s="256" t="s">
        <v>224</v>
      </c>
    </row>
    <row r="725" s="14" customFormat="1">
      <c r="A725" s="14"/>
      <c r="B725" s="257"/>
      <c r="C725" s="258"/>
      <c r="D725" s="247" t="s">
        <v>232</v>
      </c>
      <c r="E725" s="259" t="s">
        <v>1</v>
      </c>
      <c r="F725" s="260" t="s">
        <v>679</v>
      </c>
      <c r="G725" s="258"/>
      <c r="H725" s="259" t="s">
        <v>1</v>
      </c>
      <c r="I725" s="261"/>
      <c r="J725" s="258"/>
      <c r="K725" s="258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232</v>
      </c>
      <c r="AU725" s="266" t="s">
        <v>89</v>
      </c>
      <c r="AV725" s="14" t="s">
        <v>84</v>
      </c>
      <c r="AW725" s="14" t="s">
        <v>33</v>
      </c>
      <c r="AX725" s="14" t="s">
        <v>78</v>
      </c>
      <c r="AY725" s="266" t="s">
        <v>224</v>
      </c>
    </row>
    <row r="726" s="13" customFormat="1">
      <c r="A726" s="13"/>
      <c r="B726" s="245"/>
      <c r="C726" s="246"/>
      <c r="D726" s="247" t="s">
        <v>232</v>
      </c>
      <c r="E726" s="248" t="s">
        <v>1</v>
      </c>
      <c r="F726" s="249" t="s">
        <v>946</v>
      </c>
      <c r="G726" s="246"/>
      <c r="H726" s="250">
        <v>16.013000000000002</v>
      </c>
      <c r="I726" s="251"/>
      <c r="J726" s="246"/>
      <c r="K726" s="246"/>
      <c r="L726" s="252"/>
      <c r="M726" s="253"/>
      <c r="N726" s="254"/>
      <c r="O726" s="254"/>
      <c r="P726" s="254"/>
      <c r="Q726" s="254"/>
      <c r="R726" s="254"/>
      <c r="S726" s="254"/>
      <c r="T726" s="25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6" t="s">
        <v>232</v>
      </c>
      <c r="AU726" s="256" t="s">
        <v>89</v>
      </c>
      <c r="AV726" s="13" t="s">
        <v>89</v>
      </c>
      <c r="AW726" s="13" t="s">
        <v>33</v>
      </c>
      <c r="AX726" s="13" t="s">
        <v>78</v>
      </c>
      <c r="AY726" s="256" t="s">
        <v>224</v>
      </c>
    </row>
    <row r="727" s="13" customFormat="1">
      <c r="A727" s="13"/>
      <c r="B727" s="245"/>
      <c r="C727" s="246"/>
      <c r="D727" s="247" t="s">
        <v>232</v>
      </c>
      <c r="E727" s="248" t="s">
        <v>1</v>
      </c>
      <c r="F727" s="249" t="s">
        <v>947</v>
      </c>
      <c r="G727" s="246"/>
      <c r="H727" s="250">
        <v>15.708</v>
      </c>
      <c r="I727" s="251"/>
      <c r="J727" s="246"/>
      <c r="K727" s="246"/>
      <c r="L727" s="252"/>
      <c r="M727" s="253"/>
      <c r="N727" s="254"/>
      <c r="O727" s="254"/>
      <c r="P727" s="254"/>
      <c r="Q727" s="254"/>
      <c r="R727" s="254"/>
      <c r="S727" s="254"/>
      <c r="T727" s="25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6" t="s">
        <v>232</v>
      </c>
      <c r="AU727" s="256" t="s">
        <v>89</v>
      </c>
      <c r="AV727" s="13" t="s">
        <v>89</v>
      </c>
      <c r="AW727" s="13" t="s">
        <v>33</v>
      </c>
      <c r="AX727" s="13" t="s">
        <v>78</v>
      </c>
      <c r="AY727" s="256" t="s">
        <v>224</v>
      </c>
    </row>
    <row r="728" s="13" customFormat="1">
      <c r="A728" s="13"/>
      <c r="B728" s="245"/>
      <c r="C728" s="246"/>
      <c r="D728" s="247" t="s">
        <v>232</v>
      </c>
      <c r="E728" s="248" t="s">
        <v>1</v>
      </c>
      <c r="F728" s="249" t="s">
        <v>948</v>
      </c>
      <c r="G728" s="246"/>
      <c r="H728" s="250">
        <v>6.3109999999999999</v>
      </c>
      <c r="I728" s="251"/>
      <c r="J728" s="246"/>
      <c r="K728" s="246"/>
      <c r="L728" s="252"/>
      <c r="M728" s="253"/>
      <c r="N728" s="254"/>
      <c r="O728" s="254"/>
      <c r="P728" s="254"/>
      <c r="Q728" s="254"/>
      <c r="R728" s="254"/>
      <c r="S728" s="254"/>
      <c r="T728" s="25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6" t="s">
        <v>232</v>
      </c>
      <c r="AU728" s="256" t="s">
        <v>89</v>
      </c>
      <c r="AV728" s="13" t="s">
        <v>89</v>
      </c>
      <c r="AW728" s="13" t="s">
        <v>33</v>
      </c>
      <c r="AX728" s="13" t="s">
        <v>78</v>
      </c>
      <c r="AY728" s="256" t="s">
        <v>224</v>
      </c>
    </row>
    <row r="729" s="14" customFormat="1">
      <c r="A729" s="14"/>
      <c r="B729" s="257"/>
      <c r="C729" s="258"/>
      <c r="D729" s="247" t="s">
        <v>232</v>
      </c>
      <c r="E729" s="259" t="s">
        <v>1</v>
      </c>
      <c r="F729" s="260" t="s">
        <v>683</v>
      </c>
      <c r="G729" s="258"/>
      <c r="H729" s="259" t="s">
        <v>1</v>
      </c>
      <c r="I729" s="261"/>
      <c r="J729" s="258"/>
      <c r="K729" s="258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232</v>
      </c>
      <c r="AU729" s="266" t="s">
        <v>89</v>
      </c>
      <c r="AV729" s="14" t="s">
        <v>84</v>
      </c>
      <c r="AW729" s="14" t="s">
        <v>33</v>
      </c>
      <c r="AX729" s="14" t="s">
        <v>78</v>
      </c>
      <c r="AY729" s="266" t="s">
        <v>224</v>
      </c>
    </row>
    <row r="730" s="13" customFormat="1">
      <c r="A730" s="13"/>
      <c r="B730" s="245"/>
      <c r="C730" s="246"/>
      <c r="D730" s="247" t="s">
        <v>232</v>
      </c>
      <c r="E730" s="248" t="s">
        <v>1</v>
      </c>
      <c r="F730" s="249" t="s">
        <v>949</v>
      </c>
      <c r="G730" s="246"/>
      <c r="H730" s="250">
        <v>6.101</v>
      </c>
      <c r="I730" s="251"/>
      <c r="J730" s="246"/>
      <c r="K730" s="246"/>
      <c r="L730" s="252"/>
      <c r="M730" s="253"/>
      <c r="N730" s="254"/>
      <c r="O730" s="254"/>
      <c r="P730" s="254"/>
      <c r="Q730" s="254"/>
      <c r="R730" s="254"/>
      <c r="S730" s="254"/>
      <c r="T730" s="25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6" t="s">
        <v>232</v>
      </c>
      <c r="AU730" s="256" t="s">
        <v>89</v>
      </c>
      <c r="AV730" s="13" t="s">
        <v>89</v>
      </c>
      <c r="AW730" s="13" t="s">
        <v>33</v>
      </c>
      <c r="AX730" s="13" t="s">
        <v>78</v>
      </c>
      <c r="AY730" s="256" t="s">
        <v>224</v>
      </c>
    </row>
    <row r="731" s="13" customFormat="1">
      <c r="A731" s="13"/>
      <c r="B731" s="245"/>
      <c r="C731" s="246"/>
      <c r="D731" s="247" t="s">
        <v>232</v>
      </c>
      <c r="E731" s="248" t="s">
        <v>1</v>
      </c>
      <c r="F731" s="249" t="s">
        <v>950</v>
      </c>
      <c r="G731" s="246"/>
      <c r="H731" s="250">
        <v>6.6360000000000001</v>
      </c>
      <c r="I731" s="251"/>
      <c r="J731" s="246"/>
      <c r="K731" s="246"/>
      <c r="L731" s="252"/>
      <c r="M731" s="253"/>
      <c r="N731" s="254"/>
      <c r="O731" s="254"/>
      <c r="P731" s="254"/>
      <c r="Q731" s="254"/>
      <c r="R731" s="254"/>
      <c r="S731" s="254"/>
      <c r="T731" s="25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6" t="s">
        <v>232</v>
      </c>
      <c r="AU731" s="256" t="s">
        <v>89</v>
      </c>
      <c r="AV731" s="13" t="s">
        <v>89</v>
      </c>
      <c r="AW731" s="13" t="s">
        <v>33</v>
      </c>
      <c r="AX731" s="13" t="s">
        <v>78</v>
      </c>
      <c r="AY731" s="256" t="s">
        <v>224</v>
      </c>
    </row>
    <row r="732" s="13" customFormat="1">
      <c r="A732" s="13"/>
      <c r="B732" s="245"/>
      <c r="C732" s="246"/>
      <c r="D732" s="247" t="s">
        <v>232</v>
      </c>
      <c r="E732" s="248" t="s">
        <v>1</v>
      </c>
      <c r="F732" s="249" t="s">
        <v>951</v>
      </c>
      <c r="G732" s="246"/>
      <c r="H732" s="250">
        <v>4.3369999999999997</v>
      </c>
      <c r="I732" s="251"/>
      <c r="J732" s="246"/>
      <c r="K732" s="246"/>
      <c r="L732" s="252"/>
      <c r="M732" s="253"/>
      <c r="N732" s="254"/>
      <c r="O732" s="254"/>
      <c r="P732" s="254"/>
      <c r="Q732" s="254"/>
      <c r="R732" s="254"/>
      <c r="S732" s="254"/>
      <c r="T732" s="25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6" t="s">
        <v>232</v>
      </c>
      <c r="AU732" s="256" t="s">
        <v>89</v>
      </c>
      <c r="AV732" s="13" t="s">
        <v>89</v>
      </c>
      <c r="AW732" s="13" t="s">
        <v>33</v>
      </c>
      <c r="AX732" s="13" t="s">
        <v>78</v>
      </c>
      <c r="AY732" s="256" t="s">
        <v>224</v>
      </c>
    </row>
    <row r="733" s="15" customFormat="1">
      <c r="A733" s="15"/>
      <c r="B733" s="267"/>
      <c r="C733" s="268"/>
      <c r="D733" s="247" t="s">
        <v>232</v>
      </c>
      <c r="E733" s="269" t="s">
        <v>1</v>
      </c>
      <c r="F733" s="270" t="s">
        <v>248</v>
      </c>
      <c r="G733" s="268"/>
      <c r="H733" s="271">
        <v>133.101</v>
      </c>
      <c r="I733" s="272"/>
      <c r="J733" s="268"/>
      <c r="K733" s="268"/>
      <c r="L733" s="273"/>
      <c r="M733" s="274"/>
      <c r="N733" s="275"/>
      <c r="O733" s="275"/>
      <c r="P733" s="275"/>
      <c r="Q733" s="275"/>
      <c r="R733" s="275"/>
      <c r="S733" s="275"/>
      <c r="T733" s="27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7" t="s">
        <v>232</v>
      </c>
      <c r="AU733" s="277" t="s">
        <v>89</v>
      </c>
      <c r="AV733" s="15" t="s">
        <v>230</v>
      </c>
      <c r="AW733" s="15" t="s">
        <v>33</v>
      </c>
      <c r="AX733" s="15" t="s">
        <v>84</v>
      </c>
      <c r="AY733" s="277" t="s">
        <v>224</v>
      </c>
    </row>
    <row r="734" s="2" customFormat="1" ht="16.5" customHeight="1">
      <c r="A734" s="40"/>
      <c r="B734" s="41"/>
      <c r="C734" s="231" t="s">
        <v>960</v>
      </c>
      <c r="D734" s="231" t="s">
        <v>226</v>
      </c>
      <c r="E734" s="232" t="s">
        <v>961</v>
      </c>
      <c r="F734" s="233" t="s">
        <v>962</v>
      </c>
      <c r="G734" s="234" t="s">
        <v>229</v>
      </c>
      <c r="H734" s="235">
        <v>93.519999999999996</v>
      </c>
      <c r="I734" s="236"/>
      <c r="J734" s="237">
        <f>ROUND(I734*H734,2)</f>
        <v>0</v>
      </c>
      <c r="K734" s="238"/>
      <c r="L734" s="46"/>
      <c r="M734" s="239" t="s">
        <v>1</v>
      </c>
      <c r="N734" s="240" t="s">
        <v>44</v>
      </c>
      <c r="O734" s="93"/>
      <c r="P734" s="241">
        <f>O734*H734</f>
        <v>0</v>
      </c>
      <c r="Q734" s="241">
        <v>0.0060000000000000001</v>
      </c>
      <c r="R734" s="241">
        <f>Q734*H734</f>
        <v>0.56111999999999995</v>
      </c>
      <c r="S734" s="241">
        <v>0</v>
      </c>
      <c r="T734" s="242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43" t="s">
        <v>319</v>
      </c>
      <c r="AT734" s="243" t="s">
        <v>226</v>
      </c>
      <c r="AU734" s="243" t="s">
        <v>89</v>
      </c>
      <c r="AY734" s="19" t="s">
        <v>224</v>
      </c>
      <c r="BE734" s="244">
        <f>IF(N734="základní",J734,0)</f>
        <v>0</v>
      </c>
      <c r="BF734" s="244">
        <f>IF(N734="snížená",J734,0)</f>
        <v>0</v>
      </c>
      <c r="BG734" s="244">
        <f>IF(N734="zákl. přenesená",J734,0)</f>
        <v>0</v>
      </c>
      <c r="BH734" s="244">
        <f>IF(N734="sníž. přenesená",J734,0)</f>
        <v>0</v>
      </c>
      <c r="BI734" s="244">
        <f>IF(N734="nulová",J734,0)</f>
        <v>0</v>
      </c>
      <c r="BJ734" s="19" t="s">
        <v>89</v>
      </c>
      <c r="BK734" s="244">
        <f>ROUND(I734*H734,2)</f>
        <v>0</v>
      </c>
      <c r="BL734" s="19" t="s">
        <v>319</v>
      </c>
      <c r="BM734" s="243" t="s">
        <v>963</v>
      </c>
    </row>
    <row r="735" s="14" customFormat="1">
      <c r="A735" s="14"/>
      <c r="B735" s="257"/>
      <c r="C735" s="258"/>
      <c r="D735" s="247" t="s">
        <v>232</v>
      </c>
      <c r="E735" s="259" t="s">
        <v>1</v>
      </c>
      <c r="F735" s="260" t="s">
        <v>964</v>
      </c>
      <c r="G735" s="258"/>
      <c r="H735" s="259" t="s">
        <v>1</v>
      </c>
      <c r="I735" s="261"/>
      <c r="J735" s="258"/>
      <c r="K735" s="258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232</v>
      </c>
      <c r="AU735" s="266" t="s">
        <v>89</v>
      </c>
      <c r="AV735" s="14" t="s">
        <v>84</v>
      </c>
      <c r="AW735" s="14" t="s">
        <v>33</v>
      </c>
      <c r="AX735" s="14" t="s">
        <v>78</v>
      </c>
      <c r="AY735" s="266" t="s">
        <v>224</v>
      </c>
    </row>
    <row r="736" s="13" customFormat="1">
      <c r="A736" s="13"/>
      <c r="B736" s="245"/>
      <c r="C736" s="246"/>
      <c r="D736" s="247" t="s">
        <v>232</v>
      </c>
      <c r="E736" s="248" t="s">
        <v>1</v>
      </c>
      <c r="F736" s="249" t="s">
        <v>965</v>
      </c>
      <c r="G736" s="246"/>
      <c r="H736" s="250">
        <v>92.140000000000001</v>
      </c>
      <c r="I736" s="251"/>
      <c r="J736" s="246"/>
      <c r="K736" s="246"/>
      <c r="L736" s="252"/>
      <c r="M736" s="253"/>
      <c r="N736" s="254"/>
      <c r="O736" s="254"/>
      <c r="P736" s="254"/>
      <c r="Q736" s="254"/>
      <c r="R736" s="254"/>
      <c r="S736" s="254"/>
      <c r="T736" s="25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6" t="s">
        <v>232</v>
      </c>
      <c r="AU736" s="256" t="s">
        <v>89</v>
      </c>
      <c r="AV736" s="13" t="s">
        <v>89</v>
      </c>
      <c r="AW736" s="13" t="s">
        <v>33</v>
      </c>
      <c r="AX736" s="13" t="s">
        <v>78</v>
      </c>
      <c r="AY736" s="256" t="s">
        <v>224</v>
      </c>
    </row>
    <row r="737" s="14" customFormat="1">
      <c r="A737" s="14"/>
      <c r="B737" s="257"/>
      <c r="C737" s="258"/>
      <c r="D737" s="247" t="s">
        <v>232</v>
      </c>
      <c r="E737" s="259" t="s">
        <v>1</v>
      </c>
      <c r="F737" s="260" t="s">
        <v>574</v>
      </c>
      <c r="G737" s="258"/>
      <c r="H737" s="259" t="s">
        <v>1</v>
      </c>
      <c r="I737" s="261"/>
      <c r="J737" s="258"/>
      <c r="K737" s="258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232</v>
      </c>
      <c r="AU737" s="266" t="s">
        <v>89</v>
      </c>
      <c r="AV737" s="14" t="s">
        <v>84</v>
      </c>
      <c r="AW737" s="14" t="s">
        <v>33</v>
      </c>
      <c r="AX737" s="14" t="s">
        <v>78</v>
      </c>
      <c r="AY737" s="266" t="s">
        <v>224</v>
      </c>
    </row>
    <row r="738" s="13" customFormat="1">
      <c r="A738" s="13"/>
      <c r="B738" s="245"/>
      <c r="C738" s="246"/>
      <c r="D738" s="247" t="s">
        <v>232</v>
      </c>
      <c r="E738" s="248" t="s">
        <v>1</v>
      </c>
      <c r="F738" s="249" t="s">
        <v>966</v>
      </c>
      <c r="G738" s="246"/>
      <c r="H738" s="250">
        <v>1.3799999999999999</v>
      </c>
      <c r="I738" s="251"/>
      <c r="J738" s="246"/>
      <c r="K738" s="246"/>
      <c r="L738" s="252"/>
      <c r="M738" s="253"/>
      <c r="N738" s="254"/>
      <c r="O738" s="254"/>
      <c r="P738" s="254"/>
      <c r="Q738" s="254"/>
      <c r="R738" s="254"/>
      <c r="S738" s="254"/>
      <c r="T738" s="25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6" t="s">
        <v>232</v>
      </c>
      <c r="AU738" s="256" t="s">
        <v>89</v>
      </c>
      <c r="AV738" s="13" t="s">
        <v>89</v>
      </c>
      <c r="AW738" s="13" t="s">
        <v>33</v>
      </c>
      <c r="AX738" s="13" t="s">
        <v>78</v>
      </c>
      <c r="AY738" s="256" t="s">
        <v>224</v>
      </c>
    </row>
    <row r="739" s="15" customFormat="1">
      <c r="A739" s="15"/>
      <c r="B739" s="267"/>
      <c r="C739" s="268"/>
      <c r="D739" s="247" t="s">
        <v>232</v>
      </c>
      <c r="E739" s="269" t="s">
        <v>1</v>
      </c>
      <c r="F739" s="270" t="s">
        <v>248</v>
      </c>
      <c r="G739" s="268"/>
      <c r="H739" s="271">
        <v>93.519999999999996</v>
      </c>
      <c r="I739" s="272"/>
      <c r="J739" s="268"/>
      <c r="K739" s="268"/>
      <c r="L739" s="273"/>
      <c r="M739" s="274"/>
      <c r="N739" s="275"/>
      <c r="O739" s="275"/>
      <c r="P739" s="275"/>
      <c r="Q739" s="275"/>
      <c r="R739" s="275"/>
      <c r="S739" s="275"/>
      <c r="T739" s="27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7" t="s">
        <v>232</v>
      </c>
      <c r="AU739" s="277" t="s">
        <v>89</v>
      </c>
      <c r="AV739" s="15" t="s">
        <v>230</v>
      </c>
      <c r="AW739" s="15" t="s">
        <v>33</v>
      </c>
      <c r="AX739" s="15" t="s">
        <v>84</v>
      </c>
      <c r="AY739" s="277" t="s">
        <v>224</v>
      </c>
    </row>
    <row r="740" s="2" customFormat="1" ht="16.5" customHeight="1">
      <c r="A740" s="40"/>
      <c r="B740" s="41"/>
      <c r="C740" s="278" t="s">
        <v>967</v>
      </c>
      <c r="D740" s="278" t="s">
        <v>390</v>
      </c>
      <c r="E740" s="279" t="s">
        <v>968</v>
      </c>
      <c r="F740" s="280" t="s">
        <v>969</v>
      </c>
      <c r="G740" s="281" t="s">
        <v>229</v>
      </c>
      <c r="H740" s="282">
        <v>48.374000000000002</v>
      </c>
      <c r="I740" s="283"/>
      <c r="J740" s="284">
        <f>ROUND(I740*H740,2)</f>
        <v>0</v>
      </c>
      <c r="K740" s="285"/>
      <c r="L740" s="286"/>
      <c r="M740" s="287" t="s">
        <v>1</v>
      </c>
      <c r="N740" s="288" t="s">
        <v>44</v>
      </c>
      <c r="O740" s="93"/>
      <c r="P740" s="241">
        <f>O740*H740</f>
        <v>0</v>
      </c>
      <c r="Q740" s="241">
        <v>0.0070000000000000001</v>
      </c>
      <c r="R740" s="241">
        <f>Q740*H740</f>
        <v>0.33861800000000003</v>
      </c>
      <c r="S740" s="241">
        <v>0</v>
      </c>
      <c r="T740" s="242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3" t="s">
        <v>418</v>
      </c>
      <c r="AT740" s="243" t="s">
        <v>390</v>
      </c>
      <c r="AU740" s="243" t="s">
        <v>89</v>
      </c>
      <c r="AY740" s="19" t="s">
        <v>224</v>
      </c>
      <c r="BE740" s="244">
        <f>IF(N740="základní",J740,0)</f>
        <v>0</v>
      </c>
      <c r="BF740" s="244">
        <f>IF(N740="snížená",J740,0)</f>
        <v>0</v>
      </c>
      <c r="BG740" s="244">
        <f>IF(N740="zákl. přenesená",J740,0)</f>
        <v>0</v>
      </c>
      <c r="BH740" s="244">
        <f>IF(N740="sníž. přenesená",J740,0)</f>
        <v>0</v>
      </c>
      <c r="BI740" s="244">
        <f>IF(N740="nulová",J740,0)</f>
        <v>0</v>
      </c>
      <c r="BJ740" s="19" t="s">
        <v>89</v>
      </c>
      <c r="BK740" s="244">
        <f>ROUND(I740*H740,2)</f>
        <v>0</v>
      </c>
      <c r="BL740" s="19" t="s">
        <v>319</v>
      </c>
      <c r="BM740" s="243" t="s">
        <v>970</v>
      </c>
    </row>
    <row r="741" s="14" customFormat="1">
      <c r="A741" s="14"/>
      <c r="B741" s="257"/>
      <c r="C741" s="258"/>
      <c r="D741" s="247" t="s">
        <v>232</v>
      </c>
      <c r="E741" s="259" t="s">
        <v>1</v>
      </c>
      <c r="F741" s="260" t="s">
        <v>971</v>
      </c>
      <c r="G741" s="258"/>
      <c r="H741" s="259" t="s">
        <v>1</v>
      </c>
      <c r="I741" s="261"/>
      <c r="J741" s="258"/>
      <c r="K741" s="258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232</v>
      </c>
      <c r="AU741" s="266" t="s">
        <v>89</v>
      </c>
      <c r="AV741" s="14" t="s">
        <v>84</v>
      </c>
      <c r="AW741" s="14" t="s">
        <v>33</v>
      </c>
      <c r="AX741" s="14" t="s">
        <v>78</v>
      </c>
      <c r="AY741" s="266" t="s">
        <v>224</v>
      </c>
    </row>
    <row r="742" s="13" customFormat="1">
      <c r="A742" s="13"/>
      <c r="B742" s="245"/>
      <c r="C742" s="246"/>
      <c r="D742" s="247" t="s">
        <v>232</v>
      </c>
      <c r="E742" s="248" t="s">
        <v>1</v>
      </c>
      <c r="F742" s="249" t="s">
        <v>972</v>
      </c>
      <c r="G742" s="246"/>
      <c r="H742" s="250">
        <v>48.374000000000002</v>
      </c>
      <c r="I742" s="251"/>
      <c r="J742" s="246"/>
      <c r="K742" s="246"/>
      <c r="L742" s="252"/>
      <c r="M742" s="253"/>
      <c r="N742" s="254"/>
      <c r="O742" s="254"/>
      <c r="P742" s="254"/>
      <c r="Q742" s="254"/>
      <c r="R742" s="254"/>
      <c r="S742" s="254"/>
      <c r="T742" s="25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6" t="s">
        <v>232</v>
      </c>
      <c r="AU742" s="256" t="s">
        <v>89</v>
      </c>
      <c r="AV742" s="13" t="s">
        <v>89</v>
      </c>
      <c r="AW742" s="13" t="s">
        <v>33</v>
      </c>
      <c r="AX742" s="13" t="s">
        <v>84</v>
      </c>
      <c r="AY742" s="256" t="s">
        <v>224</v>
      </c>
    </row>
    <row r="743" s="2" customFormat="1" ht="16.5" customHeight="1">
      <c r="A743" s="40"/>
      <c r="B743" s="41"/>
      <c r="C743" s="278" t="s">
        <v>973</v>
      </c>
      <c r="D743" s="278" t="s">
        <v>390</v>
      </c>
      <c r="E743" s="279" t="s">
        <v>974</v>
      </c>
      <c r="F743" s="280" t="s">
        <v>975</v>
      </c>
      <c r="G743" s="281" t="s">
        <v>229</v>
      </c>
      <c r="H743" s="282">
        <v>48.374000000000002</v>
      </c>
      <c r="I743" s="283"/>
      <c r="J743" s="284">
        <f>ROUND(I743*H743,2)</f>
        <v>0</v>
      </c>
      <c r="K743" s="285"/>
      <c r="L743" s="286"/>
      <c r="M743" s="287" t="s">
        <v>1</v>
      </c>
      <c r="N743" s="288" t="s">
        <v>44</v>
      </c>
      <c r="O743" s="93"/>
      <c r="P743" s="241">
        <f>O743*H743</f>
        <v>0</v>
      </c>
      <c r="Q743" s="241">
        <v>0.0020999999999999999</v>
      </c>
      <c r="R743" s="241">
        <f>Q743*H743</f>
        <v>0.10158539999999999</v>
      </c>
      <c r="S743" s="241">
        <v>0</v>
      </c>
      <c r="T743" s="242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3" t="s">
        <v>418</v>
      </c>
      <c r="AT743" s="243" t="s">
        <v>390</v>
      </c>
      <c r="AU743" s="243" t="s">
        <v>89</v>
      </c>
      <c r="AY743" s="19" t="s">
        <v>224</v>
      </c>
      <c r="BE743" s="244">
        <f>IF(N743="základní",J743,0)</f>
        <v>0</v>
      </c>
      <c r="BF743" s="244">
        <f>IF(N743="snížená",J743,0)</f>
        <v>0</v>
      </c>
      <c r="BG743" s="244">
        <f>IF(N743="zákl. přenesená",J743,0)</f>
        <v>0</v>
      </c>
      <c r="BH743" s="244">
        <f>IF(N743="sníž. přenesená",J743,0)</f>
        <v>0</v>
      </c>
      <c r="BI743" s="244">
        <f>IF(N743="nulová",J743,0)</f>
        <v>0</v>
      </c>
      <c r="BJ743" s="19" t="s">
        <v>89</v>
      </c>
      <c r="BK743" s="244">
        <f>ROUND(I743*H743,2)</f>
        <v>0</v>
      </c>
      <c r="BL743" s="19" t="s">
        <v>319</v>
      </c>
      <c r="BM743" s="243" t="s">
        <v>976</v>
      </c>
    </row>
    <row r="744" s="14" customFormat="1">
      <c r="A744" s="14"/>
      <c r="B744" s="257"/>
      <c r="C744" s="258"/>
      <c r="D744" s="247" t="s">
        <v>232</v>
      </c>
      <c r="E744" s="259" t="s">
        <v>1</v>
      </c>
      <c r="F744" s="260" t="s">
        <v>971</v>
      </c>
      <c r="G744" s="258"/>
      <c r="H744" s="259" t="s">
        <v>1</v>
      </c>
      <c r="I744" s="261"/>
      <c r="J744" s="258"/>
      <c r="K744" s="258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232</v>
      </c>
      <c r="AU744" s="266" t="s">
        <v>89</v>
      </c>
      <c r="AV744" s="14" t="s">
        <v>84</v>
      </c>
      <c r="AW744" s="14" t="s">
        <v>33</v>
      </c>
      <c r="AX744" s="14" t="s">
        <v>78</v>
      </c>
      <c r="AY744" s="266" t="s">
        <v>224</v>
      </c>
    </row>
    <row r="745" s="13" customFormat="1">
      <c r="A745" s="13"/>
      <c r="B745" s="245"/>
      <c r="C745" s="246"/>
      <c r="D745" s="247" t="s">
        <v>232</v>
      </c>
      <c r="E745" s="248" t="s">
        <v>1</v>
      </c>
      <c r="F745" s="249" t="s">
        <v>972</v>
      </c>
      <c r="G745" s="246"/>
      <c r="H745" s="250">
        <v>48.374000000000002</v>
      </c>
      <c r="I745" s="251"/>
      <c r="J745" s="246"/>
      <c r="K745" s="246"/>
      <c r="L745" s="252"/>
      <c r="M745" s="253"/>
      <c r="N745" s="254"/>
      <c r="O745" s="254"/>
      <c r="P745" s="254"/>
      <c r="Q745" s="254"/>
      <c r="R745" s="254"/>
      <c r="S745" s="254"/>
      <c r="T745" s="25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6" t="s">
        <v>232</v>
      </c>
      <c r="AU745" s="256" t="s">
        <v>89</v>
      </c>
      <c r="AV745" s="13" t="s">
        <v>89</v>
      </c>
      <c r="AW745" s="13" t="s">
        <v>33</v>
      </c>
      <c r="AX745" s="13" t="s">
        <v>84</v>
      </c>
      <c r="AY745" s="256" t="s">
        <v>224</v>
      </c>
    </row>
    <row r="746" s="2" customFormat="1" ht="16.5" customHeight="1">
      <c r="A746" s="40"/>
      <c r="B746" s="41"/>
      <c r="C746" s="278" t="s">
        <v>977</v>
      </c>
      <c r="D746" s="278" t="s">
        <v>390</v>
      </c>
      <c r="E746" s="279" t="s">
        <v>978</v>
      </c>
      <c r="F746" s="280" t="s">
        <v>979</v>
      </c>
      <c r="G746" s="281" t="s">
        <v>229</v>
      </c>
      <c r="H746" s="282">
        <v>1.4490000000000001</v>
      </c>
      <c r="I746" s="283"/>
      <c r="J746" s="284">
        <f>ROUND(I746*H746,2)</f>
        <v>0</v>
      </c>
      <c r="K746" s="285"/>
      <c r="L746" s="286"/>
      <c r="M746" s="287" t="s">
        <v>1</v>
      </c>
      <c r="N746" s="288" t="s">
        <v>44</v>
      </c>
      <c r="O746" s="93"/>
      <c r="P746" s="241">
        <f>O746*H746</f>
        <v>0</v>
      </c>
      <c r="Q746" s="241">
        <v>0.0030000000000000001</v>
      </c>
      <c r="R746" s="241">
        <f>Q746*H746</f>
        <v>0.0043470000000000002</v>
      </c>
      <c r="S746" s="241">
        <v>0</v>
      </c>
      <c r="T746" s="242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3" t="s">
        <v>418</v>
      </c>
      <c r="AT746" s="243" t="s">
        <v>390</v>
      </c>
      <c r="AU746" s="243" t="s">
        <v>89</v>
      </c>
      <c r="AY746" s="19" t="s">
        <v>224</v>
      </c>
      <c r="BE746" s="244">
        <f>IF(N746="základní",J746,0)</f>
        <v>0</v>
      </c>
      <c r="BF746" s="244">
        <f>IF(N746="snížená",J746,0)</f>
        <v>0</v>
      </c>
      <c r="BG746" s="244">
        <f>IF(N746="zákl. přenesená",J746,0)</f>
        <v>0</v>
      </c>
      <c r="BH746" s="244">
        <f>IF(N746="sníž. přenesená",J746,0)</f>
        <v>0</v>
      </c>
      <c r="BI746" s="244">
        <f>IF(N746="nulová",J746,0)</f>
        <v>0</v>
      </c>
      <c r="BJ746" s="19" t="s">
        <v>89</v>
      </c>
      <c r="BK746" s="244">
        <f>ROUND(I746*H746,2)</f>
        <v>0</v>
      </c>
      <c r="BL746" s="19" t="s">
        <v>319</v>
      </c>
      <c r="BM746" s="243" t="s">
        <v>980</v>
      </c>
    </row>
    <row r="747" s="14" customFormat="1">
      <c r="A747" s="14"/>
      <c r="B747" s="257"/>
      <c r="C747" s="258"/>
      <c r="D747" s="247" t="s">
        <v>232</v>
      </c>
      <c r="E747" s="259" t="s">
        <v>1</v>
      </c>
      <c r="F747" s="260" t="s">
        <v>574</v>
      </c>
      <c r="G747" s="258"/>
      <c r="H747" s="259" t="s">
        <v>1</v>
      </c>
      <c r="I747" s="261"/>
      <c r="J747" s="258"/>
      <c r="K747" s="258"/>
      <c r="L747" s="262"/>
      <c r="M747" s="263"/>
      <c r="N747" s="264"/>
      <c r="O747" s="264"/>
      <c r="P747" s="264"/>
      <c r="Q747" s="264"/>
      <c r="R747" s="264"/>
      <c r="S747" s="264"/>
      <c r="T747" s="26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6" t="s">
        <v>232</v>
      </c>
      <c r="AU747" s="266" t="s">
        <v>89</v>
      </c>
      <c r="AV747" s="14" t="s">
        <v>84</v>
      </c>
      <c r="AW747" s="14" t="s">
        <v>33</v>
      </c>
      <c r="AX747" s="14" t="s">
        <v>78</v>
      </c>
      <c r="AY747" s="266" t="s">
        <v>224</v>
      </c>
    </row>
    <row r="748" s="13" customFormat="1">
      <c r="A748" s="13"/>
      <c r="B748" s="245"/>
      <c r="C748" s="246"/>
      <c r="D748" s="247" t="s">
        <v>232</v>
      </c>
      <c r="E748" s="248" t="s">
        <v>1</v>
      </c>
      <c r="F748" s="249" t="s">
        <v>981</v>
      </c>
      <c r="G748" s="246"/>
      <c r="H748" s="250">
        <v>1.4490000000000001</v>
      </c>
      <c r="I748" s="251"/>
      <c r="J748" s="246"/>
      <c r="K748" s="246"/>
      <c r="L748" s="252"/>
      <c r="M748" s="253"/>
      <c r="N748" s="254"/>
      <c r="O748" s="254"/>
      <c r="P748" s="254"/>
      <c r="Q748" s="254"/>
      <c r="R748" s="254"/>
      <c r="S748" s="254"/>
      <c r="T748" s="25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6" t="s">
        <v>232</v>
      </c>
      <c r="AU748" s="256" t="s">
        <v>89</v>
      </c>
      <c r="AV748" s="13" t="s">
        <v>89</v>
      </c>
      <c r="AW748" s="13" t="s">
        <v>33</v>
      </c>
      <c r="AX748" s="13" t="s">
        <v>84</v>
      </c>
      <c r="AY748" s="256" t="s">
        <v>224</v>
      </c>
    </row>
    <row r="749" s="2" customFormat="1" ht="24.15" customHeight="1">
      <c r="A749" s="40"/>
      <c r="B749" s="41"/>
      <c r="C749" s="231" t="s">
        <v>982</v>
      </c>
      <c r="D749" s="231" t="s">
        <v>226</v>
      </c>
      <c r="E749" s="232" t="s">
        <v>983</v>
      </c>
      <c r="F749" s="233" t="s">
        <v>984</v>
      </c>
      <c r="G749" s="234" t="s">
        <v>229</v>
      </c>
      <c r="H749" s="235">
        <v>26.558</v>
      </c>
      <c r="I749" s="236"/>
      <c r="J749" s="237">
        <f>ROUND(I749*H749,2)</f>
        <v>0</v>
      </c>
      <c r="K749" s="238"/>
      <c r="L749" s="46"/>
      <c r="M749" s="239" t="s">
        <v>1</v>
      </c>
      <c r="N749" s="240" t="s">
        <v>44</v>
      </c>
      <c r="O749" s="93"/>
      <c r="P749" s="241">
        <f>O749*H749</f>
        <v>0</v>
      </c>
      <c r="Q749" s="241">
        <v>0.0064200000000000004</v>
      </c>
      <c r="R749" s="241">
        <f>Q749*H749</f>
        <v>0.17050236000000002</v>
      </c>
      <c r="S749" s="241">
        <v>0</v>
      </c>
      <c r="T749" s="242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3" t="s">
        <v>319</v>
      </c>
      <c r="AT749" s="243" t="s">
        <v>226</v>
      </c>
      <c r="AU749" s="243" t="s">
        <v>89</v>
      </c>
      <c r="AY749" s="19" t="s">
        <v>224</v>
      </c>
      <c r="BE749" s="244">
        <f>IF(N749="základní",J749,0)</f>
        <v>0</v>
      </c>
      <c r="BF749" s="244">
        <f>IF(N749="snížená",J749,0)</f>
        <v>0</v>
      </c>
      <c r="BG749" s="244">
        <f>IF(N749="zákl. přenesená",J749,0)</f>
        <v>0</v>
      </c>
      <c r="BH749" s="244">
        <f>IF(N749="sníž. přenesená",J749,0)</f>
        <v>0</v>
      </c>
      <c r="BI749" s="244">
        <f>IF(N749="nulová",J749,0)</f>
        <v>0</v>
      </c>
      <c r="BJ749" s="19" t="s">
        <v>89</v>
      </c>
      <c r="BK749" s="244">
        <f>ROUND(I749*H749,2)</f>
        <v>0</v>
      </c>
      <c r="BL749" s="19" t="s">
        <v>319</v>
      </c>
      <c r="BM749" s="243" t="s">
        <v>985</v>
      </c>
    </row>
    <row r="750" s="14" customFormat="1">
      <c r="A750" s="14"/>
      <c r="B750" s="257"/>
      <c r="C750" s="258"/>
      <c r="D750" s="247" t="s">
        <v>232</v>
      </c>
      <c r="E750" s="259" t="s">
        <v>1</v>
      </c>
      <c r="F750" s="260" t="s">
        <v>566</v>
      </c>
      <c r="G750" s="258"/>
      <c r="H750" s="259" t="s">
        <v>1</v>
      </c>
      <c r="I750" s="261"/>
      <c r="J750" s="258"/>
      <c r="K750" s="258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232</v>
      </c>
      <c r="AU750" s="266" t="s">
        <v>89</v>
      </c>
      <c r="AV750" s="14" t="s">
        <v>84</v>
      </c>
      <c r="AW750" s="14" t="s">
        <v>33</v>
      </c>
      <c r="AX750" s="14" t="s">
        <v>78</v>
      </c>
      <c r="AY750" s="266" t="s">
        <v>224</v>
      </c>
    </row>
    <row r="751" s="13" customFormat="1">
      <c r="A751" s="13"/>
      <c r="B751" s="245"/>
      <c r="C751" s="246"/>
      <c r="D751" s="247" t="s">
        <v>232</v>
      </c>
      <c r="E751" s="248" t="s">
        <v>1</v>
      </c>
      <c r="F751" s="249" t="s">
        <v>567</v>
      </c>
      <c r="G751" s="246"/>
      <c r="H751" s="250">
        <v>26.558</v>
      </c>
      <c r="I751" s="251"/>
      <c r="J751" s="246"/>
      <c r="K751" s="246"/>
      <c r="L751" s="252"/>
      <c r="M751" s="253"/>
      <c r="N751" s="254"/>
      <c r="O751" s="254"/>
      <c r="P751" s="254"/>
      <c r="Q751" s="254"/>
      <c r="R751" s="254"/>
      <c r="S751" s="254"/>
      <c r="T751" s="25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6" t="s">
        <v>232</v>
      </c>
      <c r="AU751" s="256" t="s">
        <v>89</v>
      </c>
      <c r="AV751" s="13" t="s">
        <v>89</v>
      </c>
      <c r="AW751" s="13" t="s">
        <v>33</v>
      </c>
      <c r="AX751" s="13" t="s">
        <v>84</v>
      </c>
      <c r="AY751" s="256" t="s">
        <v>224</v>
      </c>
    </row>
    <row r="752" s="2" customFormat="1" ht="16.5" customHeight="1">
      <c r="A752" s="40"/>
      <c r="B752" s="41"/>
      <c r="C752" s="278" t="s">
        <v>986</v>
      </c>
      <c r="D752" s="278" t="s">
        <v>390</v>
      </c>
      <c r="E752" s="279" t="s">
        <v>968</v>
      </c>
      <c r="F752" s="280" t="s">
        <v>969</v>
      </c>
      <c r="G752" s="281" t="s">
        <v>229</v>
      </c>
      <c r="H752" s="282">
        <v>27.885999999999999</v>
      </c>
      <c r="I752" s="283"/>
      <c r="J752" s="284">
        <f>ROUND(I752*H752,2)</f>
        <v>0</v>
      </c>
      <c r="K752" s="285"/>
      <c r="L752" s="286"/>
      <c r="M752" s="287" t="s">
        <v>1</v>
      </c>
      <c r="N752" s="288" t="s">
        <v>44</v>
      </c>
      <c r="O752" s="93"/>
      <c r="P752" s="241">
        <f>O752*H752</f>
        <v>0</v>
      </c>
      <c r="Q752" s="241">
        <v>0.0070000000000000001</v>
      </c>
      <c r="R752" s="241">
        <f>Q752*H752</f>
        <v>0.19520199999999999</v>
      </c>
      <c r="S752" s="241">
        <v>0</v>
      </c>
      <c r="T752" s="242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3" t="s">
        <v>418</v>
      </c>
      <c r="AT752" s="243" t="s">
        <v>390</v>
      </c>
      <c r="AU752" s="243" t="s">
        <v>89</v>
      </c>
      <c r="AY752" s="19" t="s">
        <v>224</v>
      </c>
      <c r="BE752" s="244">
        <f>IF(N752="základní",J752,0)</f>
        <v>0</v>
      </c>
      <c r="BF752" s="244">
        <f>IF(N752="snížená",J752,0)</f>
        <v>0</v>
      </c>
      <c r="BG752" s="244">
        <f>IF(N752="zákl. přenesená",J752,0)</f>
        <v>0</v>
      </c>
      <c r="BH752" s="244">
        <f>IF(N752="sníž. přenesená",J752,0)</f>
        <v>0</v>
      </c>
      <c r="BI752" s="244">
        <f>IF(N752="nulová",J752,0)</f>
        <v>0</v>
      </c>
      <c r="BJ752" s="19" t="s">
        <v>89</v>
      </c>
      <c r="BK752" s="244">
        <f>ROUND(I752*H752,2)</f>
        <v>0</v>
      </c>
      <c r="BL752" s="19" t="s">
        <v>319</v>
      </c>
      <c r="BM752" s="243" t="s">
        <v>987</v>
      </c>
    </row>
    <row r="753" s="14" customFormat="1">
      <c r="A753" s="14"/>
      <c r="B753" s="257"/>
      <c r="C753" s="258"/>
      <c r="D753" s="247" t="s">
        <v>232</v>
      </c>
      <c r="E753" s="259" t="s">
        <v>1</v>
      </c>
      <c r="F753" s="260" t="s">
        <v>566</v>
      </c>
      <c r="G753" s="258"/>
      <c r="H753" s="259" t="s">
        <v>1</v>
      </c>
      <c r="I753" s="261"/>
      <c r="J753" s="258"/>
      <c r="K753" s="258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232</v>
      </c>
      <c r="AU753" s="266" t="s">
        <v>89</v>
      </c>
      <c r="AV753" s="14" t="s">
        <v>84</v>
      </c>
      <c r="AW753" s="14" t="s">
        <v>33</v>
      </c>
      <c r="AX753" s="14" t="s">
        <v>78</v>
      </c>
      <c r="AY753" s="266" t="s">
        <v>224</v>
      </c>
    </row>
    <row r="754" s="13" customFormat="1">
      <c r="A754" s="13"/>
      <c r="B754" s="245"/>
      <c r="C754" s="246"/>
      <c r="D754" s="247" t="s">
        <v>232</v>
      </c>
      <c r="E754" s="248" t="s">
        <v>1</v>
      </c>
      <c r="F754" s="249" t="s">
        <v>988</v>
      </c>
      <c r="G754" s="246"/>
      <c r="H754" s="250">
        <v>27.885999999999999</v>
      </c>
      <c r="I754" s="251"/>
      <c r="J754" s="246"/>
      <c r="K754" s="246"/>
      <c r="L754" s="252"/>
      <c r="M754" s="253"/>
      <c r="N754" s="254"/>
      <c r="O754" s="254"/>
      <c r="P754" s="254"/>
      <c r="Q754" s="254"/>
      <c r="R754" s="254"/>
      <c r="S754" s="254"/>
      <c r="T754" s="25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6" t="s">
        <v>232</v>
      </c>
      <c r="AU754" s="256" t="s">
        <v>89</v>
      </c>
      <c r="AV754" s="13" t="s">
        <v>89</v>
      </c>
      <c r="AW754" s="13" t="s">
        <v>33</v>
      </c>
      <c r="AX754" s="13" t="s">
        <v>84</v>
      </c>
      <c r="AY754" s="256" t="s">
        <v>224</v>
      </c>
    </row>
    <row r="755" s="2" customFormat="1" ht="16.5" customHeight="1">
      <c r="A755" s="40"/>
      <c r="B755" s="41"/>
      <c r="C755" s="278" t="s">
        <v>989</v>
      </c>
      <c r="D755" s="278" t="s">
        <v>390</v>
      </c>
      <c r="E755" s="279" t="s">
        <v>974</v>
      </c>
      <c r="F755" s="280" t="s">
        <v>975</v>
      </c>
      <c r="G755" s="281" t="s">
        <v>229</v>
      </c>
      <c r="H755" s="282">
        <v>27.885999999999999</v>
      </c>
      <c r="I755" s="283"/>
      <c r="J755" s="284">
        <f>ROUND(I755*H755,2)</f>
        <v>0</v>
      </c>
      <c r="K755" s="285"/>
      <c r="L755" s="286"/>
      <c r="M755" s="287" t="s">
        <v>1</v>
      </c>
      <c r="N755" s="288" t="s">
        <v>44</v>
      </c>
      <c r="O755" s="93"/>
      <c r="P755" s="241">
        <f>O755*H755</f>
        <v>0</v>
      </c>
      <c r="Q755" s="241">
        <v>0.0020999999999999999</v>
      </c>
      <c r="R755" s="241">
        <f>Q755*H755</f>
        <v>0.058560599999999997</v>
      </c>
      <c r="S755" s="241">
        <v>0</v>
      </c>
      <c r="T755" s="242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3" t="s">
        <v>418</v>
      </c>
      <c r="AT755" s="243" t="s">
        <v>390</v>
      </c>
      <c r="AU755" s="243" t="s">
        <v>89</v>
      </c>
      <c r="AY755" s="19" t="s">
        <v>224</v>
      </c>
      <c r="BE755" s="244">
        <f>IF(N755="základní",J755,0)</f>
        <v>0</v>
      </c>
      <c r="BF755" s="244">
        <f>IF(N755="snížená",J755,0)</f>
        <v>0</v>
      </c>
      <c r="BG755" s="244">
        <f>IF(N755="zákl. přenesená",J755,0)</f>
        <v>0</v>
      </c>
      <c r="BH755" s="244">
        <f>IF(N755="sníž. přenesená",J755,0)</f>
        <v>0</v>
      </c>
      <c r="BI755" s="244">
        <f>IF(N755="nulová",J755,0)</f>
        <v>0</v>
      </c>
      <c r="BJ755" s="19" t="s">
        <v>89</v>
      </c>
      <c r="BK755" s="244">
        <f>ROUND(I755*H755,2)</f>
        <v>0</v>
      </c>
      <c r="BL755" s="19" t="s">
        <v>319</v>
      </c>
      <c r="BM755" s="243" t="s">
        <v>990</v>
      </c>
    </row>
    <row r="756" s="14" customFormat="1">
      <c r="A756" s="14"/>
      <c r="B756" s="257"/>
      <c r="C756" s="258"/>
      <c r="D756" s="247" t="s">
        <v>232</v>
      </c>
      <c r="E756" s="259" t="s">
        <v>1</v>
      </c>
      <c r="F756" s="260" t="s">
        <v>566</v>
      </c>
      <c r="G756" s="258"/>
      <c r="H756" s="259" t="s">
        <v>1</v>
      </c>
      <c r="I756" s="261"/>
      <c r="J756" s="258"/>
      <c r="K756" s="258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232</v>
      </c>
      <c r="AU756" s="266" t="s">
        <v>89</v>
      </c>
      <c r="AV756" s="14" t="s">
        <v>84</v>
      </c>
      <c r="AW756" s="14" t="s">
        <v>33</v>
      </c>
      <c r="AX756" s="14" t="s">
        <v>78</v>
      </c>
      <c r="AY756" s="266" t="s">
        <v>224</v>
      </c>
    </row>
    <row r="757" s="13" customFormat="1">
      <c r="A757" s="13"/>
      <c r="B757" s="245"/>
      <c r="C757" s="246"/>
      <c r="D757" s="247" t="s">
        <v>232</v>
      </c>
      <c r="E757" s="248" t="s">
        <v>1</v>
      </c>
      <c r="F757" s="249" t="s">
        <v>988</v>
      </c>
      <c r="G757" s="246"/>
      <c r="H757" s="250">
        <v>27.885999999999999</v>
      </c>
      <c r="I757" s="251"/>
      <c r="J757" s="246"/>
      <c r="K757" s="246"/>
      <c r="L757" s="252"/>
      <c r="M757" s="253"/>
      <c r="N757" s="254"/>
      <c r="O757" s="254"/>
      <c r="P757" s="254"/>
      <c r="Q757" s="254"/>
      <c r="R757" s="254"/>
      <c r="S757" s="254"/>
      <c r="T757" s="25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6" t="s">
        <v>232</v>
      </c>
      <c r="AU757" s="256" t="s">
        <v>89</v>
      </c>
      <c r="AV757" s="13" t="s">
        <v>89</v>
      </c>
      <c r="AW757" s="13" t="s">
        <v>33</v>
      </c>
      <c r="AX757" s="13" t="s">
        <v>84</v>
      </c>
      <c r="AY757" s="256" t="s">
        <v>224</v>
      </c>
    </row>
    <row r="758" s="2" customFormat="1" ht="16.5" customHeight="1">
      <c r="A758" s="40"/>
      <c r="B758" s="41"/>
      <c r="C758" s="231" t="s">
        <v>991</v>
      </c>
      <c r="D758" s="231" t="s">
        <v>226</v>
      </c>
      <c r="E758" s="232" t="s">
        <v>992</v>
      </c>
      <c r="F758" s="233" t="s">
        <v>993</v>
      </c>
      <c r="G758" s="234" t="s">
        <v>229</v>
      </c>
      <c r="H758" s="235">
        <v>28.754999999999999</v>
      </c>
      <c r="I758" s="236"/>
      <c r="J758" s="237">
        <f>ROUND(I758*H758,2)</f>
        <v>0</v>
      </c>
      <c r="K758" s="238"/>
      <c r="L758" s="46"/>
      <c r="M758" s="239" t="s">
        <v>1</v>
      </c>
      <c r="N758" s="240" t="s">
        <v>44</v>
      </c>
      <c r="O758" s="93"/>
      <c r="P758" s="241">
        <f>O758*H758</f>
        <v>0</v>
      </c>
      <c r="Q758" s="241">
        <v>0.0020400000000000001</v>
      </c>
      <c r="R758" s="241">
        <f>Q758*H758</f>
        <v>0.058660200000000003</v>
      </c>
      <c r="S758" s="241">
        <v>0</v>
      </c>
      <c r="T758" s="242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3" t="s">
        <v>319</v>
      </c>
      <c r="AT758" s="243" t="s">
        <v>226</v>
      </c>
      <c r="AU758" s="243" t="s">
        <v>89</v>
      </c>
      <c r="AY758" s="19" t="s">
        <v>224</v>
      </c>
      <c r="BE758" s="244">
        <f>IF(N758="základní",J758,0)</f>
        <v>0</v>
      </c>
      <c r="BF758" s="244">
        <f>IF(N758="snížená",J758,0)</f>
        <v>0</v>
      </c>
      <c r="BG758" s="244">
        <f>IF(N758="zákl. přenesená",J758,0)</f>
        <v>0</v>
      </c>
      <c r="BH758" s="244">
        <f>IF(N758="sníž. přenesená",J758,0)</f>
        <v>0</v>
      </c>
      <c r="BI758" s="244">
        <f>IF(N758="nulová",J758,0)</f>
        <v>0</v>
      </c>
      <c r="BJ758" s="19" t="s">
        <v>89</v>
      </c>
      <c r="BK758" s="244">
        <f>ROUND(I758*H758,2)</f>
        <v>0</v>
      </c>
      <c r="BL758" s="19" t="s">
        <v>319</v>
      </c>
      <c r="BM758" s="243" t="s">
        <v>994</v>
      </c>
    </row>
    <row r="759" s="14" customFormat="1">
      <c r="A759" s="14"/>
      <c r="B759" s="257"/>
      <c r="C759" s="258"/>
      <c r="D759" s="247" t="s">
        <v>232</v>
      </c>
      <c r="E759" s="259" t="s">
        <v>1</v>
      </c>
      <c r="F759" s="260" t="s">
        <v>820</v>
      </c>
      <c r="G759" s="258"/>
      <c r="H759" s="259" t="s">
        <v>1</v>
      </c>
      <c r="I759" s="261"/>
      <c r="J759" s="258"/>
      <c r="K759" s="258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232</v>
      </c>
      <c r="AU759" s="266" t="s">
        <v>89</v>
      </c>
      <c r="AV759" s="14" t="s">
        <v>84</v>
      </c>
      <c r="AW759" s="14" t="s">
        <v>33</v>
      </c>
      <c r="AX759" s="14" t="s">
        <v>78</v>
      </c>
      <c r="AY759" s="266" t="s">
        <v>224</v>
      </c>
    </row>
    <row r="760" s="13" customFormat="1">
      <c r="A760" s="13"/>
      <c r="B760" s="245"/>
      <c r="C760" s="246"/>
      <c r="D760" s="247" t="s">
        <v>232</v>
      </c>
      <c r="E760" s="248" t="s">
        <v>1</v>
      </c>
      <c r="F760" s="249" t="s">
        <v>827</v>
      </c>
      <c r="G760" s="246"/>
      <c r="H760" s="250">
        <v>28.754999999999999</v>
      </c>
      <c r="I760" s="251"/>
      <c r="J760" s="246"/>
      <c r="K760" s="246"/>
      <c r="L760" s="252"/>
      <c r="M760" s="253"/>
      <c r="N760" s="254"/>
      <c r="O760" s="254"/>
      <c r="P760" s="254"/>
      <c r="Q760" s="254"/>
      <c r="R760" s="254"/>
      <c r="S760" s="254"/>
      <c r="T760" s="25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6" t="s">
        <v>232</v>
      </c>
      <c r="AU760" s="256" t="s">
        <v>89</v>
      </c>
      <c r="AV760" s="13" t="s">
        <v>89</v>
      </c>
      <c r="AW760" s="13" t="s">
        <v>33</v>
      </c>
      <c r="AX760" s="13" t="s">
        <v>84</v>
      </c>
      <c r="AY760" s="256" t="s">
        <v>224</v>
      </c>
    </row>
    <row r="761" s="2" customFormat="1" ht="16.5" customHeight="1">
      <c r="A761" s="40"/>
      <c r="B761" s="41"/>
      <c r="C761" s="278" t="s">
        <v>995</v>
      </c>
      <c r="D761" s="278" t="s">
        <v>390</v>
      </c>
      <c r="E761" s="279" t="s">
        <v>996</v>
      </c>
      <c r="F761" s="280" t="s">
        <v>997</v>
      </c>
      <c r="G761" s="281" t="s">
        <v>236</v>
      </c>
      <c r="H761" s="282">
        <v>1.4790000000000001</v>
      </c>
      <c r="I761" s="283"/>
      <c r="J761" s="284">
        <f>ROUND(I761*H761,2)</f>
        <v>0</v>
      </c>
      <c r="K761" s="285"/>
      <c r="L761" s="286"/>
      <c r="M761" s="287" t="s">
        <v>1</v>
      </c>
      <c r="N761" s="288" t="s">
        <v>44</v>
      </c>
      <c r="O761" s="93"/>
      <c r="P761" s="241">
        <f>O761*H761</f>
        <v>0</v>
      </c>
      <c r="Q761" s="241">
        <v>0.025000000000000001</v>
      </c>
      <c r="R761" s="241">
        <f>Q761*H761</f>
        <v>0.036975000000000001</v>
      </c>
      <c r="S761" s="241">
        <v>0</v>
      </c>
      <c r="T761" s="242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3" t="s">
        <v>418</v>
      </c>
      <c r="AT761" s="243" t="s">
        <v>390</v>
      </c>
      <c r="AU761" s="243" t="s">
        <v>89</v>
      </c>
      <c r="AY761" s="19" t="s">
        <v>224</v>
      </c>
      <c r="BE761" s="244">
        <f>IF(N761="základní",J761,0)</f>
        <v>0</v>
      </c>
      <c r="BF761" s="244">
        <f>IF(N761="snížená",J761,0)</f>
        <v>0</v>
      </c>
      <c r="BG761" s="244">
        <f>IF(N761="zákl. přenesená",J761,0)</f>
        <v>0</v>
      </c>
      <c r="BH761" s="244">
        <f>IF(N761="sníž. přenesená",J761,0)</f>
        <v>0</v>
      </c>
      <c r="BI761" s="244">
        <f>IF(N761="nulová",J761,0)</f>
        <v>0</v>
      </c>
      <c r="BJ761" s="19" t="s">
        <v>89</v>
      </c>
      <c r="BK761" s="244">
        <f>ROUND(I761*H761,2)</f>
        <v>0</v>
      </c>
      <c r="BL761" s="19" t="s">
        <v>319</v>
      </c>
      <c r="BM761" s="243" t="s">
        <v>998</v>
      </c>
    </row>
    <row r="762" s="14" customFormat="1">
      <c r="A762" s="14"/>
      <c r="B762" s="257"/>
      <c r="C762" s="258"/>
      <c r="D762" s="247" t="s">
        <v>232</v>
      </c>
      <c r="E762" s="259" t="s">
        <v>1</v>
      </c>
      <c r="F762" s="260" t="s">
        <v>820</v>
      </c>
      <c r="G762" s="258"/>
      <c r="H762" s="259" t="s">
        <v>1</v>
      </c>
      <c r="I762" s="261"/>
      <c r="J762" s="258"/>
      <c r="K762" s="258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232</v>
      </c>
      <c r="AU762" s="266" t="s">
        <v>89</v>
      </c>
      <c r="AV762" s="14" t="s">
        <v>84</v>
      </c>
      <c r="AW762" s="14" t="s">
        <v>33</v>
      </c>
      <c r="AX762" s="14" t="s">
        <v>78</v>
      </c>
      <c r="AY762" s="266" t="s">
        <v>224</v>
      </c>
    </row>
    <row r="763" s="13" customFormat="1">
      <c r="A763" s="13"/>
      <c r="B763" s="245"/>
      <c r="C763" s="246"/>
      <c r="D763" s="247" t="s">
        <v>232</v>
      </c>
      <c r="E763" s="248" t="s">
        <v>1</v>
      </c>
      <c r="F763" s="249" t="s">
        <v>999</v>
      </c>
      <c r="G763" s="246"/>
      <c r="H763" s="250">
        <v>1.4790000000000001</v>
      </c>
      <c r="I763" s="251"/>
      <c r="J763" s="246"/>
      <c r="K763" s="246"/>
      <c r="L763" s="252"/>
      <c r="M763" s="253"/>
      <c r="N763" s="254"/>
      <c r="O763" s="254"/>
      <c r="P763" s="254"/>
      <c r="Q763" s="254"/>
      <c r="R763" s="254"/>
      <c r="S763" s="254"/>
      <c r="T763" s="25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6" t="s">
        <v>232</v>
      </c>
      <c r="AU763" s="256" t="s">
        <v>89</v>
      </c>
      <c r="AV763" s="13" t="s">
        <v>89</v>
      </c>
      <c r="AW763" s="13" t="s">
        <v>33</v>
      </c>
      <c r="AX763" s="13" t="s">
        <v>84</v>
      </c>
      <c r="AY763" s="256" t="s">
        <v>224</v>
      </c>
    </row>
    <row r="764" s="2" customFormat="1" ht="16.5" customHeight="1">
      <c r="A764" s="40"/>
      <c r="B764" s="41"/>
      <c r="C764" s="231" t="s">
        <v>1000</v>
      </c>
      <c r="D764" s="231" t="s">
        <v>226</v>
      </c>
      <c r="E764" s="232" t="s">
        <v>1001</v>
      </c>
      <c r="F764" s="233" t="s">
        <v>1002</v>
      </c>
      <c r="G764" s="234" t="s">
        <v>229</v>
      </c>
      <c r="H764" s="235">
        <v>145.19999999999999</v>
      </c>
      <c r="I764" s="236"/>
      <c r="J764" s="237">
        <f>ROUND(I764*H764,2)</f>
        <v>0</v>
      </c>
      <c r="K764" s="238"/>
      <c r="L764" s="46"/>
      <c r="M764" s="239" t="s">
        <v>1</v>
      </c>
      <c r="N764" s="240" t="s">
        <v>44</v>
      </c>
      <c r="O764" s="93"/>
      <c r="P764" s="241">
        <f>O764*H764</f>
        <v>0</v>
      </c>
      <c r="Q764" s="241">
        <v>4.0000000000000003E-05</v>
      </c>
      <c r="R764" s="241">
        <f>Q764*H764</f>
        <v>0.0058079999999999998</v>
      </c>
      <c r="S764" s="241">
        <v>0</v>
      </c>
      <c r="T764" s="242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3" t="s">
        <v>319</v>
      </c>
      <c r="AT764" s="243" t="s">
        <v>226</v>
      </c>
      <c r="AU764" s="243" t="s">
        <v>89</v>
      </c>
      <c r="AY764" s="19" t="s">
        <v>224</v>
      </c>
      <c r="BE764" s="244">
        <f>IF(N764="základní",J764,0)</f>
        <v>0</v>
      </c>
      <c r="BF764" s="244">
        <f>IF(N764="snížená",J764,0)</f>
        <v>0</v>
      </c>
      <c r="BG764" s="244">
        <f>IF(N764="zákl. přenesená",J764,0)</f>
        <v>0</v>
      </c>
      <c r="BH764" s="244">
        <f>IF(N764="sníž. přenesená",J764,0)</f>
        <v>0</v>
      </c>
      <c r="BI764" s="244">
        <f>IF(N764="nulová",J764,0)</f>
        <v>0</v>
      </c>
      <c r="BJ764" s="19" t="s">
        <v>89</v>
      </c>
      <c r="BK764" s="244">
        <f>ROUND(I764*H764,2)</f>
        <v>0</v>
      </c>
      <c r="BL764" s="19" t="s">
        <v>319</v>
      </c>
      <c r="BM764" s="243" t="s">
        <v>1003</v>
      </c>
    </row>
    <row r="765" s="14" customFormat="1">
      <c r="A765" s="14"/>
      <c r="B765" s="257"/>
      <c r="C765" s="258"/>
      <c r="D765" s="247" t="s">
        <v>232</v>
      </c>
      <c r="E765" s="259" t="s">
        <v>1</v>
      </c>
      <c r="F765" s="260" t="s">
        <v>1004</v>
      </c>
      <c r="G765" s="258"/>
      <c r="H765" s="259" t="s">
        <v>1</v>
      </c>
      <c r="I765" s="261"/>
      <c r="J765" s="258"/>
      <c r="K765" s="258"/>
      <c r="L765" s="262"/>
      <c r="M765" s="263"/>
      <c r="N765" s="264"/>
      <c r="O765" s="264"/>
      <c r="P765" s="264"/>
      <c r="Q765" s="264"/>
      <c r="R765" s="264"/>
      <c r="S765" s="264"/>
      <c r="T765" s="26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6" t="s">
        <v>232</v>
      </c>
      <c r="AU765" s="266" t="s">
        <v>89</v>
      </c>
      <c r="AV765" s="14" t="s">
        <v>84</v>
      </c>
      <c r="AW765" s="14" t="s">
        <v>33</v>
      </c>
      <c r="AX765" s="14" t="s">
        <v>78</v>
      </c>
      <c r="AY765" s="266" t="s">
        <v>224</v>
      </c>
    </row>
    <row r="766" s="13" customFormat="1">
      <c r="A766" s="13"/>
      <c r="B766" s="245"/>
      <c r="C766" s="246"/>
      <c r="D766" s="247" t="s">
        <v>232</v>
      </c>
      <c r="E766" s="248" t="s">
        <v>1</v>
      </c>
      <c r="F766" s="249" t="s">
        <v>1005</v>
      </c>
      <c r="G766" s="246"/>
      <c r="H766" s="250">
        <v>145.19999999999999</v>
      </c>
      <c r="I766" s="251"/>
      <c r="J766" s="246"/>
      <c r="K766" s="246"/>
      <c r="L766" s="252"/>
      <c r="M766" s="253"/>
      <c r="N766" s="254"/>
      <c r="O766" s="254"/>
      <c r="P766" s="254"/>
      <c r="Q766" s="254"/>
      <c r="R766" s="254"/>
      <c r="S766" s="254"/>
      <c r="T766" s="25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6" t="s">
        <v>232</v>
      </c>
      <c r="AU766" s="256" t="s">
        <v>89</v>
      </c>
      <c r="AV766" s="13" t="s">
        <v>89</v>
      </c>
      <c r="AW766" s="13" t="s">
        <v>33</v>
      </c>
      <c r="AX766" s="13" t="s">
        <v>84</v>
      </c>
      <c r="AY766" s="256" t="s">
        <v>224</v>
      </c>
    </row>
    <row r="767" s="2" customFormat="1" ht="24.15" customHeight="1">
      <c r="A767" s="40"/>
      <c r="B767" s="41"/>
      <c r="C767" s="278" t="s">
        <v>1006</v>
      </c>
      <c r="D767" s="278" t="s">
        <v>390</v>
      </c>
      <c r="E767" s="279" t="s">
        <v>1007</v>
      </c>
      <c r="F767" s="280" t="s">
        <v>1008</v>
      </c>
      <c r="G767" s="281" t="s">
        <v>229</v>
      </c>
      <c r="H767" s="282">
        <v>183.678</v>
      </c>
      <c r="I767" s="283"/>
      <c r="J767" s="284">
        <f>ROUND(I767*H767,2)</f>
        <v>0</v>
      </c>
      <c r="K767" s="285"/>
      <c r="L767" s="286"/>
      <c r="M767" s="287" t="s">
        <v>1</v>
      </c>
      <c r="N767" s="288" t="s">
        <v>44</v>
      </c>
      <c r="O767" s="93"/>
      <c r="P767" s="241">
        <f>O767*H767</f>
        <v>0</v>
      </c>
      <c r="Q767" s="241">
        <v>0.00012</v>
      </c>
      <c r="R767" s="241">
        <f>Q767*H767</f>
        <v>0.022041359999999999</v>
      </c>
      <c r="S767" s="241">
        <v>0</v>
      </c>
      <c r="T767" s="242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3" t="s">
        <v>418</v>
      </c>
      <c r="AT767" s="243" t="s">
        <v>390</v>
      </c>
      <c r="AU767" s="243" t="s">
        <v>89</v>
      </c>
      <c r="AY767" s="19" t="s">
        <v>224</v>
      </c>
      <c r="BE767" s="244">
        <f>IF(N767="základní",J767,0)</f>
        <v>0</v>
      </c>
      <c r="BF767" s="244">
        <f>IF(N767="snížená",J767,0)</f>
        <v>0</v>
      </c>
      <c r="BG767" s="244">
        <f>IF(N767="zákl. přenesená",J767,0)</f>
        <v>0</v>
      </c>
      <c r="BH767" s="244">
        <f>IF(N767="sníž. přenesená",J767,0)</f>
        <v>0</v>
      </c>
      <c r="BI767" s="244">
        <f>IF(N767="nulová",J767,0)</f>
        <v>0</v>
      </c>
      <c r="BJ767" s="19" t="s">
        <v>89</v>
      </c>
      <c r="BK767" s="244">
        <f>ROUND(I767*H767,2)</f>
        <v>0</v>
      </c>
      <c r="BL767" s="19" t="s">
        <v>319</v>
      </c>
      <c r="BM767" s="243" t="s">
        <v>1009</v>
      </c>
    </row>
    <row r="768" s="14" customFormat="1">
      <c r="A768" s="14"/>
      <c r="B768" s="257"/>
      <c r="C768" s="258"/>
      <c r="D768" s="247" t="s">
        <v>232</v>
      </c>
      <c r="E768" s="259" t="s">
        <v>1</v>
      </c>
      <c r="F768" s="260" t="s">
        <v>1004</v>
      </c>
      <c r="G768" s="258"/>
      <c r="H768" s="259" t="s">
        <v>1</v>
      </c>
      <c r="I768" s="261"/>
      <c r="J768" s="258"/>
      <c r="K768" s="258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232</v>
      </c>
      <c r="AU768" s="266" t="s">
        <v>89</v>
      </c>
      <c r="AV768" s="14" t="s">
        <v>84</v>
      </c>
      <c r="AW768" s="14" t="s">
        <v>33</v>
      </c>
      <c r="AX768" s="14" t="s">
        <v>78</v>
      </c>
      <c r="AY768" s="266" t="s">
        <v>224</v>
      </c>
    </row>
    <row r="769" s="13" customFormat="1">
      <c r="A769" s="13"/>
      <c r="B769" s="245"/>
      <c r="C769" s="246"/>
      <c r="D769" s="247" t="s">
        <v>232</v>
      </c>
      <c r="E769" s="248" t="s">
        <v>1</v>
      </c>
      <c r="F769" s="249" t="s">
        <v>1010</v>
      </c>
      <c r="G769" s="246"/>
      <c r="H769" s="250">
        <v>183.678</v>
      </c>
      <c r="I769" s="251"/>
      <c r="J769" s="246"/>
      <c r="K769" s="246"/>
      <c r="L769" s="252"/>
      <c r="M769" s="253"/>
      <c r="N769" s="254"/>
      <c r="O769" s="254"/>
      <c r="P769" s="254"/>
      <c r="Q769" s="254"/>
      <c r="R769" s="254"/>
      <c r="S769" s="254"/>
      <c r="T769" s="25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6" t="s">
        <v>232</v>
      </c>
      <c r="AU769" s="256" t="s">
        <v>89</v>
      </c>
      <c r="AV769" s="13" t="s">
        <v>89</v>
      </c>
      <c r="AW769" s="13" t="s">
        <v>33</v>
      </c>
      <c r="AX769" s="13" t="s">
        <v>84</v>
      </c>
      <c r="AY769" s="256" t="s">
        <v>224</v>
      </c>
    </row>
    <row r="770" s="2" customFormat="1" ht="16.5" customHeight="1">
      <c r="A770" s="40"/>
      <c r="B770" s="41"/>
      <c r="C770" s="231" t="s">
        <v>1011</v>
      </c>
      <c r="D770" s="231" t="s">
        <v>226</v>
      </c>
      <c r="E770" s="232" t="s">
        <v>1012</v>
      </c>
      <c r="F770" s="233" t="s">
        <v>1013</v>
      </c>
      <c r="G770" s="234" t="s">
        <v>810</v>
      </c>
      <c r="H770" s="289"/>
      <c r="I770" s="236"/>
      <c r="J770" s="237">
        <f>ROUND(I770*H770,2)</f>
        <v>0</v>
      </c>
      <c r="K770" s="238"/>
      <c r="L770" s="46"/>
      <c r="M770" s="239" t="s">
        <v>1</v>
      </c>
      <c r="N770" s="240" t="s">
        <v>44</v>
      </c>
      <c r="O770" s="93"/>
      <c r="P770" s="241">
        <f>O770*H770</f>
        <v>0</v>
      </c>
      <c r="Q770" s="241">
        <v>0</v>
      </c>
      <c r="R770" s="241">
        <f>Q770*H770</f>
        <v>0</v>
      </c>
      <c r="S770" s="241">
        <v>0</v>
      </c>
      <c r="T770" s="242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3" t="s">
        <v>319</v>
      </c>
      <c r="AT770" s="243" t="s">
        <v>226</v>
      </c>
      <c r="AU770" s="243" t="s">
        <v>89</v>
      </c>
      <c r="AY770" s="19" t="s">
        <v>224</v>
      </c>
      <c r="BE770" s="244">
        <f>IF(N770="základní",J770,0)</f>
        <v>0</v>
      </c>
      <c r="BF770" s="244">
        <f>IF(N770="snížená",J770,0)</f>
        <v>0</v>
      </c>
      <c r="BG770" s="244">
        <f>IF(N770="zákl. přenesená",J770,0)</f>
        <v>0</v>
      </c>
      <c r="BH770" s="244">
        <f>IF(N770="sníž. přenesená",J770,0)</f>
        <v>0</v>
      </c>
      <c r="BI770" s="244">
        <f>IF(N770="nulová",J770,0)</f>
        <v>0</v>
      </c>
      <c r="BJ770" s="19" t="s">
        <v>89</v>
      </c>
      <c r="BK770" s="244">
        <f>ROUND(I770*H770,2)</f>
        <v>0</v>
      </c>
      <c r="BL770" s="19" t="s">
        <v>319</v>
      </c>
      <c r="BM770" s="243" t="s">
        <v>1014</v>
      </c>
    </row>
    <row r="771" s="12" customFormat="1" ht="22.8" customHeight="1">
      <c r="A771" s="12"/>
      <c r="B771" s="215"/>
      <c r="C771" s="216"/>
      <c r="D771" s="217" t="s">
        <v>77</v>
      </c>
      <c r="E771" s="229" t="s">
        <v>1015</v>
      </c>
      <c r="F771" s="229" t="s">
        <v>1016</v>
      </c>
      <c r="G771" s="216"/>
      <c r="H771" s="216"/>
      <c r="I771" s="219"/>
      <c r="J771" s="230">
        <f>BK771</f>
        <v>0</v>
      </c>
      <c r="K771" s="216"/>
      <c r="L771" s="221"/>
      <c r="M771" s="222"/>
      <c r="N771" s="223"/>
      <c r="O771" s="223"/>
      <c r="P771" s="224">
        <f>SUM(P772:P786)</f>
        <v>0</v>
      </c>
      <c r="Q771" s="223"/>
      <c r="R771" s="224">
        <f>SUM(R772:R786)</f>
        <v>0.009130000000000001</v>
      </c>
      <c r="S771" s="223"/>
      <c r="T771" s="225">
        <f>SUM(T772:T786)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26" t="s">
        <v>89</v>
      </c>
      <c r="AT771" s="227" t="s">
        <v>77</v>
      </c>
      <c r="AU771" s="227" t="s">
        <v>84</v>
      </c>
      <c r="AY771" s="226" t="s">
        <v>224</v>
      </c>
      <c r="BK771" s="228">
        <f>SUM(BK772:BK786)</f>
        <v>0</v>
      </c>
    </row>
    <row r="772" s="2" customFormat="1" ht="16.5" customHeight="1">
      <c r="A772" s="40"/>
      <c r="B772" s="41"/>
      <c r="C772" s="231" t="s">
        <v>1017</v>
      </c>
      <c r="D772" s="231" t="s">
        <v>226</v>
      </c>
      <c r="E772" s="232" t="s">
        <v>1018</v>
      </c>
      <c r="F772" s="233" t="s">
        <v>1019</v>
      </c>
      <c r="G772" s="234" t="s">
        <v>386</v>
      </c>
      <c r="H772" s="235">
        <v>1</v>
      </c>
      <c r="I772" s="236"/>
      <c r="J772" s="237">
        <f>ROUND(I772*H772,2)</f>
        <v>0</v>
      </c>
      <c r="K772" s="238"/>
      <c r="L772" s="46"/>
      <c r="M772" s="239" t="s">
        <v>1</v>
      </c>
      <c r="N772" s="240" t="s">
        <v>44</v>
      </c>
      <c r="O772" s="93"/>
      <c r="P772" s="241">
        <f>O772*H772</f>
        <v>0</v>
      </c>
      <c r="Q772" s="241">
        <v>2.0000000000000002E-05</v>
      </c>
      <c r="R772" s="241">
        <f>Q772*H772</f>
        <v>2.0000000000000002E-05</v>
      </c>
      <c r="S772" s="241">
        <v>0</v>
      </c>
      <c r="T772" s="242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3" t="s">
        <v>319</v>
      </c>
      <c r="AT772" s="243" t="s">
        <v>226</v>
      </c>
      <c r="AU772" s="243" t="s">
        <v>89</v>
      </c>
      <c r="AY772" s="19" t="s">
        <v>224</v>
      </c>
      <c r="BE772" s="244">
        <f>IF(N772="základní",J772,0)</f>
        <v>0</v>
      </c>
      <c r="BF772" s="244">
        <f>IF(N772="snížená",J772,0)</f>
        <v>0</v>
      </c>
      <c r="BG772" s="244">
        <f>IF(N772="zákl. přenesená",J772,0)</f>
        <v>0</v>
      </c>
      <c r="BH772" s="244">
        <f>IF(N772="sníž. přenesená",J772,0)</f>
        <v>0</v>
      </c>
      <c r="BI772" s="244">
        <f>IF(N772="nulová",J772,0)</f>
        <v>0</v>
      </c>
      <c r="BJ772" s="19" t="s">
        <v>89</v>
      </c>
      <c r="BK772" s="244">
        <f>ROUND(I772*H772,2)</f>
        <v>0</v>
      </c>
      <c r="BL772" s="19" t="s">
        <v>319</v>
      </c>
      <c r="BM772" s="243" t="s">
        <v>1020</v>
      </c>
    </row>
    <row r="773" s="13" customFormat="1">
      <c r="A773" s="13"/>
      <c r="B773" s="245"/>
      <c r="C773" s="246"/>
      <c r="D773" s="247" t="s">
        <v>232</v>
      </c>
      <c r="E773" s="248" t="s">
        <v>1</v>
      </c>
      <c r="F773" s="249" t="s">
        <v>1021</v>
      </c>
      <c r="G773" s="246"/>
      <c r="H773" s="250">
        <v>1</v>
      </c>
      <c r="I773" s="251"/>
      <c r="J773" s="246"/>
      <c r="K773" s="246"/>
      <c r="L773" s="252"/>
      <c r="M773" s="253"/>
      <c r="N773" s="254"/>
      <c r="O773" s="254"/>
      <c r="P773" s="254"/>
      <c r="Q773" s="254"/>
      <c r="R773" s="254"/>
      <c r="S773" s="254"/>
      <c r="T773" s="25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6" t="s">
        <v>232</v>
      </c>
      <c r="AU773" s="256" t="s">
        <v>89</v>
      </c>
      <c r="AV773" s="13" t="s">
        <v>89</v>
      </c>
      <c r="AW773" s="13" t="s">
        <v>33</v>
      </c>
      <c r="AX773" s="13" t="s">
        <v>84</v>
      </c>
      <c r="AY773" s="256" t="s">
        <v>224</v>
      </c>
    </row>
    <row r="774" s="2" customFormat="1" ht="16.5" customHeight="1">
      <c r="A774" s="40"/>
      <c r="B774" s="41"/>
      <c r="C774" s="278" t="s">
        <v>1022</v>
      </c>
      <c r="D774" s="278" t="s">
        <v>390</v>
      </c>
      <c r="E774" s="279" t="s">
        <v>1023</v>
      </c>
      <c r="F774" s="280" t="s">
        <v>1024</v>
      </c>
      <c r="G774" s="281" t="s">
        <v>386</v>
      </c>
      <c r="H774" s="282">
        <v>1</v>
      </c>
      <c r="I774" s="283"/>
      <c r="J774" s="284">
        <f>ROUND(I774*H774,2)</f>
        <v>0</v>
      </c>
      <c r="K774" s="285"/>
      <c r="L774" s="286"/>
      <c r="M774" s="287" t="s">
        <v>1</v>
      </c>
      <c r="N774" s="288" t="s">
        <v>44</v>
      </c>
      <c r="O774" s="93"/>
      <c r="P774" s="241">
        <f>O774*H774</f>
        <v>0</v>
      </c>
      <c r="Q774" s="241">
        <v>0.00197</v>
      </c>
      <c r="R774" s="241">
        <f>Q774*H774</f>
        <v>0.00197</v>
      </c>
      <c r="S774" s="241">
        <v>0</v>
      </c>
      <c r="T774" s="242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3" t="s">
        <v>418</v>
      </c>
      <c r="AT774" s="243" t="s">
        <v>390</v>
      </c>
      <c r="AU774" s="243" t="s">
        <v>89</v>
      </c>
      <c r="AY774" s="19" t="s">
        <v>224</v>
      </c>
      <c r="BE774" s="244">
        <f>IF(N774="základní",J774,0)</f>
        <v>0</v>
      </c>
      <c r="BF774" s="244">
        <f>IF(N774="snížená",J774,0)</f>
        <v>0</v>
      </c>
      <c r="BG774" s="244">
        <f>IF(N774="zákl. přenesená",J774,0)</f>
        <v>0</v>
      </c>
      <c r="BH774" s="244">
        <f>IF(N774="sníž. přenesená",J774,0)</f>
        <v>0</v>
      </c>
      <c r="BI774" s="244">
        <f>IF(N774="nulová",J774,0)</f>
        <v>0</v>
      </c>
      <c r="BJ774" s="19" t="s">
        <v>89</v>
      </c>
      <c r="BK774" s="244">
        <f>ROUND(I774*H774,2)</f>
        <v>0</v>
      </c>
      <c r="BL774" s="19" t="s">
        <v>319</v>
      </c>
      <c r="BM774" s="243" t="s">
        <v>1025</v>
      </c>
    </row>
    <row r="775" s="14" customFormat="1">
      <c r="A775" s="14"/>
      <c r="B775" s="257"/>
      <c r="C775" s="258"/>
      <c r="D775" s="247" t="s">
        <v>232</v>
      </c>
      <c r="E775" s="259" t="s">
        <v>1</v>
      </c>
      <c r="F775" s="260" t="s">
        <v>1026</v>
      </c>
      <c r="G775" s="258"/>
      <c r="H775" s="259" t="s">
        <v>1</v>
      </c>
      <c r="I775" s="261"/>
      <c r="J775" s="258"/>
      <c r="K775" s="258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232</v>
      </c>
      <c r="AU775" s="266" t="s">
        <v>89</v>
      </c>
      <c r="AV775" s="14" t="s">
        <v>84</v>
      </c>
      <c r="AW775" s="14" t="s">
        <v>33</v>
      </c>
      <c r="AX775" s="14" t="s">
        <v>78</v>
      </c>
      <c r="AY775" s="266" t="s">
        <v>224</v>
      </c>
    </row>
    <row r="776" s="13" customFormat="1">
      <c r="A776" s="13"/>
      <c r="B776" s="245"/>
      <c r="C776" s="246"/>
      <c r="D776" s="247" t="s">
        <v>232</v>
      </c>
      <c r="E776" s="248" t="s">
        <v>1</v>
      </c>
      <c r="F776" s="249" t="s">
        <v>1027</v>
      </c>
      <c r="G776" s="246"/>
      <c r="H776" s="250">
        <v>1</v>
      </c>
      <c r="I776" s="251"/>
      <c r="J776" s="246"/>
      <c r="K776" s="246"/>
      <c r="L776" s="252"/>
      <c r="M776" s="253"/>
      <c r="N776" s="254"/>
      <c r="O776" s="254"/>
      <c r="P776" s="254"/>
      <c r="Q776" s="254"/>
      <c r="R776" s="254"/>
      <c r="S776" s="254"/>
      <c r="T776" s="25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6" t="s">
        <v>232</v>
      </c>
      <c r="AU776" s="256" t="s">
        <v>89</v>
      </c>
      <c r="AV776" s="13" t="s">
        <v>89</v>
      </c>
      <c r="AW776" s="13" t="s">
        <v>33</v>
      </c>
      <c r="AX776" s="13" t="s">
        <v>84</v>
      </c>
      <c r="AY776" s="256" t="s">
        <v>224</v>
      </c>
    </row>
    <row r="777" s="2" customFormat="1" ht="16.5" customHeight="1">
      <c r="A777" s="40"/>
      <c r="B777" s="41"/>
      <c r="C777" s="231" t="s">
        <v>1028</v>
      </c>
      <c r="D777" s="231" t="s">
        <v>226</v>
      </c>
      <c r="E777" s="232" t="s">
        <v>1029</v>
      </c>
      <c r="F777" s="233" t="s">
        <v>1030</v>
      </c>
      <c r="G777" s="234" t="s">
        <v>386</v>
      </c>
      <c r="H777" s="235">
        <v>2</v>
      </c>
      <c r="I777" s="236"/>
      <c r="J777" s="237">
        <f>ROUND(I777*H777,2)</f>
        <v>0</v>
      </c>
      <c r="K777" s="238"/>
      <c r="L777" s="46"/>
      <c r="M777" s="239" t="s">
        <v>1</v>
      </c>
      <c r="N777" s="240" t="s">
        <v>44</v>
      </c>
      <c r="O777" s="93"/>
      <c r="P777" s="241">
        <f>O777*H777</f>
        <v>0</v>
      </c>
      <c r="Q777" s="241">
        <v>3.0000000000000001E-05</v>
      </c>
      <c r="R777" s="241">
        <f>Q777*H777</f>
        <v>6.0000000000000002E-05</v>
      </c>
      <c r="S777" s="241">
        <v>0</v>
      </c>
      <c r="T777" s="242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3" t="s">
        <v>319</v>
      </c>
      <c r="AT777" s="243" t="s">
        <v>226</v>
      </c>
      <c r="AU777" s="243" t="s">
        <v>89</v>
      </c>
      <c r="AY777" s="19" t="s">
        <v>224</v>
      </c>
      <c r="BE777" s="244">
        <f>IF(N777="základní",J777,0)</f>
        <v>0</v>
      </c>
      <c r="BF777" s="244">
        <f>IF(N777="snížená",J777,0)</f>
        <v>0</v>
      </c>
      <c r="BG777" s="244">
        <f>IF(N777="zákl. přenesená",J777,0)</f>
        <v>0</v>
      </c>
      <c r="BH777" s="244">
        <f>IF(N777="sníž. přenesená",J777,0)</f>
        <v>0</v>
      </c>
      <c r="BI777" s="244">
        <f>IF(N777="nulová",J777,0)</f>
        <v>0</v>
      </c>
      <c r="BJ777" s="19" t="s">
        <v>89</v>
      </c>
      <c r="BK777" s="244">
        <f>ROUND(I777*H777,2)</f>
        <v>0</v>
      </c>
      <c r="BL777" s="19" t="s">
        <v>319</v>
      </c>
      <c r="BM777" s="243" t="s">
        <v>1031</v>
      </c>
    </row>
    <row r="778" s="13" customFormat="1">
      <c r="A778" s="13"/>
      <c r="B778" s="245"/>
      <c r="C778" s="246"/>
      <c r="D778" s="247" t="s">
        <v>232</v>
      </c>
      <c r="E778" s="248" t="s">
        <v>1</v>
      </c>
      <c r="F778" s="249" t="s">
        <v>1032</v>
      </c>
      <c r="G778" s="246"/>
      <c r="H778" s="250">
        <v>2</v>
      </c>
      <c r="I778" s="251"/>
      <c r="J778" s="246"/>
      <c r="K778" s="246"/>
      <c r="L778" s="252"/>
      <c r="M778" s="253"/>
      <c r="N778" s="254"/>
      <c r="O778" s="254"/>
      <c r="P778" s="254"/>
      <c r="Q778" s="254"/>
      <c r="R778" s="254"/>
      <c r="S778" s="254"/>
      <c r="T778" s="25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6" t="s">
        <v>232</v>
      </c>
      <c r="AU778" s="256" t="s">
        <v>89</v>
      </c>
      <c r="AV778" s="13" t="s">
        <v>89</v>
      </c>
      <c r="AW778" s="13" t="s">
        <v>33</v>
      </c>
      <c r="AX778" s="13" t="s">
        <v>84</v>
      </c>
      <c r="AY778" s="256" t="s">
        <v>224</v>
      </c>
    </row>
    <row r="779" s="2" customFormat="1" ht="16.5" customHeight="1">
      <c r="A779" s="40"/>
      <c r="B779" s="41"/>
      <c r="C779" s="278" t="s">
        <v>1033</v>
      </c>
      <c r="D779" s="278" t="s">
        <v>390</v>
      </c>
      <c r="E779" s="279" t="s">
        <v>1034</v>
      </c>
      <c r="F779" s="280" t="s">
        <v>1035</v>
      </c>
      <c r="G779" s="281" t="s">
        <v>386</v>
      </c>
      <c r="H779" s="282">
        <v>2</v>
      </c>
      <c r="I779" s="283"/>
      <c r="J779" s="284">
        <f>ROUND(I779*H779,2)</f>
        <v>0</v>
      </c>
      <c r="K779" s="285"/>
      <c r="L779" s="286"/>
      <c r="M779" s="287" t="s">
        <v>1</v>
      </c>
      <c r="N779" s="288" t="s">
        <v>44</v>
      </c>
      <c r="O779" s="93"/>
      <c r="P779" s="241">
        <f>O779*H779</f>
        <v>0</v>
      </c>
      <c r="Q779" s="241">
        <v>0.00233</v>
      </c>
      <c r="R779" s="241">
        <f>Q779*H779</f>
        <v>0.0046600000000000001</v>
      </c>
      <c r="S779" s="241">
        <v>0</v>
      </c>
      <c r="T779" s="242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3" t="s">
        <v>418</v>
      </c>
      <c r="AT779" s="243" t="s">
        <v>390</v>
      </c>
      <c r="AU779" s="243" t="s">
        <v>89</v>
      </c>
      <c r="AY779" s="19" t="s">
        <v>224</v>
      </c>
      <c r="BE779" s="244">
        <f>IF(N779="základní",J779,0)</f>
        <v>0</v>
      </c>
      <c r="BF779" s="244">
        <f>IF(N779="snížená",J779,0)</f>
        <v>0</v>
      </c>
      <c r="BG779" s="244">
        <f>IF(N779="zákl. přenesená",J779,0)</f>
        <v>0</v>
      </c>
      <c r="BH779" s="244">
        <f>IF(N779="sníž. přenesená",J779,0)</f>
        <v>0</v>
      </c>
      <c r="BI779" s="244">
        <f>IF(N779="nulová",J779,0)</f>
        <v>0</v>
      </c>
      <c r="BJ779" s="19" t="s">
        <v>89</v>
      </c>
      <c r="BK779" s="244">
        <f>ROUND(I779*H779,2)</f>
        <v>0</v>
      </c>
      <c r="BL779" s="19" t="s">
        <v>319</v>
      </c>
      <c r="BM779" s="243" t="s">
        <v>1036</v>
      </c>
    </row>
    <row r="780" s="14" customFormat="1">
      <c r="A780" s="14"/>
      <c r="B780" s="257"/>
      <c r="C780" s="258"/>
      <c r="D780" s="247" t="s">
        <v>232</v>
      </c>
      <c r="E780" s="259" t="s">
        <v>1</v>
      </c>
      <c r="F780" s="260" t="s">
        <v>1026</v>
      </c>
      <c r="G780" s="258"/>
      <c r="H780" s="259" t="s">
        <v>1</v>
      </c>
      <c r="I780" s="261"/>
      <c r="J780" s="258"/>
      <c r="K780" s="258"/>
      <c r="L780" s="262"/>
      <c r="M780" s="263"/>
      <c r="N780" s="264"/>
      <c r="O780" s="264"/>
      <c r="P780" s="264"/>
      <c r="Q780" s="264"/>
      <c r="R780" s="264"/>
      <c r="S780" s="264"/>
      <c r="T780" s="26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6" t="s">
        <v>232</v>
      </c>
      <c r="AU780" s="266" t="s">
        <v>89</v>
      </c>
      <c r="AV780" s="14" t="s">
        <v>84</v>
      </c>
      <c r="AW780" s="14" t="s">
        <v>33</v>
      </c>
      <c r="AX780" s="14" t="s">
        <v>78</v>
      </c>
      <c r="AY780" s="266" t="s">
        <v>224</v>
      </c>
    </row>
    <row r="781" s="13" customFormat="1">
      <c r="A781" s="13"/>
      <c r="B781" s="245"/>
      <c r="C781" s="246"/>
      <c r="D781" s="247" t="s">
        <v>232</v>
      </c>
      <c r="E781" s="248" t="s">
        <v>1</v>
      </c>
      <c r="F781" s="249" t="s">
        <v>1037</v>
      </c>
      <c r="G781" s="246"/>
      <c r="H781" s="250">
        <v>2</v>
      </c>
      <c r="I781" s="251"/>
      <c r="J781" s="246"/>
      <c r="K781" s="246"/>
      <c r="L781" s="252"/>
      <c r="M781" s="253"/>
      <c r="N781" s="254"/>
      <c r="O781" s="254"/>
      <c r="P781" s="254"/>
      <c r="Q781" s="254"/>
      <c r="R781" s="254"/>
      <c r="S781" s="254"/>
      <c r="T781" s="25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6" t="s">
        <v>232</v>
      </c>
      <c r="AU781" s="256" t="s">
        <v>89</v>
      </c>
      <c r="AV781" s="13" t="s">
        <v>89</v>
      </c>
      <c r="AW781" s="13" t="s">
        <v>33</v>
      </c>
      <c r="AX781" s="13" t="s">
        <v>84</v>
      </c>
      <c r="AY781" s="256" t="s">
        <v>224</v>
      </c>
    </row>
    <row r="782" s="2" customFormat="1" ht="16.5" customHeight="1">
      <c r="A782" s="40"/>
      <c r="B782" s="41"/>
      <c r="C782" s="231" t="s">
        <v>1038</v>
      </c>
      <c r="D782" s="231" t="s">
        <v>226</v>
      </c>
      <c r="E782" s="232" t="s">
        <v>1039</v>
      </c>
      <c r="F782" s="233" t="s">
        <v>1040</v>
      </c>
      <c r="G782" s="234" t="s">
        <v>386</v>
      </c>
      <c r="H782" s="235">
        <v>1</v>
      </c>
      <c r="I782" s="236"/>
      <c r="J782" s="237">
        <f>ROUND(I782*H782,2)</f>
        <v>0</v>
      </c>
      <c r="K782" s="238"/>
      <c r="L782" s="46"/>
      <c r="M782" s="239" t="s">
        <v>1</v>
      </c>
      <c r="N782" s="240" t="s">
        <v>44</v>
      </c>
      <c r="O782" s="93"/>
      <c r="P782" s="241">
        <f>O782*H782</f>
        <v>0</v>
      </c>
      <c r="Q782" s="241">
        <v>3.0000000000000001E-05</v>
      </c>
      <c r="R782" s="241">
        <f>Q782*H782</f>
        <v>3.0000000000000001E-05</v>
      </c>
      <c r="S782" s="241">
        <v>0</v>
      </c>
      <c r="T782" s="242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3" t="s">
        <v>319</v>
      </c>
      <c r="AT782" s="243" t="s">
        <v>226</v>
      </c>
      <c r="AU782" s="243" t="s">
        <v>89</v>
      </c>
      <c r="AY782" s="19" t="s">
        <v>224</v>
      </c>
      <c r="BE782" s="244">
        <f>IF(N782="základní",J782,0)</f>
        <v>0</v>
      </c>
      <c r="BF782" s="244">
        <f>IF(N782="snížená",J782,0)</f>
        <v>0</v>
      </c>
      <c r="BG782" s="244">
        <f>IF(N782="zákl. přenesená",J782,0)</f>
        <v>0</v>
      </c>
      <c r="BH782" s="244">
        <f>IF(N782="sníž. přenesená",J782,0)</f>
        <v>0</v>
      </c>
      <c r="BI782" s="244">
        <f>IF(N782="nulová",J782,0)</f>
        <v>0</v>
      </c>
      <c r="BJ782" s="19" t="s">
        <v>89</v>
      </c>
      <c r="BK782" s="244">
        <f>ROUND(I782*H782,2)</f>
        <v>0</v>
      </c>
      <c r="BL782" s="19" t="s">
        <v>319</v>
      </c>
      <c r="BM782" s="243" t="s">
        <v>1041</v>
      </c>
    </row>
    <row r="783" s="13" customFormat="1">
      <c r="A783" s="13"/>
      <c r="B783" s="245"/>
      <c r="C783" s="246"/>
      <c r="D783" s="247" t="s">
        <v>232</v>
      </c>
      <c r="E783" s="248" t="s">
        <v>1</v>
      </c>
      <c r="F783" s="249" t="s">
        <v>1042</v>
      </c>
      <c r="G783" s="246"/>
      <c r="H783" s="250">
        <v>1</v>
      </c>
      <c r="I783" s="251"/>
      <c r="J783" s="246"/>
      <c r="K783" s="246"/>
      <c r="L783" s="252"/>
      <c r="M783" s="253"/>
      <c r="N783" s="254"/>
      <c r="O783" s="254"/>
      <c r="P783" s="254"/>
      <c r="Q783" s="254"/>
      <c r="R783" s="254"/>
      <c r="S783" s="254"/>
      <c r="T783" s="25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6" t="s">
        <v>232</v>
      </c>
      <c r="AU783" s="256" t="s">
        <v>89</v>
      </c>
      <c r="AV783" s="13" t="s">
        <v>89</v>
      </c>
      <c r="AW783" s="13" t="s">
        <v>33</v>
      </c>
      <c r="AX783" s="13" t="s">
        <v>84</v>
      </c>
      <c r="AY783" s="256" t="s">
        <v>224</v>
      </c>
    </row>
    <row r="784" s="2" customFormat="1" ht="16.5" customHeight="1">
      <c r="A784" s="40"/>
      <c r="B784" s="41"/>
      <c r="C784" s="278" t="s">
        <v>1043</v>
      </c>
      <c r="D784" s="278" t="s">
        <v>390</v>
      </c>
      <c r="E784" s="279" t="s">
        <v>1044</v>
      </c>
      <c r="F784" s="280" t="s">
        <v>1045</v>
      </c>
      <c r="G784" s="281" t="s">
        <v>386</v>
      </c>
      <c r="H784" s="282">
        <v>1</v>
      </c>
      <c r="I784" s="283"/>
      <c r="J784" s="284">
        <f>ROUND(I784*H784,2)</f>
        <v>0</v>
      </c>
      <c r="K784" s="285"/>
      <c r="L784" s="286"/>
      <c r="M784" s="287" t="s">
        <v>1</v>
      </c>
      <c r="N784" s="288" t="s">
        <v>44</v>
      </c>
      <c r="O784" s="93"/>
      <c r="P784" s="241">
        <f>O784*H784</f>
        <v>0</v>
      </c>
      <c r="Q784" s="241">
        <v>0.0023900000000000002</v>
      </c>
      <c r="R784" s="241">
        <f>Q784*H784</f>
        <v>0.0023900000000000002</v>
      </c>
      <c r="S784" s="241">
        <v>0</v>
      </c>
      <c r="T784" s="242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3" t="s">
        <v>418</v>
      </c>
      <c r="AT784" s="243" t="s">
        <v>390</v>
      </c>
      <c r="AU784" s="243" t="s">
        <v>89</v>
      </c>
      <c r="AY784" s="19" t="s">
        <v>224</v>
      </c>
      <c r="BE784" s="244">
        <f>IF(N784="základní",J784,0)</f>
        <v>0</v>
      </c>
      <c r="BF784" s="244">
        <f>IF(N784="snížená",J784,0)</f>
        <v>0</v>
      </c>
      <c r="BG784" s="244">
        <f>IF(N784="zákl. přenesená",J784,0)</f>
        <v>0</v>
      </c>
      <c r="BH784" s="244">
        <f>IF(N784="sníž. přenesená",J784,0)</f>
        <v>0</v>
      </c>
      <c r="BI784" s="244">
        <f>IF(N784="nulová",J784,0)</f>
        <v>0</v>
      </c>
      <c r="BJ784" s="19" t="s">
        <v>89</v>
      </c>
      <c r="BK784" s="244">
        <f>ROUND(I784*H784,2)</f>
        <v>0</v>
      </c>
      <c r="BL784" s="19" t="s">
        <v>319</v>
      </c>
      <c r="BM784" s="243" t="s">
        <v>1046</v>
      </c>
    </row>
    <row r="785" s="14" customFormat="1">
      <c r="A785" s="14"/>
      <c r="B785" s="257"/>
      <c r="C785" s="258"/>
      <c r="D785" s="247" t="s">
        <v>232</v>
      </c>
      <c r="E785" s="259" t="s">
        <v>1</v>
      </c>
      <c r="F785" s="260" t="s">
        <v>1026</v>
      </c>
      <c r="G785" s="258"/>
      <c r="H785" s="259" t="s">
        <v>1</v>
      </c>
      <c r="I785" s="261"/>
      <c r="J785" s="258"/>
      <c r="K785" s="258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232</v>
      </c>
      <c r="AU785" s="266" t="s">
        <v>89</v>
      </c>
      <c r="AV785" s="14" t="s">
        <v>84</v>
      </c>
      <c r="AW785" s="14" t="s">
        <v>33</v>
      </c>
      <c r="AX785" s="14" t="s">
        <v>78</v>
      </c>
      <c r="AY785" s="266" t="s">
        <v>224</v>
      </c>
    </row>
    <row r="786" s="13" customFormat="1">
      <c r="A786" s="13"/>
      <c r="B786" s="245"/>
      <c r="C786" s="246"/>
      <c r="D786" s="247" t="s">
        <v>232</v>
      </c>
      <c r="E786" s="248" t="s">
        <v>1</v>
      </c>
      <c r="F786" s="249" t="s">
        <v>1047</v>
      </c>
      <c r="G786" s="246"/>
      <c r="H786" s="250">
        <v>1</v>
      </c>
      <c r="I786" s="251"/>
      <c r="J786" s="246"/>
      <c r="K786" s="246"/>
      <c r="L786" s="252"/>
      <c r="M786" s="253"/>
      <c r="N786" s="254"/>
      <c r="O786" s="254"/>
      <c r="P786" s="254"/>
      <c r="Q786" s="254"/>
      <c r="R786" s="254"/>
      <c r="S786" s="254"/>
      <c r="T786" s="25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6" t="s">
        <v>232</v>
      </c>
      <c r="AU786" s="256" t="s">
        <v>89</v>
      </c>
      <c r="AV786" s="13" t="s">
        <v>89</v>
      </c>
      <c r="AW786" s="13" t="s">
        <v>33</v>
      </c>
      <c r="AX786" s="13" t="s">
        <v>84</v>
      </c>
      <c r="AY786" s="256" t="s">
        <v>224</v>
      </c>
    </row>
    <row r="787" s="12" customFormat="1" ht="22.8" customHeight="1">
      <c r="A787" s="12"/>
      <c r="B787" s="215"/>
      <c r="C787" s="216"/>
      <c r="D787" s="217" t="s">
        <v>77</v>
      </c>
      <c r="E787" s="229" t="s">
        <v>1048</v>
      </c>
      <c r="F787" s="229" t="s">
        <v>1049</v>
      </c>
      <c r="G787" s="216"/>
      <c r="H787" s="216"/>
      <c r="I787" s="219"/>
      <c r="J787" s="230">
        <f>BK787</f>
        <v>0</v>
      </c>
      <c r="K787" s="216"/>
      <c r="L787" s="221"/>
      <c r="M787" s="222"/>
      <c r="N787" s="223"/>
      <c r="O787" s="223"/>
      <c r="P787" s="224">
        <f>P788+P815+P827</f>
        <v>0</v>
      </c>
      <c r="Q787" s="223"/>
      <c r="R787" s="224">
        <f>R788+R815+R827</f>
        <v>0</v>
      </c>
      <c r="S787" s="223"/>
      <c r="T787" s="225">
        <f>T788+T815+T827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6" t="s">
        <v>89</v>
      </c>
      <c r="AT787" s="227" t="s">
        <v>77</v>
      </c>
      <c r="AU787" s="227" t="s">
        <v>84</v>
      </c>
      <c r="AY787" s="226" t="s">
        <v>224</v>
      </c>
      <c r="BK787" s="228">
        <f>BK788+BK815+BK827</f>
        <v>0</v>
      </c>
    </row>
    <row r="788" s="12" customFormat="1" ht="20.88" customHeight="1">
      <c r="A788" s="12"/>
      <c r="B788" s="215"/>
      <c r="C788" s="216"/>
      <c r="D788" s="217" t="s">
        <v>77</v>
      </c>
      <c r="E788" s="229" t="s">
        <v>1050</v>
      </c>
      <c r="F788" s="229" t="s">
        <v>1051</v>
      </c>
      <c r="G788" s="216"/>
      <c r="H788" s="216"/>
      <c r="I788" s="219"/>
      <c r="J788" s="230">
        <f>BK788</f>
        <v>0</v>
      </c>
      <c r="K788" s="216"/>
      <c r="L788" s="221"/>
      <c r="M788" s="222"/>
      <c r="N788" s="223"/>
      <c r="O788" s="223"/>
      <c r="P788" s="224">
        <f>SUM(P789:P814)</f>
        <v>0</v>
      </c>
      <c r="Q788" s="223"/>
      <c r="R788" s="224">
        <f>SUM(R789:R814)</f>
        <v>0</v>
      </c>
      <c r="S788" s="223"/>
      <c r="T788" s="225">
        <f>SUM(T789:T814)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6" t="s">
        <v>89</v>
      </c>
      <c r="AT788" s="227" t="s">
        <v>77</v>
      </c>
      <c r="AU788" s="227" t="s">
        <v>89</v>
      </c>
      <c r="AY788" s="226" t="s">
        <v>224</v>
      </c>
      <c r="BK788" s="228">
        <f>SUM(BK789:BK814)</f>
        <v>0</v>
      </c>
    </row>
    <row r="789" s="2" customFormat="1" ht="24.15" customHeight="1">
      <c r="A789" s="40"/>
      <c r="B789" s="41"/>
      <c r="C789" s="231" t="s">
        <v>1052</v>
      </c>
      <c r="D789" s="231" t="s">
        <v>226</v>
      </c>
      <c r="E789" s="232" t="s">
        <v>1053</v>
      </c>
      <c r="F789" s="233" t="s">
        <v>1054</v>
      </c>
      <c r="G789" s="234" t="s">
        <v>1055</v>
      </c>
      <c r="H789" s="235">
        <v>1</v>
      </c>
      <c r="I789" s="236"/>
      <c r="J789" s="237">
        <f>ROUND(I789*H789,2)</f>
        <v>0</v>
      </c>
      <c r="K789" s="238"/>
      <c r="L789" s="46"/>
      <c r="M789" s="239" t="s">
        <v>1</v>
      </c>
      <c r="N789" s="240" t="s">
        <v>44</v>
      </c>
      <c r="O789" s="93"/>
      <c r="P789" s="241">
        <f>O789*H789</f>
        <v>0</v>
      </c>
      <c r="Q789" s="241">
        <v>0</v>
      </c>
      <c r="R789" s="241">
        <f>Q789*H789</f>
        <v>0</v>
      </c>
      <c r="S789" s="241">
        <v>0</v>
      </c>
      <c r="T789" s="242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3" t="s">
        <v>319</v>
      </c>
      <c r="AT789" s="243" t="s">
        <v>226</v>
      </c>
      <c r="AU789" s="243" t="s">
        <v>93</v>
      </c>
      <c r="AY789" s="19" t="s">
        <v>224</v>
      </c>
      <c r="BE789" s="244">
        <f>IF(N789="základní",J789,0)</f>
        <v>0</v>
      </c>
      <c r="BF789" s="244">
        <f>IF(N789="snížená",J789,0)</f>
        <v>0</v>
      </c>
      <c r="BG789" s="244">
        <f>IF(N789="zákl. přenesená",J789,0)</f>
        <v>0</v>
      </c>
      <c r="BH789" s="244">
        <f>IF(N789="sníž. přenesená",J789,0)</f>
        <v>0</v>
      </c>
      <c r="BI789" s="244">
        <f>IF(N789="nulová",J789,0)</f>
        <v>0</v>
      </c>
      <c r="BJ789" s="19" t="s">
        <v>89</v>
      </c>
      <c r="BK789" s="244">
        <f>ROUND(I789*H789,2)</f>
        <v>0</v>
      </c>
      <c r="BL789" s="19" t="s">
        <v>319</v>
      </c>
      <c r="BM789" s="243" t="s">
        <v>1056</v>
      </c>
    </row>
    <row r="790" s="2" customFormat="1" ht="16.5" customHeight="1">
      <c r="A790" s="40"/>
      <c r="B790" s="41"/>
      <c r="C790" s="231" t="s">
        <v>1057</v>
      </c>
      <c r="D790" s="231" t="s">
        <v>226</v>
      </c>
      <c r="E790" s="232" t="s">
        <v>1058</v>
      </c>
      <c r="F790" s="233" t="s">
        <v>1059</v>
      </c>
      <c r="G790" s="234" t="s">
        <v>1055</v>
      </c>
      <c r="H790" s="235">
        <v>1</v>
      </c>
      <c r="I790" s="236"/>
      <c r="J790" s="237">
        <f>ROUND(I790*H790,2)</f>
        <v>0</v>
      </c>
      <c r="K790" s="238"/>
      <c r="L790" s="46"/>
      <c r="M790" s="239" t="s">
        <v>1</v>
      </c>
      <c r="N790" s="240" t="s">
        <v>44</v>
      </c>
      <c r="O790" s="93"/>
      <c r="P790" s="241">
        <f>O790*H790</f>
        <v>0</v>
      </c>
      <c r="Q790" s="241">
        <v>0</v>
      </c>
      <c r="R790" s="241">
        <f>Q790*H790</f>
        <v>0</v>
      </c>
      <c r="S790" s="241">
        <v>0</v>
      </c>
      <c r="T790" s="242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3" t="s">
        <v>319</v>
      </c>
      <c r="AT790" s="243" t="s">
        <v>226</v>
      </c>
      <c r="AU790" s="243" t="s">
        <v>93</v>
      </c>
      <c r="AY790" s="19" t="s">
        <v>224</v>
      </c>
      <c r="BE790" s="244">
        <f>IF(N790="základní",J790,0)</f>
        <v>0</v>
      </c>
      <c r="BF790" s="244">
        <f>IF(N790="snížená",J790,0)</f>
        <v>0</v>
      </c>
      <c r="BG790" s="244">
        <f>IF(N790="zákl. přenesená",J790,0)</f>
        <v>0</v>
      </c>
      <c r="BH790" s="244">
        <f>IF(N790="sníž. přenesená",J790,0)</f>
        <v>0</v>
      </c>
      <c r="BI790" s="244">
        <f>IF(N790="nulová",J790,0)</f>
        <v>0</v>
      </c>
      <c r="BJ790" s="19" t="s">
        <v>89</v>
      </c>
      <c r="BK790" s="244">
        <f>ROUND(I790*H790,2)</f>
        <v>0</v>
      </c>
      <c r="BL790" s="19" t="s">
        <v>319</v>
      </c>
      <c r="BM790" s="243" t="s">
        <v>1060</v>
      </c>
    </row>
    <row r="791" s="2" customFormat="1" ht="16.5" customHeight="1">
      <c r="A791" s="40"/>
      <c r="B791" s="41"/>
      <c r="C791" s="231" t="s">
        <v>1061</v>
      </c>
      <c r="D791" s="231" t="s">
        <v>226</v>
      </c>
      <c r="E791" s="232" t="s">
        <v>1062</v>
      </c>
      <c r="F791" s="233" t="s">
        <v>1063</v>
      </c>
      <c r="G791" s="234" t="s">
        <v>1055</v>
      </c>
      <c r="H791" s="235">
        <v>1</v>
      </c>
      <c r="I791" s="236"/>
      <c r="J791" s="237">
        <f>ROUND(I791*H791,2)</f>
        <v>0</v>
      </c>
      <c r="K791" s="238"/>
      <c r="L791" s="46"/>
      <c r="M791" s="239" t="s">
        <v>1</v>
      </c>
      <c r="N791" s="240" t="s">
        <v>44</v>
      </c>
      <c r="O791" s="93"/>
      <c r="P791" s="241">
        <f>O791*H791</f>
        <v>0</v>
      </c>
      <c r="Q791" s="241">
        <v>0</v>
      </c>
      <c r="R791" s="241">
        <f>Q791*H791</f>
        <v>0</v>
      </c>
      <c r="S791" s="241">
        <v>0</v>
      </c>
      <c r="T791" s="242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3" t="s">
        <v>319</v>
      </c>
      <c r="AT791" s="243" t="s">
        <v>226</v>
      </c>
      <c r="AU791" s="243" t="s">
        <v>93</v>
      </c>
      <c r="AY791" s="19" t="s">
        <v>224</v>
      </c>
      <c r="BE791" s="244">
        <f>IF(N791="základní",J791,0)</f>
        <v>0</v>
      </c>
      <c r="BF791" s="244">
        <f>IF(N791="snížená",J791,0)</f>
        <v>0</v>
      </c>
      <c r="BG791" s="244">
        <f>IF(N791="zákl. přenesená",J791,0)</f>
        <v>0</v>
      </c>
      <c r="BH791" s="244">
        <f>IF(N791="sníž. přenesená",J791,0)</f>
        <v>0</v>
      </c>
      <c r="BI791" s="244">
        <f>IF(N791="nulová",J791,0)</f>
        <v>0</v>
      </c>
      <c r="BJ791" s="19" t="s">
        <v>89</v>
      </c>
      <c r="BK791" s="244">
        <f>ROUND(I791*H791,2)</f>
        <v>0</v>
      </c>
      <c r="BL791" s="19" t="s">
        <v>319</v>
      </c>
      <c r="BM791" s="243" t="s">
        <v>1064</v>
      </c>
    </row>
    <row r="792" s="2" customFormat="1" ht="16.5" customHeight="1">
      <c r="A792" s="40"/>
      <c r="B792" s="41"/>
      <c r="C792" s="231" t="s">
        <v>1065</v>
      </c>
      <c r="D792" s="231" t="s">
        <v>226</v>
      </c>
      <c r="E792" s="232" t="s">
        <v>1066</v>
      </c>
      <c r="F792" s="233" t="s">
        <v>1067</v>
      </c>
      <c r="G792" s="234" t="s">
        <v>1068</v>
      </c>
      <c r="H792" s="235">
        <v>1</v>
      </c>
      <c r="I792" s="236"/>
      <c r="J792" s="237">
        <f>ROUND(I792*H792,2)</f>
        <v>0</v>
      </c>
      <c r="K792" s="238"/>
      <c r="L792" s="46"/>
      <c r="M792" s="239" t="s">
        <v>1</v>
      </c>
      <c r="N792" s="240" t="s">
        <v>44</v>
      </c>
      <c r="O792" s="93"/>
      <c r="P792" s="241">
        <f>O792*H792</f>
        <v>0</v>
      </c>
      <c r="Q792" s="241">
        <v>0</v>
      </c>
      <c r="R792" s="241">
        <f>Q792*H792</f>
        <v>0</v>
      </c>
      <c r="S792" s="241">
        <v>0</v>
      </c>
      <c r="T792" s="242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3" t="s">
        <v>319</v>
      </c>
      <c r="AT792" s="243" t="s">
        <v>226</v>
      </c>
      <c r="AU792" s="243" t="s">
        <v>93</v>
      </c>
      <c r="AY792" s="19" t="s">
        <v>224</v>
      </c>
      <c r="BE792" s="244">
        <f>IF(N792="základní",J792,0)</f>
        <v>0</v>
      </c>
      <c r="BF792" s="244">
        <f>IF(N792="snížená",J792,0)</f>
        <v>0</v>
      </c>
      <c r="BG792" s="244">
        <f>IF(N792="zákl. přenesená",J792,0)</f>
        <v>0</v>
      </c>
      <c r="BH792" s="244">
        <f>IF(N792="sníž. přenesená",J792,0)</f>
        <v>0</v>
      </c>
      <c r="BI792" s="244">
        <f>IF(N792="nulová",J792,0)</f>
        <v>0</v>
      </c>
      <c r="BJ792" s="19" t="s">
        <v>89</v>
      </c>
      <c r="BK792" s="244">
        <f>ROUND(I792*H792,2)</f>
        <v>0</v>
      </c>
      <c r="BL792" s="19" t="s">
        <v>319</v>
      </c>
      <c r="BM792" s="243" t="s">
        <v>1069</v>
      </c>
    </row>
    <row r="793" s="2" customFormat="1" ht="16.5" customHeight="1">
      <c r="A793" s="40"/>
      <c r="B793" s="41"/>
      <c r="C793" s="231" t="s">
        <v>1070</v>
      </c>
      <c r="D793" s="231" t="s">
        <v>226</v>
      </c>
      <c r="E793" s="232" t="s">
        <v>1071</v>
      </c>
      <c r="F793" s="233" t="s">
        <v>1072</v>
      </c>
      <c r="G793" s="234" t="s">
        <v>1055</v>
      </c>
      <c r="H793" s="235">
        <v>1</v>
      </c>
      <c r="I793" s="236"/>
      <c r="J793" s="237">
        <f>ROUND(I793*H793,2)</f>
        <v>0</v>
      </c>
      <c r="K793" s="238"/>
      <c r="L793" s="46"/>
      <c r="M793" s="239" t="s">
        <v>1</v>
      </c>
      <c r="N793" s="240" t="s">
        <v>44</v>
      </c>
      <c r="O793" s="93"/>
      <c r="P793" s="241">
        <f>O793*H793</f>
        <v>0</v>
      </c>
      <c r="Q793" s="241">
        <v>0</v>
      </c>
      <c r="R793" s="241">
        <f>Q793*H793</f>
        <v>0</v>
      </c>
      <c r="S793" s="241">
        <v>0</v>
      </c>
      <c r="T793" s="242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3" t="s">
        <v>319</v>
      </c>
      <c r="AT793" s="243" t="s">
        <v>226</v>
      </c>
      <c r="AU793" s="243" t="s">
        <v>93</v>
      </c>
      <c r="AY793" s="19" t="s">
        <v>224</v>
      </c>
      <c r="BE793" s="244">
        <f>IF(N793="základní",J793,0)</f>
        <v>0</v>
      </c>
      <c r="BF793" s="244">
        <f>IF(N793="snížená",J793,0)</f>
        <v>0</v>
      </c>
      <c r="BG793" s="244">
        <f>IF(N793="zákl. přenesená",J793,0)</f>
        <v>0</v>
      </c>
      <c r="BH793" s="244">
        <f>IF(N793="sníž. přenesená",J793,0)</f>
        <v>0</v>
      </c>
      <c r="BI793" s="244">
        <f>IF(N793="nulová",J793,0)</f>
        <v>0</v>
      </c>
      <c r="BJ793" s="19" t="s">
        <v>89</v>
      </c>
      <c r="BK793" s="244">
        <f>ROUND(I793*H793,2)</f>
        <v>0</v>
      </c>
      <c r="BL793" s="19" t="s">
        <v>319</v>
      </c>
      <c r="BM793" s="243" t="s">
        <v>1073</v>
      </c>
    </row>
    <row r="794" s="2" customFormat="1" ht="16.5" customHeight="1">
      <c r="A794" s="40"/>
      <c r="B794" s="41"/>
      <c r="C794" s="231" t="s">
        <v>1074</v>
      </c>
      <c r="D794" s="231" t="s">
        <v>226</v>
      </c>
      <c r="E794" s="232" t="s">
        <v>1075</v>
      </c>
      <c r="F794" s="233" t="s">
        <v>1076</v>
      </c>
      <c r="G794" s="234" t="s">
        <v>1055</v>
      </c>
      <c r="H794" s="235">
        <v>1</v>
      </c>
      <c r="I794" s="236"/>
      <c r="J794" s="237">
        <f>ROUND(I794*H794,2)</f>
        <v>0</v>
      </c>
      <c r="K794" s="238"/>
      <c r="L794" s="46"/>
      <c r="M794" s="239" t="s">
        <v>1</v>
      </c>
      <c r="N794" s="240" t="s">
        <v>44</v>
      </c>
      <c r="O794" s="93"/>
      <c r="P794" s="241">
        <f>O794*H794</f>
        <v>0</v>
      </c>
      <c r="Q794" s="241">
        <v>0</v>
      </c>
      <c r="R794" s="241">
        <f>Q794*H794</f>
        <v>0</v>
      </c>
      <c r="S794" s="241">
        <v>0</v>
      </c>
      <c r="T794" s="242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3" t="s">
        <v>319</v>
      </c>
      <c r="AT794" s="243" t="s">
        <v>226</v>
      </c>
      <c r="AU794" s="243" t="s">
        <v>93</v>
      </c>
      <c r="AY794" s="19" t="s">
        <v>224</v>
      </c>
      <c r="BE794" s="244">
        <f>IF(N794="základní",J794,0)</f>
        <v>0</v>
      </c>
      <c r="BF794" s="244">
        <f>IF(N794="snížená",J794,0)</f>
        <v>0</v>
      </c>
      <c r="BG794" s="244">
        <f>IF(N794="zákl. přenesená",J794,0)</f>
        <v>0</v>
      </c>
      <c r="BH794" s="244">
        <f>IF(N794="sníž. přenesená",J794,0)</f>
        <v>0</v>
      </c>
      <c r="BI794" s="244">
        <f>IF(N794="nulová",J794,0)</f>
        <v>0</v>
      </c>
      <c r="BJ794" s="19" t="s">
        <v>89</v>
      </c>
      <c r="BK794" s="244">
        <f>ROUND(I794*H794,2)</f>
        <v>0</v>
      </c>
      <c r="BL794" s="19" t="s">
        <v>319</v>
      </c>
      <c r="BM794" s="243" t="s">
        <v>1077</v>
      </c>
    </row>
    <row r="795" s="2" customFormat="1" ht="24.15" customHeight="1">
      <c r="A795" s="40"/>
      <c r="B795" s="41"/>
      <c r="C795" s="231" t="s">
        <v>1078</v>
      </c>
      <c r="D795" s="231" t="s">
        <v>226</v>
      </c>
      <c r="E795" s="232" t="s">
        <v>1079</v>
      </c>
      <c r="F795" s="233" t="s">
        <v>1080</v>
      </c>
      <c r="G795" s="234" t="s">
        <v>1055</v>
      </c>
      <c r="H795" s="235">
        <v>1</v>
      </c>
      <c r="I795" s="236"/>
      <c r="J795" s="237">
        <f>ROUND(I795*H795,2)</f>
        <v>0</v>
      </c>
      <c r="K795" s="238"/>
      <c r="L795" s="46"/>
      <c r="M795" s="239" t="s">
        <v>1</v>
      </c>
      <c r="N795" s="240" t="s">
        <v>44</v>
      </c>
      <c r="O795" s="93"/>
      <c r="P795" s="241">
        <f>O795*H795</f>
        <v>0</v>
      </c>
      <c r="Q795" s="241">
        <v>0</v>
      </c>
      <c r="R795" s="241">
        <f>Q795*H795</f>
        <v>0</v>
      </c>
      <c r="S795" s="241">
        <v>0</v>
      </c>
      <c r="T795" s="242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3" t="s">
        <v>319</v>
      </c>
      <c r="AT795" s="243" t="s">
        <v>226</v>
      </c>
      <c r="AU795" s="243" t="s">
        <v>93</v>
      </c>
      <c r="AY795" s="19" t="s">
        <v>224</v>
      </c>
      <c r="BE795" s="244">
        <f>IF(N795="základní",J795,0)</f>
        <v>0</v>
      </c>
      <c r="BF795" s="244">
        <f>IF(N795="snížená",J795,0)</f>
        <v>0</v>
      </c>
      <c r="BG795" s="244">
        <f>IF(N795="zákl. přenesená",J795,0)</f>
        <v>0</v>
      </c>
      <c r="BH795" s="244">
        <f>IF(N795="sníž. přenesená",J795,0)</f>
        <v>0</v>
      </c>
      <c r="BI795" s="244">
        <f>IF(N795="nulová",J795,0)</f>
        <v>0</v>
      </c>
      <c r="BJ795" s="19" t="s">
        <v>89</v>
      </c>
      <c r="BK795" s="244">
        <f>ROUND(I795*H795,2)</f>
        <v>0</v>
      </c>
      <c r="BL795" s="19" t="s">
        <v>319</v>
      </c>
      <c r="BM795" s="243" t="s">
        <v>1081</v>
      </c>
    </row>
    <row r="796" s="2" customFormat="1" ht="16.5" customHeight="1">
      <c r="A796" s="40"/>
      <c r="B796" s="41"/>
      <c r="C796" s="231" t="s">
        <v>1082</v>
      </c>
      <c r="D796" s="231" t="s">
        <v>226</v>
      </c>
      <c r="E796" s="232" t="s">
        <v>1083</v>
      </c>
      <c r="F796" s="233" t="s">
        <v>1084</v>
      </c>
      <c r="G796" s="234" t="s">
        <v>1055</v>
      </c>
      <c r="H796" s="235">
        <v>1</v>
      </c>
      <c r="I796" s="236"/>
      <c r="J796" s="237">
        <f>ROUND(I796*H796,2)</f>
        <v>0</v>
      </c>
      <c r="K796" s="238"/>
      <c r="L796" s="46"/>
      <c r="M796" s="239" t="s">
        <v>1</v>
      </c>
      <c r="N796" s="240" t="s">
        <v>44</v>
      </c>
      <c r="O796" s="93"/>
      <c r="P796" s="241">
        <f>O796*H796</f>
        <v>0</v>
      </c>
      <c r="Q796" s="241">
        <v>0</v>
      </c>
      <c r="R796" s="241">
        <f>Q796*H796</f>
        <v>0</v>
      </c>
      <c r="S796" s="241">
        <v>0</v>
      </c>
      <c r="T796" s="242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3" t="s">
        <v>319</v>
      </c>
      <c r="AT796" s="243" t="s">
        <v>226</v>
      </c>
      <c r="AU796" s="243" t="s">
        <v>93</v>
      </c>
      <c r="AY796" s="19" t="s">
        <v>224</v>
      </c>
      <c r="BE796" s="244">
        <f>IF(N796="základní",J796,0)</f>
        <v>0</v>
      </c>
      <c r="BF796" s="244">
        <f>IF(N796="snížená",J796,0)</f>
        <v>0</v>
      </c>
      <c r="BG796" s="244">
        <f>IF(N796="zákl. přenesená",J796,0)</f>
        <v>0</v>
      </c>
      <c r="BH796" s="244">
        <f>IF(N796="sníž. přenesená",J796,0)</f>
        <v>0</v>
      </c>
      <c r="BI796" s="244">
        <f>IF(N796="nulová",J796,0)</f>
        <v>0</v>
      </c>
      <c r="BJ796" s="19" t="s">
        <v>89</v>
      </c>
      <c r="BK796" s="244">
        <f>ROUND(I796*H796,2)</f>
        <v>0</v>
      </c>
      <c r="BL796" s="19" t="s">
        <v>319</v>
      </c>
      <c r="BM796" s="243" t="s">
        <v>1085</v>
      </c>
    </row>
    <row r="797" s="2" customFormat="1" ht="16.5" customHeight="1">
      <c r="A797" s="40"/>
      <c r="B797" s="41"/>
      <c r="C797" s="231" t="s">
        <v>1086</v>
      </c>
      <c r="D797" s="231" t="s">
        <v>226</v>
      </c>
      <c r="E797" s="232" t="s">
        <v>1087</v>
      </c>
      <c r="F797" s="233" t="s">
        <v>1088</v>
      </c>
      <c r="G797" s="234" t="s">
        <v>1068</v>
      </c>
      <c r="H797" s="235">
        <v>1</v>
      </c>
      <c r="I797" s="236"/>
      <c r="J797" s="237">
        <f>ROUND(I797*H797,2)</f>
        <v>0</v>
      </c>
      <c r="K797" s="238"/>
      <c r="L797" s="46"/>
      <c r="M797" s="239" t="s">
        <v>1</v>
      </c>
      <c r="N797" s="240" t="s">
        <v>44</v>
      </c>
      <c r="O797" s="93"/>
      <c r="P797" s="241">
        <f>O797*H797</f>
        <v>0</v>
      </c>
      <c r="Q797" s="241">
        <v>0</v>
      </c>
      <c r="R797" s="241">
        <f>Q797*H797</f>
        <v>0</v>
      </c>
      <c r="S797" s="241">
        <v>0</v>
      </c>
      <c r="T797" s="242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3" t="s">
        <v>319</v>
      </c>
      <c r="AT797" s="243" t="s">
        <v>226</v>
      </c>
      <c r="AU797" s="243" t="s">
        <v>93</v>
      </c>
      <c r="AY797" s="19" t="s">
        <v>224</v>
      </c>
      <c r="BE797" s="244">
        <f>IF(N797="základní",J797,0)</f>
        <v>0</v>
      </c>
      <c r="BF797" s="244">
        <f>IF(N797="snížená",J797,0)</f>
        <v>0</v>
      </c>
      <c r="BG797" s="244">
        <f>IF(N797="zákl. přenesená",J797,0)</f>
        <v>0</v>
      </c>
      <c r="BH797" s="244">
        <f>IF(N797="sníž. přenesená",J797,0)</f>
        <v>0</v>
      </c>
      <c r="BI797" s="244">
        <f>IF(N797="nulová",J797,0)</f>
        <v>0</v>
      </c>
      <c r="BJ797" s="19" t="s">
        <v>89</v>
      </c>
      <c r="BK797" s="244">
        <f>ROUND(I797*H797,2)</f>
        <v>0</v>
      </c>
      <c r="BL797" s="19" t="s">
        <v>319</v>
      </c>
      <c r="BM797" s="243" t="s">
        <v>1089</v>
      </c>
    </row>
    <row r="798" s="2" customFormat="1" ht="16.5" customHeight="1">
      <c r="A798" s="40"/>
      <c r="B798" s="41"/>
      <c r="C798" s="231" t="s">
        <v>1090</v>
      </c>
      <c r="D798" s="231" t="s">
        <v>226</v>
      </c>
      <c r="E798" s="232" t="s">
        <v>1091</v>
      </c>
      <c r="F798" s="233" t="s">
        <v>1092</v>
      </c>
      <c r="G798" s="234" t="s">
        <v>1055</v>
      </c>
      <c r="H798" s="235">
        <v>1</v>
      </c>
      <c r="I798" s="236"/>
      <c r="J798" s="237">
        <f>ROUND(I798*H798,2)</f>
        <v>0</v>
      </c>
      <c r="K798" s="238"/>
      <c r="L798" s="46"/>
      <c r="M798" s="239" t="s">
        <v>1</v>
      </c>
      <c r="N798" s="240" t="s">
        <v>44</v>
      </c>
      <c r="O798" s="93"/>
      <c r="P798" s="241">
        <f>O798*H798</f>
        <v>0</v>
      </c>
      <c r="Q798" s="241">
        <v>0</v>
      </c>
      <c r="R798" s="241">
        <f>Q798*H798</f>
        <v>0</v>
      </c>
      <c r="S798" s="241">
        <v>0</v>
      </c>
      <c r="T798" s="242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3" t="s">
        <v>319</v>
      </c>
      <c r="AT798" s="243" t="s">
        <v>226</v>
      </c>
      <c r="AU798" s="243" t="s">
        <v>93</v>
      </c>
      <c r="AY798" s="19" t="s">
        <v>224</v>
      </c>
      <c r="BE798" s="244">
        <f>IF(N798="základní",J798,0)</f>
        <v>0</v>
      </c>
      <c r="BF798" s="244">
        <f>IF(N798="snížená",J798,0)</f>
        <v>0</v>
      </c>
      <c r="BG798" s="244">
        <f>IF(N798="zákl. přenesená",J798,0)</f>
        <v>0</v>
      </c>
      <c r="BH798" s="244">
        <f>IF(N798="sníž. přenesená",J798,0)</f>
        <v>0</v>
      </c>
      <c r="BI798" s="244">
        <f>IF(N798="nulová",J798,0)</f>
        <v>0</v>
      </c>
      <c r="BJ798" s="19" t="s">
        <v>89</v>
      </c>
      <c r="BK798" s="244">
        <f>ROUND(I798*H798,2)</f>
        <v>0</v>
      </c>
      <c r="BL798" s="19" t="s">
        <v>319</v>
      </c>
      <c r="BM798" s="243" t="s">
        <v>1093</v>
      </c>
    </row>
    <row r="799" s="2" customFormat="1" ht="16.5" customHeight="1">
      <c r="A799" s="40"/>
      <c r="B799" s="41"/>
      <c r="C799" s="231" t="s">
        <v>1094</v>
      </c>
      <c r="D799" s="231" t="s">
        <v>226</v>
      </c>
      <c r="E799" s="232" t="s">
        <v>1095</v>
      </c>
      <c r="F799" s="233" t="s">
        <v>1096</v>
      </c>
      <c r="G799" s="234" t="s">
        <v>1055</v>
      </c>
      <c r="H799" s="235">
        <v>2</v>
      </c>
      <c r="I799" s="236"/>
      <c r="J799" s="237">
        <f>ROUND(I799*H799,2)</f>
        <v>0</v>
      </c>
      <c r="K799" s="238"/>
      <c r="L799" s="46"/>
      <c r="M799" s="239" t="s">
        <v>1</v>
      </c>
      <c r="N799" s="240" t="s">
        <v>44</v>
      </c>
      <c r="O799" s="93"/>
      <c r="P799" s="241">
        <f>O799*H799</f>
        <v>0</v>
      </c>
      <c r="Q799" s="241">
        <v>0</v>
      </c>
      <c r="R799" s="241">
        <f>Q799*H799</f>
        <v>0</v>
      </c>
      <c r="S799" s="241">
        <v>0</v>
      </c>
      <c r="T799" s="242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3" t="s">
        <v>319</v>
      </c>
      <c r="AT799" s="243" t="s">
        <v>226</v>
      </c>
      <c r="AU799" s="243" t="s">
        <v>93</v>
      </c>
      <c r="AY799" s="19" t="s">
        <v>224</v>
      </c>
      <c r="BE799" s="244">
        <f>IF(N799="základní",J799,0)</f>
        <v>0</v>
      </c>
      <c r="BF799" s="244">
        <f>IF(N799="snížená",J799,0)</f>
        <v>0</v>
      </c>
      <c r="BG799" s="244">
        <f>IF(N799="zákl. přenesená",J799,0)</f>
        <v>0</v>
      </c>
      <c r="BH799" s="244">
        <f>IF(N799="sníž. přenesená",J799,0)</f>
        <v>0</v>
      </c>
      <c r="BI799" s="244">
        <f>IF(N799="nulová",J799,0)</f>
        <v>0</v>
      </c>
      <c r="BJ799" s="19" t="s">
        <v>89</v>
      </c>
      <c r="BK799" s="244">
        <f>ROUND(I799*H799,2)</f>
        <v>0</v>
      </c>
      <c r="BL799" s="19" t="s">
        <v>319</v>
      </c>
      <c r="BM799" s="243" t="s">
        <v>1097</v>
      </c>
    </row>
    <row r="800" s="2" customFormat="1" ht="16.5" customHeight="1">
      <c r="A800" s="40"/>
      <c r="B800" s="41"/>
      <c r="C800" s="231" t="s">
        <v>1098</v>
      </c>
      <c r="D800" s="231" t="s">
        <v>226</v>
      </c>
      <c r="E800" s="232" t="s">
        <v>1099</v>
      </c>
      <c r="F800" s="233" t="s">
        <v>1100</v>
      </c>
      <c r="G800" s="234" t="s">
        <v>1068</v>
      </c>
      <c r="H800" s="235">
        <v>1</v>
      </c>
      <c r="I800" s="236"/>
      <c r="J800" s="237">
        <f>ROUND(I800*H800,2)</f>
        <v>0</v>
      </c>
      <c r="K800" s="238"/>
      <c r="L800" s="46"/>
      <c r="M800" s="239" t="s">
        <v>1</v>
      </c>
      <c r="N800" s="240" t="s">
        <v>44</v>
      </c>
      <c r="O800" s="93"/>
      <c r="P800" s="241">
        <f>O800*H800</f>
        <v>0</v>
      </c>
      <c r="Q800" s="241">
        <v>0</v>
      </c>
      <c r="R800" s="241">
        <f>Q800*H800</f>
        <v>0</v>
      </c>
      <c r="S800" s="241">
        <v>0</v>
      </c>
      <c r="T800" s="242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3" t="s">
        <v>319</v>
      </c>
      <c r="AT800" s="243" t="s">
        <v>226</v>
      </c>
      <c r="AU800" s="243" t="s">
        <v>93</v>
      </c>
      <c r="AY800" s="19" t="s">
        <v>224</v>
      </c>
      <c r="BE800" s="244">
        <f>IF(N800="základní",J800,0)</f>
        <v>0</v>
      </c>
      <c r="BF800" s="244">
        <f>IF(N800="snížená",J800,0)</f>
        <v>0</v>
      </c>
      <c r="BG800" s="244">
        <f>IF(N800="zákl. přenesená",J800,0)</f>
        <v>0</v>
      </c>
      <c r="BH800" s="244">
        <f>IF(N800="sníž. přenesená",J800,0)</f>
        <v>0</v>
      </c>
      <c r="BI800" s="244">
        <f>IF(N800="nulová",J800,0)</f>
        <v>0</v>
      </c>
      <c r="BJ800" s="19" t="s">
        <v>89</v>
      </c>
      <c r="BK800" s="244">
        <f>ROUND(I800*H800,2)</f>
        <v>0</v>
      </c>
      <c r="BL800" s="19" t="s">
        <v>319</v>
      </c>
      <c r="BM800" s="243" t="s">
        <v>1101</v>
      </c>
    </row>
    <row r="801" s="2" customFormat="1" ht="16.5" customHeight="1">
      <c r="A801" s="40"/>
      <c r="B801" s="41"/>
      <c r="C801" s="231" t="s">
        <v>1102</v>
      </c>
      <c r="D801" s="231" t="s">
        <v>226</v>
      </c>
      <c r="E801" s="232" t="s">
        <v>1103</v>
      </c>
      <c r="F801" s="233" t="s">
        <v>1104</v>
      </c>
      <c r="G801" s="234" t="s">
        <v>1068</v>
      </c>
      <c r="H801" s="235">
        <v>1</v>
      </c>
      <c r="I801" s="236"/>
      <c r="J801" s="237">
        <f>ROUND(I801*H801,2)</f>
        <v>0</v>
      </c>
      <c r="K801" s="238"/>
      <c r="L801" s="46"/>
      <c r="M801" s="239" t="s">
        <v>1</v>
      </c>
      <c r="N801" s="240" t="s">
        <v>44</v>
      </c>
      <c r="O801" s="93"/>
      <c r="P801" s="241">
        <f>O801*H801</f>
        <v>0</v>
      </c>
      <c r="Q801" s="241">
        <v>0</v>
      </c>
      <c r="R801" s="241">
        <f>Q801*H801</f>
        <v>0</v>
      </c>
      <c r="S801" s="241">
        <v>0</v>
      </c>
      <c r="T801" s="242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3" t="s">
        <v>319</v>
      </c>
      <c r="AT801" s="243" t="s">
        <v>226</v>
      </c>
      <c r="AU801" s="243" t="s">
        <v>93</v>
      </c>
      <c r="AY801" s="19" t="s">
        <v>224</v>
      </c>
      <c r="BE801" s="244">
        <f>IF(N801="základní",J801,0)</f>
        <v>0</v>
      </c>
      <c r="BF801" s="244">
        <f>IF(N801="snížená",J801,0)</f>
        <v>0</v>
      </c>
      <c r="BG801" s="244">
        <f>IF(N801="zákl. přenesená",J801,0)</f>
        <v>0</v>
      </c>
      <c r="BH801" s="244">
        <f>IF(N801="sníž. přenesená",J801,0)</f>
        <v>0</v>
      </c>
      <c r="BI801" s="244">
        <f>IF(N801="nulová",J801,0)</f>
        <v>0</v>
      </c>
      <c r="BJ801" s="19" t="s">
        <v>89</v>
      </c>
      <c r="BK801" s="244">
        <f>ROUND(I801*H801,2)</f>
        <v>0</v>
      </c>
      <c r="BL801" s="19" t="s">
        <v>319</v>
      </c>
      <c r="BM801" s="243" t="s">
        <v>1105</v>
      </c>
    </row>
    <row r="802" s="2" customFormat="1" ht="16.5" customHeight="1">
      <c r="A802" s="40"/>
      <c r="B802" s="41"/>
      <c r="C802" s="231" t="s">
        <v>1106</v>
      </c>
      <c r="D802" s="231" t="s">
        <v>226</v>
      </c>
      <c r="E802" s="232" t="s">
        <v>1107</v>
      </c>
      <c r="F802" s="233" t="s">
        <v>1108</v>
      </c>
      <c r="G802" s="234" t="s">
        <v>1068</v>
      </c>
      <c r="H802" s="235">
        <v>1</v>
      </c>
      <c r="I802" s="236"/>
      <c r="J802" s="237">
        <f>ROUND(I802*H802,2)</f>
        <v>0</v>
      </c>
      <c r="K802" s="238"/>
      <c r="L802" s="46"/>
      <c r="M802" s="239" t="s">
        <v>1</v>
      </c>
      <c r="N802" s="240" t="s">
        <v>44</v>
      </c>
      <c r="O802" s="93"/>
      <c r="P802" s="241">
        <f>O802*H802</f>
        <v>0</v>
      </c>
      <c r="Q802" s="241">
        <v>0</v>
      </c>
      <c r="R802" s="241">
        <f>Q802*H802</f>
        <v>0</v>
      </c>
      <c r="S802" s="241">
        <v>0</v>
      </c>
      <c r="T802" s="242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3" t="s">
        <v>319</v>
      </c>
      <c r="AT802" s="243" t="s">
        <v>226</v>
      </c>
      <c r="AU802" s="243" t="s">
        <v>93</v>
      </c>
      <c r="AY802" s="19" t="s">
        <v>224</v>
      </c>
      <c r="BE802" s="244">
        <f>IF(N802="základní",J802,0)</f>
        <v>0</v>
      </c>
      <c r="BF802" s="244">
        <f>IF(N802="snížená",J802,0)</f>
        <v>0</v>
      </c>
      <c r="BG802" s="244">
        <f>IF(N802="zákl. přenesená",J802,0)</f>
        <v>0</v>
      </c>
      <c r="BH802" s="244">
        <f>IF(N802="sníž. přenesená",J802,0)</f>
        <v>0</v>
      </c>
      <c r="BI802" s="244">
        <f>IF(N802="nulová",J802,0)</f>
        <v>0</v>
      </c>
      <c r="BJ802" s="19" t="s">
        <v>89</v>
      </c>
      <c r="BK802" s="244">
        <f>ROUND(I802*H802,2)</f>
        <v>0</v>
      </c>
      <c r="BL802" s="19" t="s">
        <v>319</v>
      </c>
      <c r="BM802" s="243" t="s">
        <v>1109</v>
      </c>
    </row>
    <row r="803" s="2" customFormat="1" ht="16.5" customHeight="1">
      <c r="A803" s="40"/>
      <c r="B803" s="41"/>
      <c r="C803" s="231" t="s">
        <v>1110</v>
      </c>
      <c r="D803" s="231" t="s">
        <v>226</v>
      </c>
      <c r="E803" s="232" t="s">
        <v>1111</v>
      </c>
      <c r="F803" s="233" t="s">
        <v>1112</v>
      </c>
      <c r="G803" s="234" t="s">
        <v>1068</v>
      </c>
      <c r="H803" s="235">
        <v>2</v>
      </c>
      <c r="I803" s="236"/>
      <c r="J803" s="237">
        <f>ROUND(I803*H803,2)</f>
        <v>0</v>
      </c>
      <c r="K803" s="238"/>
      <c r="L803" s="46"/>
      <c r="M803" s="239" t="s">
        <v>1</v>
      </c>
      <c r="N803" s="240" t="s">
        <v>44</v>
      </c>
      <c r="O803" s="93"/>
      <c r="P803" s="241">
        <f>O803*H803</f>
        <v>0</v>
      </c>
      <c r="Q803" s="241">
        <v>0</v>
      </c>
      <c r="R803" s="241">
        <f>Q803*H803</f>
        <v>0</v>
      </c>
      <c r="S803" s="241">
        <v>0</v>
      </c>
      <c r="T803" s="242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3" t="s">
        <v>319</v>
      </c>
      <c r="AT803" s="243" t="s">
        <v>226</v>
      </c>
      <c r="AU803" s="243" t="s">
        <v>93</v>
      </c>
      <c r="AY803" s="19" t="s">
        <v>224</v>
      </c>
      <c r="BE803" s="244">
        <f>IF(N803="základní",J803,0)</f>
        <v>0</v>
      </c>
      <c r="BF803" s="244">
        <f>IF(N803="snížená",J803,0)</f>
        <v>0</v>
      </c>
      <c r="BG803" s="244">
        <f>IF(N803="zákl. přenesená",J803,0)</f>
        <v>0</v>
      </c>
      <c r="BH803" s="244">
        <f>IF(N803="sníž. přenesená",J803,0)</f>
        <v>0</v>
      </c>
      <c r="BI803" s="244">
        <f>IF(N803="nulová",J803,0)</f>
        <v>0</v>
      </c>
      <c r="BJ803" s="19" t="s">
        <v>89</v>
      </c>
      <c r="BK803" s="244">
        <f>ROUND(I803*H803,2)</f>
        <v>0</v>
      </c>
      <c r="BL803" s="19" t="s">
        <v>319</v>
      </c>
      <c r="BM803" s="243" t="s">
        <v>1113</v>
      </c>
    </row>
    <row r="804" s="2" customFormat="1" ht="16.5" customHeight="1">
      <c r="A804" s="40"/>
      <c r="B804" s="41"/>
      <c r="C804" s="231" t="s">
        <v>1114</v>
      </c>
      <c r="D804" s="231" t="s">
        <v>226</v>
      </c>
      <c r="E804" s="232" t="s">
        <v>1115</v>
      </c>
      <c r="F804" s="233" t="s">
        <v>1116</v>
      </c>
      <c r="G804" s="234" t="s">
        <v>1068</v>
      </c>
      <c r="H804" s="235">
        <v>1</v>
      </c>
      <c r="I804" s="236"/>
      <c r="J804" s="237">
        <f>ROUND(I804*H804,2)</f>
        <v>0</v>
      </c>
      <c r="K804" s="238"/>
      <c r="L804" s="46"/>
      <c r="M804" s="239" t="s">
        <v>1</v>
      </c>
      <c r="N804" s="240" t="s">
        <v>44</v>
      </c>
      <c r="O804" s="93"/>
      <c r="P804" s="241">
        <f>O804*H804</f>
        <v>0</v>
      </c>
      <c r="Q804" s="241">
        <v>0</v>
      </c>
      <c r="R804" s="241">
        <f>Q804*H804</f>
        <v>0</v>
      </c>
      <c r="S804" s="241">
        <v>0</v>
      </c>
      <c r="T804" s="242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3" t="s">
        <v>319</v>
      </c>
      <c r="AT804" s="243" t="s">
        <v>226</v>
      </c>
      <c r="AU804" s="243" t="s">
        <v>93</v>
      </c>
      <c r="AY804" s="19" t="s">
        <v>224</v>
      </c>
      <c r="BE804" s="244">
        <f>IF(N804="základní",J804,0)</f>
        <v>0</v>
      </c>
      <c r="BF804" s="244">
        <f>IF(N804="snížená",J804,0)</f>
        <v>0</v>
      </c>
      <c r="BG804" s="244">
        <f>IF(N804="zákl. přenesená",J804,0)</f>
        <v>0</v>
      </c>
      <c r="BH804" s="244">
        <f>IF(N804="sníž. přenesená",J804,0)</f>
        <v>0</v>
      </c>
      <c r="BI804" s="244">
        <f>IF(N804="nulová",J804,0)</f>
        <v>0</v>
      </c>
      <c r="BJ804" s="19" t="s">
        <v>89</v>
      </c>
      <c r="BK804" s="244">
        <f>ROUND(I804*H804,2)</f>
        <v>0</v>
      </c>
      <c r="BL804" s="19" t="s">
        <v>319</v>
      </c>
      <c r="BM804" s="243" t="s">
        <v>1117</v>
      </c>
    </row>
    <row r="805" s="2" customFormat="1" ht="16.5" customHeight="1">
      <c r="A805" s="40"/>
      <c r="B805" s="41"/>
      <c r="C805" s="231" t="s">
        <v>1118</v>
      </c>
      <c r="D805" s="231" t="s">
        <v>226</v>
      </c>
      <c r="E805" s="232" t="s">
        <v>1119</v>
      </c>
      <c r="F805" s="233" t="s">
        <v>1120</v>
      </c>
      <c r="G805" s="234" t="s">
        <v>1068</v>
      </c>
      <c r="H805" s="235">
        <v>6</v>
      </c>
      <c r="I805" s="236"/>
      <c r="J805" s="237">
        <f>ROUND(I805*H805,2)</f>
        <v>0</v>
      </c>
      <c r="K805" s="238"/>
      <c r="L805" s="46"/>
      <c r="M805" s="239" t="s">
        <v>1</v>
      </c>
      <c r="N805" s="240" t="s">
        <v>44</v>
      </c>
      <c r="O805" s="93"/>
      <c r="P805" s="241">
        <f>O805*H805</f>
        <v>0</v>
      </c>
      <c r="Q805" s="241">
        <v>0</v>
      </c>
      <c r="R805" s="241">
        <f>Q805*H805</f>
        <v>0</v>
      </c>
      <c r="S805" s="241">
        <v>0</v>
      </c>
      <c r="T805" s="242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3" t="s">
        <v>319</v>
      </c>
      <c r="AT805" s="243" t="s">
        <v>226</v>
      </c>
      <c r="AU805" s="243" t="s">
        <v>93</v>
      </c>
      <c r="AY805" s="19" t="s">
        <v>224</v>
      </c>
      <c r="BE805" s="244">
        <f>IF(N805="základní",J805,0)</f>
        <v>0</v>
      </c>
      <c r="BF805" s="244">
        <f>IF(N805="snížená",J805,0)</f>
        <v>0</v>
      </c>
      <c r="BG805" s="244">
        <f>IF(N805="zákl. přenesená",J805,0)</f>
        <v>0</v>
      </c>
      <c r="BH805" s="244">
        <f>IF(N805="sníž. přenesená",J805,0)</f>
        <v>0</v>
      </c>
      <c r="BI805" s="244">
        <f>IF(N805="nulová",J805,0)</f>
        <v>0</v>
      </c>
      <c r="BJ805" s="19" t="s">
        <v>89</v>
      </c>
      <c r="BK805" s="244">
        <f>ROUND(I805*H805,2)</f>
        <v>0</v>
      </c>
      <c r="BL805" s="19" t="s">
        <v>319</v>
      </c>
      <c r="BM805" s="243" t="s">
        <v>1121</v>
      </c>
    </row>
    <row r="806" s="2" customFormat="1" ht="16.5" customHeight="1">
      <c r="A806" s="40"/>
      <c r="B806" s="41"/>
      <c r="C806" s="231" t="s">
        <v>1122</v>
      </c>
      <c r="D806" s="231" t="s">
        <v>226</v>
      </c>
      <c r="E806" s="232" t="s">
        <v>1123</v>
      </c>
      <c r="F806" s="233" t="s">
        <v>1124</v>
      </c>
      <c r="G806" s="234" t="s">
        <v>1068</v>
      </c>
      <c r="H806" s="235">
        <v>4</v>
      </c>
      <c r="I806" s="236"/>
      <c r="J806" s="237">
        <f>ROUND(I806*H806,2)</f>
        <v>0</v>
      </c>
      <c r="K806" s="238"/>
      <c r="L806" s="46"/>
      <c r="M806" s="239" t="s">
        <v>1</v>
      </c>
      <c r="N806" s="240" t="s">
        <v>44</v>
      </c>
      <c r="O806" s="93"/>
      <c r="P806" s="241">
        <f>O806*H806</f>
        <v>0</v>
      </c>
      <c r="Q806" s="241">
        <v>0</v>
      </c>
      <c r="R806" s="241">
        <f>Q806*H806</f>
        <v>0</v>
      </c>
      <c r="S806" s="241">
        <v>0</v>
      </c>
      <c r="T806" s="242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3" t="s">
        <v>319</v>
      </c>
      <c r="AT806" s="243" t="s">
        <v>226</v>
      </c>
      <c r="AU806" s="243" t="s">
        <v>93</v>
      </c>
      <c r="AY806" s="19" t="s">
        <v>224</v>
      </c>
      <c r="BE806" s="244">
        <f>IF(N806="základní",J806,0)</f>
        <v>0</v>
      </c>
      <c r="BF806" s="244">
        <f>IF(N806="snížená",J806,0)</f>
        <v>0</v>
      </c>
      <c r="BG806" s="244">
        <f>IF(N806="zákl. přenesená",J806,0)</f>
        <v>0</v>
      </c>
      <c r="BH806" s="244">
        <f>IF(N806="sníž. přenesená",J806,0)</f>
        <v>0</v>
      </c>
      <c r="BI806" s="244">
        <f>IF(N806="nulová",J806,0)</f>
        <v>0</v>
      </c>
      <c r="BJ806" s="19" t="s">
        <v>89</v>
      </c>
      <c r="BK806" s="244">
        <f>ROUND(I806*H806,2)</f>
        <v>0</v>
      </c>
      <c r="BL806" s="19" t="s">
        <v>319</v>
      </c>
      <c r="BM806" s="243" t="s">
        <v>1125</v>
      </c>
    </row>
    <row r="807" s="2" customFormat="1" ht="16.5" customHeight="1">
      <c r="A807" s="40"/>
      <c r="B807" s="41"/>
      <c r="C807" s="231" t="s">
        <v>1126</v>
      </c>
      <c r="D807" s="231" t="s">
        <v>226</v>
      </c>
      <c r="E807" s="232" t="s">
        <v>1127</v>
      </c>
      <c r="F807" s="233" t="s">
        <v>1128</v>
      </c>
      <c r="G807" s="234" t="s">
        <v>1068</v>
      </c>
      <c r="H807" s="235">
        <v>4</v>
      </c>
      <c r="I807" s="236"/>
      <c r="J807" s="237">
        <f>ROUND(I807*H807,2)</f>
        <v>0</v>
      </c>
      <c r="K807" s="238"/>
      <c r="L807" s="46"/>
      <c r="M807" s="239" t="s">
        <v>1</v>
      </c>
      <c r="N807" s="240" t="s">
        <v>44</v>
      </c>
      <c r="O807" s="93"/>
      <c r="P807" s="241">
        <f>O807*H807</f>
        <v>0</v>
      </c>
      <c r="Q807" s="241">
        <v>0</v>
      </c>
      <c r="R807" s="241">
        <f>Q807*H807</f>
        <v>0</v>
      </c>
      <c r="S807" s="241">
        <v>0</v>
      </c>
      <c r="T807" s="242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3" t="s">
        <v>319</v>
      </c>
      <c r="AT807" s="243" t="s">
        <v>226</v>
      </c>
      <c r="AU807" s="243" t="s">
        <v>93</v>
      </c>
      <c r="AY807" s="19" t="s">
        <v>224</v>
      </c>
      <c r="BE807" s="244">
        <f>IF(N807="základní",J807,0)</f>
        <v>0</v>
      </c>
      <c r="BF807" s="244">
        <f>IF(N807="snížená",J807,0)</f>
        <v>0</v>
      </c>
      <c r="BG807" s="244">
        <f>IF(N807="zákl. přenesená",J807,0)</f>
        <v>0</v>
      </c>
      <c r="BH807" s="244">
        <f>IF(N807="sníž. přenesená",J807,0)</f>
        <v>0</v>
      </c>
      <c r="BI807" s="244">
        <f>IF(N807="nulová",J807,0)</f>
        <v>0</v>
      </c>
      <c r="BJ807" s="19" t="s">
        <v>89</v>
      </c>
      <c r="BK807" s="244">
        <f>ROUND(I807*H807,2)</f>
        <v>0</v>
      </c>
      <c r="BL807" s="19" t="s">
        <v>319</v>
      </c>
      <c r="BM807" s="243" t="s">
        <v>1129</v>
      </c>
    </row>
    <row r="808" s="2" customFormat="1" ht="24.15" customHeight="1">
      <c r="A808" s="40"/>
      <c r="B808" s="41"/>
      <c r="C808" s="231" t="s">
        <v>1130</v>
      </c>
      <c r="D808" s="231" t="s">
        <v>226</v>
      </c>
      <c r="E808" s="232" t="s">
        <v>1131</v>
      </c>
      <c r="F808" s="233" t="s">
        <v>1132</v>
      </c>
      <c r="G808" s="234" t="s">
        <v>1068</v>
      </c>
      <c r="H808" s="235">
        <v>1</v>
      </c>
      <c r="I808" s="236"/>
      <c r="J808" s="237">
        <f>ROUND(I808*H808,2)</f>
        <v>0</v>
      </c>
      <c r="K808" s="238"/>
      <c r="L808" s="46"/>
      <c r="M808" s="239" t="s">
        <v>1</v>
      </c>
      <c r="N808" s="240" t="s">
        <v>44</v>
      </c>
      <c r="O808" s="93"/>
      <c r="P808" s="241">
        <f>O808*H808</f>
        <v>0</v>
      </c>
      <c r="Q808" s="241">
        <v>0</v>
      </c>
      <c r="R808" s="241">
        <f>Q808*H808</f>
        <v>0</v>
      </c>
      <c r="S808" s="241">
        <v>0</v>
      </c>
      <c r="T808" s="242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3" t="s">
        <v>319</v>
      </c>
      <c r="AT808" s="243" t="s">
        <v>226</v>
      </c>
      <c r="AU808" s="243" t="s">
        <v>93</v>
      </c>
      <c r="AY808" s="19" t="s">
        <v>224</v>
      </c>
      <c r="BE808" s="244">
        <f>IF(N808="základní",J808,0)</f>
        <v>0</v>
      </c>
      <c r="BF808" s="244">
        <f>IF(N808="snížená",J808,0)</f>
        <v>0</v>
      </c>
      <c r="BG808" s="244">
        <f>IF(N808="zákl. přenesená",J808,0)</f>
        <v>0</v>
      </c>
      <c r="BH808" s="244">
        <f>IF(N808="sníž. přenesená",J808,0)</f>
        <v>0</v>
      </c>
      <c r="BI808" s="244">
        <f>IF(N808="nulová",J808,0)</f>
        <v>0</v>
      </c>
      <c r="BJ808" s="19" t="s">
        <v>89</v>
      </c>
      <c r="BK808" s="244">
        <f>ROUND(I808*H808,2)</f>
        <v>0</v>
      </c>
      <c r="BL808" s="19" t="s">
        <v>319</v>
      </c>
      <c r="BM808" s="243" t="s">
        <v>1133</v>
      </c>
    </row>
    <row r="809" s="2" customFormat="1" ht="24.15" customHeight="1">
      <c r="A809" s="40"/>
      <c r="B809" s="41"/>
      <c r="C809" s="231" t="s">
        <v>1134</v>
      </c>
      <c r="D809" s="231" t="s">
        <v>226</v>
      </c>
      <c r="E809" s="232" t="s">
        <v>1135</v>
      </c>
      <c r="F809" s="233" t="s">
        <v>1136</v>
      </c>
      <c r="G809" s="234" t="s">
        <v>1068</v>
      </c>
      <c r="H809" s="235">
        <v>1</v>
      </c>
      <c r="I809" s="236"/>
      <c r="J809" s="237">
        <f>ROUND(I809*H809,2)</f>
        <v>0</v>
      </c>
      <c r="K809" s="238"/>
      <c r="L809" s="46"/>
      <c r="M809" s="239" t="s">
        <v>1</v>
      </c>
      <c r="N809" s="240" t="s">
        <v>44</v>
      </c>
      <c r="O809" s="93"/>
      <c r="P809" s="241">
        <f>O809*H809</f>
        <v>0</v>
      </c>
      <c r="Q809" s="241">
        <v>0</v>
      </c>
      <c r="R809" s="241">
        <f>Q809*H809</f>
        <v>0</v>
      </c>
      <c r="S809" s="241">
        <v>0</v>
      </c>
      <c r="T809" s="242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3" t="s">
        <v>319</v>
      </c>
      <c r="AT809" s="243" t="s">
        <v>226</v>
      </c>
      <c r="AU809" s="243" t="s">
        <v>93</v>
      </c>
      <c r="AY809" s="19" t="s">
        <v>224</v>
      </c>
      <c r="BE809" s="244">
        <f>IF(N809="základní",J809,0)</f>
        <v>0</v>
      </c>
      <c r="BF809" s="244">
        <f>IF(N809="snížená",J809,0)</f>
        <v>0</v>
      </c>
      <c r="BG809" s="244">
        <f>IF(N809="zákl. přenesená",J809,0)</f>
        <v>0</v>
      </c>
      <c r="BH809" s="244">
        <f>IF(N809="sníž. přenesená",J809,0)</f>
        <v>0</v>
      </c>
      <c r="BI809" s="244">
        <f>IF(N809="nulová",J809,0)</f>
        <v>0</v>
      </c>
      <c r="BJ809" s="19" t="s">
        <v>89</v>
      </c>
      <c r="BK809" s="244">
        <f>ROUND(I809*H809,2)</f>
        <v>0</v>
      </c>
      <c r="BL809" s="19" t="s">
        <v>319</v>
      </c>
      <c r="BM809" s="243" t="s">
        <v>1137</v>
      </c>
    </row>
    <row r="810" s="2" customFormat="1" ht="24.15" customHeight="1">
      <c r="A810" s="40"/>
      <c r="B810" s="41"/>
      <c r="C810" s="231" t="s">
        <v>1138</v>
      </c>
      <c r="D810" s="231" t="s">
        <v>226</v>
      </c>
      <c r="E810" s="232" t="s">
        <v>1139</v>
      </c>
      <c r="F810" s="233" t="s">
        <v>1140</v>
      </c>
      <c r="G810" s="234" t="s">
        <v>1055</v>
      </c>
      <c r="H810" s="235">
        <v>2</v>
      </c>
      <c r="I810" s="236"/>
      <c r="J810" s="237">
        <f>ROUND(I810*H810,2)</f>
        <v>0</v>
      </c>
      <c r="K810" s="238"/>
      <c r="L810" s="46"/>
      <c r="M810" s="239" t="s">
        <v>1</v>
      </c>
      <c r="N810" s="240" t="s">
        <v>44</v>
      </c>
      <c r="O810" s="93"/>
      <c r="P810" s="241">
        <f>O810*H810</f>
        <v>0</v>
      </c>
      <c r="Q810" s="241">
        <v>0</v>
      </c>
      <c r="R810" s="241">
        <f>Q810*H810</f>
        <v>0</v>
      </c>
      <c r="S810" s="241">
        <v>0</v>
      </c>
      <c r="T810" s="242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3" t="s">
        <v>319</v>
      </c>
      <c r="AT810" s="243" t="s">
        <v>226</v>
      </c>
      <c r="AU810" s="243" t="s">
        <v>93</v>
      </c>
      <c r="AY810" s="19" t="s">
        <v>224</v>
      </c>
      <c r="BE810" s="244">
        <f>IF(N810="základní",J810,0)</f>
        <v>0</v>
      </c>
      <c r="BF810" s="244">
        <f>IF(N810="snížená",J810,0)</f>
        <v>0</v>
      </c>
      <c r="BG810" s="244">
        <f>IF(N810="zákl. přenesená",J810,0)</f>
        <v>0</v>
      </c>
      <c r="BH810" s="244">
        <f>IF(N810="sníž. přenesená",J810,0)</f>
        <v>0</v>
      </c>
      <c r="BI810" s="244">
        <f>IF(N810="nulová",J810,0)</f>
        <v>0</v>
      </c>
      <c r="BJ810" s="19" t="s">
        <v>89</v>
      </c>
      <c r="BK810" s="244">
        <f>ROUND(I810*H810,2)</f>
        <v>0</v>
      </c>
      <c r="BL810" s="19" t="s">
        <v>319</v>
      </c>
      <c r="BM810" s="243" t="s">
        <v>1141</v>
      </c>
    </row>
    <row r="811" s="2" customFormat="1" ht="16.5" customHeight="1">
      <c r="A811" s="40"/>
      <c r="B811" s="41"/>
      <c r="C811" s="231" t="s">
        <v>1142</v>
      </c>
      <c r="D811" s="231" t="s">
        <v>226</v>
      </c>
      <c r="E811" s="232" t="s">
        <v>1143</v>
      </c>
      <c r="F811" s="233" t="s">
        <v>1144</v>
      </c>
      <c r="G811" s="234" t="s">
        <v>273</v>
      </c>
      <c r="H811" s="235">
        <v>24</v>
      </c>
      <c r="I811" s="236"/>
      <c r="J811" s="237">
        <f>ROUND(I811*H811,2)</f>
        <v>0</v>
      </c>
      <c r="K811" s="238"/>
      <c r="L811" s="46"/>
      <c r="M811" s="239" t="s">
        <v>1</v>
      </c>
      <c r="N811" s="240" t="s">
        <v>44</v>
      </c>
      <c r="O811" s="93"/>
      <c r="P811" s="241">
        <f>O811*H811</f>
        <v>0</v>
      </c>
      <c r="Q811" s="241">
        <v>0</v>
      </c>
      <c r="R811" s="241">
        <f>Q811*H811</f>
        <v>0</v>
      </c>
      <c r="S811" s="241">
        <v>0</v>
      </c>
      <c r="T811" s="242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3" t="s">
        <v>319</v>
      </c>
      <c r="AT811" s="243" t="s">
        <v>226</v>
      </c>
      <c r="AU811" s="243" t="s">
        <v>93</v>
      </c>
      <c r="AY811" s="19" t="s">
        <v>224</v>
      </c>
      <c r="BE811" s="244">
        <f>IF(N811="základní",J811,0)</f>
        <v>0</v>
      </c>
      <c r="BF811" s="244">
        <f>IF(N811="snížená",J811,0)</f>
        <v>0</v>
      </c>
      <c r="BG811" s="244">
        <f>IF(N811="zákl. přenesená",J811,0)</f>
        <v>0</v>
      </c>
      <c r="BH811" s="244">
        <f>IF(N811="sníž. přenesená",J811,0)</f>
        <v>0</v>
      </c>
      <c r="BI811" s="244">
        <f>IF(N811="nulová",J811,0)</f>
        <v>0</v>
      </c>
      <c r="BJ811" s="19" t="s">
        <v>89</v>
      </c>
      <c r="BK811" s="244">
        <f>ROUND(I811*H811,2)</f>
        <v>0</v>
      </c>
      <c r="BL811" s="19" t="s">
        <v>319</v>
      </c>
      <c r="BM811" s="243" t="s">
        <v>1145</v>
      </c>
    </row>
    <row r="812" s="2" customFormat="1" ht="16.5" customHeight="1">
      <c r="A812" s="40"/>
      <c r="B812" s="41"/>
      <c r="C812" s="231" t="s">
        <v>1146</v>
      </c>
      <c r="D812" s="231" t="s">
        <v>226</v>
      </c>
      <c r="E812" s="232" t="s">
        <v>1147</v>
      </c>
      <c r="F812" s="233" t="s">
        <v>1148</v>
      </c>
      <c r="G812" s="234" t="s">
        <v>273</v>
      </c>
      <c r="H812" s="235">
        <v>16</v>
      </c>
      <c r="I812" s="236"/>
      <c r="J812" s="237">
        <f>ROUND(I812*H812,2)</f>
        <v>0</v>
      </c>
      <c r="K812" s="238"/>
      <c r="L812" s="46"/>
      <c r="M812" s="239" t="s">
        <v>1</v>
      </c>
      <c r="N812" s="240" t="s">
        <v>44</v>
      </c>
      <c r="O812" s="93"/>
      <c r="P812" s="241">
        <f>O812*H812</f>
        <v>0</v>
      </c>
      <c r="Q812" s="241">
        <v>0</v>
      </c>
      <c r="R812" s="241">
        <f>Q812*H812</f>
        <v>0</v>
      </c>
      <c r="S812" s="241">
        <v>0</v>
      </c>
      <c r="T812" s="242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3" t="s">
        <v>319</v>
      </c>
      <c r="AT812" s="243" t="s">
        <v>226</v>
      </c>
      <c r="AU812" s="243" t="s">
        <v>93</v>
      </c>
      <c r="AY812" s="19" t="s">
        <v>224</v>
      </c>
      <c r="BE812" s="244">
        <f>IF(N812="základní",J812,0)</f>
        <v>0</v>
      </c>
      <c r="BF812" s="244">
        <f>IF(N812="snížená",J812,0)</f>
        <v>0</v>
      </c>
      <c r="BG812" s="244">
        <f>IF(N812="zákl. přenesená",J812,0)</f>
        <v>0</v>
      </c>
      <c r="BH812" s="244">
        <f>IF(N812="sníž. přenesená",J812,0)</f>
        <v>0</v>
      </c>
      <c r="BI812" s="244">
        <f>IF(N812="nulová",J812,0)</f>
        <v>0</v>
      </c>
      <c r="BJ812" s="19" t="s">
        <v>89</v>
      </c>
      <c r="BK812" s="244">
        <f>ROUND(I812*H812,2)</f>
        <v>0</v>
      </c>
      <c r="BL812" s="19" t="s">
        <v>319</v>
      </c>
      <c r="BM812" s="243" t="s">
        <v>1149</v>
      </c>
    </row>
    <row r="813" s="2" customFormat="1" ht="16.5" customHeight="1">
      <c r="A813" s="40"/>
      <c r="B813" s="41"/>
      <c r="C813" s="231" t="s">
        <v>1150</v>
      </c>
      <c r="D813" s="231" t="s">
        <v>226</v>
      </c>
      <c r="E813" s="232" t="s">
        <v>1151</v>
      </c>
      <c r="F813" s="233" t="s">
        <v>1152</v>
      </c>
      <c r="G813" s="234" t="s">
        <v>273</v>
      </c>
      <c r="H813" s="235">
        <v>16</v>
      </c>
      <c r="I813" s="236"/>
      <c r="J813" s="237">
        <f>ROUND(I813*H813,2)</f>
        <v>0</v>
      </c>
      <c r="K813" s="238"/>
      <c r="L813" s="46"/>
      <c r="M813" s="239" t="s">
        <v>1</v>
      </c>
      <c r="N813" s="240" t="s">
        <v>44</v>
      </c>
      <c r="O813" s="93"/>
      <c r="P813" s="241">
        <f>O813*H813</f>
        <v>0</v>
      </c>
      <c r="Q813" s="241">
        <v>0</v>
      </c>
      <c r="R813" s="241">
        <f>Q813*H813</f>
        <v>0</v>
      </c>
      <c r="S813" s="241">
        <v>0</v>
      </c>
      <c r="T813" s="242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3" t="s">
        <v>319</v>
      </c>
      <c r="AT813" s="243" t="s">
        <v>226</v>
      </c>
      <c r="AU813" s="243" t="s">
        <v>93</v>
      </c>
      <c r="AY813" s="19" t="s">
        <v>224</v>
      </c>
      <c r="BE813" s="244">
        <f>IF(N813="základní",J813,0)</f>
        <v>0</v>
      </c>
      <c r="BF813" s="244">
        <f>IF(N813="snížená",J813,0)</f>
        <v>0</v>
      </c>
      <c r="BG813" s="244">
        <f>IF(N813="zákl. přenesená",J813,0)</f>
        <v>0</v>
      </c>
      <c r="BH813" s="244">
        <f>IF(N813="sníž. přenesená",J813,0)</f>
        <v>0</v>
      </c>
      <c r="BI813" s="244">
        <f>IF(N813="nulová",J813,0)</f>
        <v>0</v>
      </c>
      <c r="BJ813" s="19" t="s">
        <v>89</v>
      </c>
      <c r="BK813" s="244">
        <f>ROUND(I813*H813,2)</f>
        <v>0</v>
      </c>
      <c r="BL813" s="19" t="s">
        <v>319</v>
      </c>
      <c r="BM813" s="243" t="s">
        <v>1153</v>
      </c>
    </row>
    <row r="814" s="2" customFormat="1" ht="16.5" customHeight="1">
      <c r="A814" s="40"/>
      <c r="B814" s="41"/>
      <c r="C814" s="231" t="s">
        <v>1154</v>
      </c>
      <c r="D814" s="231" t="s">
        <v>226</v>
      </c>
      <c r="E814" s="232" t="s">
        <v>1155</v>
      </c>
      <c r="F814" s="233" t="s">
        <v>1156</v>
      </c>
      <c r="G814" s="234" t="s">
        <v>273</v>
      </c>
      <c r="H814" s="235">
        <v>24</v>
      </c>
      <c r="I814" s="236"/>
      <c r="J814" s="237">
        <f>ROUND(I814*H814,2)</f>
        <v>0</v>
      </c>
      <c r="K814" s="238"/>
      <c r="L814" s="46"/>
      <c r="M814" s="239" t="s">
        <v>1</v>
      </c>
      <c r="N814" s="240" t="s">
        <v>44</v>
      </c>
      <c r="O814" s="93"/>
      <c r="P814" s="241">
        <f>O814*H814</f>
        <v>0</v>
      </c>
      <c r="Q814" s="241">
        <v>0</v>
      </c>
      <c r="R814" s="241">
        <f>Q814*H814</f>
        <v>0</v>
      </c>
      <c r="S814" s="241">
        <v>0</v>
      </c>
      <c r="T814" s="242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3" t="s">
        <v>319</v>
      </c>
      <c r="AT814" s="243" t="s">
        <v>226</v>
      </c>
      <c r="AU814" s="243" t="s">
        <v>93</v>
      </c>
      <c r="AY814" s="19" t="s">
        <v>224</v>
      </c>
      <c r="BE814" s="244">
        <f>IF(N814="základní",J814,0)</f>
        <v>0</v>
      </c>
      <c r="BF814" s="244">
        <f>IF(N814="snížená",J814,0)</f>
        <v>0</v>
      </c>
      <c r="BG814" s="244">
        <f>IF(N814="zákl. přenesená",J814,0)</f>
        <v>0</v>
      </c>
      <c r="BH814" s="244">
        <f>IF(N814="sníž. přenesená",J814,0)</f>
        <v>0</v>
      </c>
      <c r="BI814" s="244">
        <f>IF(N814="nulová",J814,0)</f>
        <v>0</v>
      </c>
      <c r="BJ814" s="19" t="s">
        <v>89</v>
      </c>
      <c r="BK814" s="244">
        <f>ROUND(I814*H814,2)</f>
        <v>0</v>
      </c>
      <c r="BL814" s="19" t="s">
        <v>319</v>
      </c>
      <c r="BM814" s="243" t="s">
        <v>1157</v>
      </c>
    </row>
    <row r="815" s="12" customFormat="1" ht="20.88" customHeight="1">
      <c r="A815" s="12"/>
      <c r="B815" s="215"/>
      <c r="C815" s="216"/>
      <c r="D815" s="217" t="s">
        <v>77</v>
      </c>
      <c r="E815" s="229" t="s">
        <v>1158</v>
      </c>
      <c r="F815" s="229" t="s">
        <v>1159</v>
      </c>
      <c r="G815" s="216"/>
      <c r="H815" s="216"/>
      <c r="I815" s="219"/>
      <c r="J815" s="230">
        <f>BK815</f>
        <v>0</v>
      </c>
      <c r="K815" s="216"/>
      <c r="L815" s="221"/>
      <c r="M815" s="222"/>
      <c r="N815" s="223"/>
      <c r="O815" s="223"/>
      <c r="P815" s="224">
        <f>SUM(P816:P826)</f>
        <v>0</v>
      </c>
      <c r="Q815" s="223"/>
      <c r="R815" s="224">
        <f>SUM(R816:R826)</f>
        <v>0</v>
      </c>
      <c r="S815" s="223"/>
      <c r="T815" s="225">
        <f>SUM(T816:T826)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26" t="s">
        <v>89</v>
      </c>
      <c r="AT815" s="227" t="s">
        <v>77</v>
      </c>
      <c r="AU815" s="227" t="s">
        <v>89</v>
      </c>
      <c r="AY815" s="226" t="s">
        <v>224</v>
      </c>
      <c r="BK815" s="228">
        <f>SUM(BK816:BK826)</f>
        <v>0</v>
      </c>
    </row>
    <row r="816" s="2" customFormat="1" ht="16.5" customHeight="1">
      <c r="A816" s="40"/>
      <c r="B816" s="41"/>
      <c r="C816" s="231" t="s">
        <v>1160</v>
      </c>
      <c r="D816" s="231" t="s">
        <v>226</v>
      </c>
      <c r="E816" s="232" t="s">
        <v>1161</v>
      </c>
      <c r="F816" s="233" t="s">
        <v>1162</v>
      </c>
      <c r="G816" s="234" t="s">
        <v>1068</v>
      </c>
      <c r="H816" s="235">
        <v>1</v>
      </c>
      <c r="I816" s="236"/>
      <c r="J816" s="237">
        <f>ROUND(I816*H816,2)</f>
        <v>0</v>
      </c>
      <c r="K816" s="238"/>
      <c r="L816" s="46"/>
      <c r="M816" s="239" t="s">
        <v>1</v>
      </c>
      <c r="N816" s="240" t="s">
        <v>44</v>
      </c>
      <c r="O816" s="93"/>
      <c r="P816" s="241">
        <f>O816*H816</f>
        <v>0</v>
      </c>
      <c r="Q816" s="241">
        <v>0</v>
      </c>
      <c r="R816" s="241">
        <f>Q816*H816</f>
        <v>0</v>
      </c>
      <c r="S816" s="241">
        <v>0</v>
      </c>
      <c r="T816" s="242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3" t="s">
        <v>319</v>
      </c>
      <c r="AT816" s="243" t="s">
        <v>226</v>
      </c>
      <c r="AU816" s="243" t="s">
        <v>93</v>
      </c>
      <c r="AY816" s="19" t="s">
        <v>224</v>
      </c>
      <c r="BE816" s="244">
        <f>IF(N816="základní",J816,0)</f>
        <v>0</v>
      </c>
      <c r="BF816" s="244">
        <f>IF(N816="snížená",J816,0)</f>
        <v>0</v>
      </c>
      <c r="BG816" s="244">
        <f>IF(N816="zákl. přenesená",J816,0)</f>
        <v>0</v>
      </c>
      <c r="BH816" s="244">
        <f>IF(N816="sníž. přenesená",J816,0)</f>
        <v>0</v>
      </c>
      <c r="BI816" s="244">
        <f>IF(N816="nulová",J816,0)</f>
        <v>0</v>
      </c>
      <c r="BJ816" s="19" t="s">
        <v>89</v>
      </c>
      <c r="BK816" s="244">
        <f>ROUND(I816*H816,2)</f>
        <v>0</v>
      </c>
      <c r="BL816" s="19" t="s">
        <v>319</v>
      </c>
      <c r="BM816" s="243" t="s">
        <v>1163</v>
      </c>
    </row>
    <row r="817" s="2" customFormat="1" ht="16.5" customHeight="1">
      <c r="A817" s="40"/>
      <c r="B817" s="41"/>
      <c r="C817" s="231" t="s">
        <v>1164</v>
      </c>
      <c r="D817" s="231" t="s">
        <v>226</v>
      </c>
      <c r="E817" s="232" t="s">
        <v>1165</v>
      </c>
      <c r="F817" s="233" t="s">
        <v>1166</v>
      </c>
      <c r="G817" s="234" t="s">
        <v>1055</v>
      </c>
      <c r="H817" s="235">
        <v>2</v>
      </c>
      <c r="I817" s="236"/>
      <c r="J817" s="237">
        <f>ROUND(I817*H817,2)</f>
        <v>0</v>
      </c>
      <c r="K817" s="238"/>
      <c r="L817" s="46"/>
      <c r="M817" s="239" t="s">
        <v>1</v>
      </c>
      <c r="N817" s="240" t="s">
        <v>44</v>
      </c>
      <c r="O817" s="93"/>
      <c r="P817" s="241">
        <f>O817*H817</f>
        <v>0</v>
      </c>
      <c r="Q817" s="241">
        <v>0</v>
      </c>
      <c r="R817" s="241">
        <f>Q817*H817</f>
        <v>0</v>
      </c>
      <c r="S817" s="241">
        <v>0</v>
      </c>
      <c r="T817" s="242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3" t="s">
        <v>319</v>
      </c>
      <c r="AT817" s="243" t="s">
        <v>226</v>
      </c>
      <c r="AU817" s="243" t="s">
        <v>93</v>
      </c>
      <c r="AY817" s="19" t="s">
        <v>224</v>
      </c>
      <c r="BE817" s="244">
        <f>IF(N817="základní",J817,0)</f>
        <v>0</v>
      </c>
      <c r="BF817" s="244">
        <f>IF(N817="snížená",J817,0)</f>
        <v>0</v>
      </c>
      <c r="BG817" s="244">
        <f>IF(N817="zákl. přenesená",J817,0)</f>
        <v>0</v>
      </c>
      <c r="BH817" s="244">
        <f>IF(N817="sníž. přenesená",J817,0)</f>
        <v>0</v>
      </c>
      <c r="BI817" s="244">
        <f>IF(N817="nulová",J817,0)</f>
        <v>0</v>
      </c>
      <c r="BJ817" s="19" t="s">
        <v>89</v>
      </c>
      <c r="BK817" s="244">
        <f>ROUND(I817*H817,2)</f>
        <v>0</v>
      </c>
      <c r="BL817" s="19" t="s">
        <v>319</v>
      </c>
      <c r="BM817" s="243" t="s">
        <v>1167</v>
      </c>
    </row>
    <row r="818" s="2" customFormat="1" ht="16.5" customHeight="1">
      <c r="A818" s="40"/>
      <c r="B818" s="41"/>
      <c r="C818" s="231" t="s">
        <v>1168</v>
      </c>
      <c r="D818" s="231" t="s">
        <v>226</v>
      </c>
      <c r="E818" s="232" t="s">
        <v>1169</v>
      </c>
      <c r="F818" s="233" t="s">
        <v>1120</v>
      </c>
      <c r="G818" s="234" t="s">
        <v>1068</v>
      </c>
      <c r="H818" s="235">
        <v>2</v>
      </c>
      <c r="I818" s="236"/>
      <c r="J818" s="237">
        <f>ROUND(I818*H818,2)</f>
        <v>0</v>
      </c>
      <c r="K818" s="238"/>
      <c r="L818" s="46"/>
      <c r="M818" s="239" t="s">
        <v>1</v>
      </c>
      <c r="N818" s="240" t="s">
        <v>44</v>
      </c>
      <c r="O818" s="93"/>
      <c r="P818" s="241">
        <f>O818*H818</f>
        <v>0</v>
      </c>
      <c r="Q818" s="241">
        <v>0</v>
      </c>
      <c r="R818" s="241">
        <f>Q818*H818</f>
        <v>0</v>
      </c>
      <c r="S818" s="241">
        <v>0</v>
      </c>
      <c r="T818" s="242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3" t="s">
        <v>319</v>
      </c>
      <c r="AT818" s="243" t="s">
        <v>226</v>
      </c>
      <c r="AU818" s="243" t="s">
        <v>93</v>
      </c>
      <c r="AY818" s="19" t="s">
        <v>224</v>
      </c>
      <c r="BE818" s="244">
        <f>IF(N818="základní",J818,0)</f>
        <v>0</v>
      </c>
      <c r="BF818" s="244">
        <f>IF(N818="snížená",J818,0)</f>
        <v>0</v>
      </c>
      <c r="BG818" s="244">
        <f>IF(N818="zákl. přenesená",J818,0)</f>
        <v>0</v>
      </c>
      <c r="BH818" s="244">
        <f>IF(N818="sníž. přenesená",J818,0)</f>
        <v>0</v>
      </c>
      <c r="BI818" s="244">
        <f>IF(N818="nulová",J818,0)</f>
        <v>0</v>
      </c>
      <c r="BJ818" s="19" t="s">
        <v>89</v>
      </c>
      <c r="BK818" s="244">
        <f>ROUND(I818*H818,2)</f>
        <v>0</v>
      </c>
      <c r="BL818" s="19" t="s">
        <v>319</v>
      </c>
      <c r="BM818" s="243" t="s">
        <v>1170</v>
      </c>
    </row>
    <row r="819" s="2" customFormat="1" ht="24.15" customHeight="1">
      <c r="A819" s="40"/>
      <c r="B819" s="41"/>
      <c r="C819" s="231" t="s">
        <v>1171</v>
      </c>
      <c r="D819" s="231" t="s">
        <v>226</v>
      </c>
      <c r="E819" s="232" t="s">
        <v>1172</v>
      </c>
      <c r="F819" s="233" t="s">
        <v>1173</v>
      </c>
      <c r="G819" s="234" t="s">
        <v>229</v>
      </c>
      <c r="H819" s="235">
        <v>135</v>
      </c>
      <c r="I819" s="236"/>
      <c r="J819" s="237">
        <f>ROUND(I819*H819,2)</f>
        <v>0</v>
      </c>
      <c r="K819" s="238"/>
      <c r="L819" s="46"/>
      <c r="M819" s="239" t="s">
        <v>1</v>
      </c>
      <c r="N819" s="240" t="s">
        <v>44</v>
      </c>
      <c r="O819" s="93"/>
      <c r="P819" s="241">
        <f>O819*H819</f>
        <v>0</v>
      </c>
      <c r="Q819" s="241">
        <v>0</v>
      </c>
      <c r="R819" s="241">
        <f>Q819*H819</f>
        <v>0</v>
      </c>
      <c r="S819" s="241">
        <v>0</v>
      </c>
      <c r="T819" s="242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3" t="s">
        <v>319</v>
      </c>
      <c r="AT819" s="243" t="s">
        <v>226</v>
      </c>
      <c r="AU819" s="243" t="s">
        <v>93</v>
      </c>
      <c r="AY819" s="19" t="s">
        <v>224</v>
      </c>
      <c r="BE819" s="244">
        <f>IF(N819="základní",J819,0)</f>
        <v>0</v>
      </c>
      <c r="BF819" s="244">
        <f>IF(N819="snížená",J819,0)</f>
        <v>0</v>
      </c>
      <c r="BG819" s="244">
        <f>IF(N819="zákl. přenesená",J819,0)</f>
        <v>0</v>
      </c>
      <c r="BH819" s="244">
        <f>IF(N819="sníž. přenesená",J819,0)</f>
        <v>0</v>
      </c>
      <c r="BI819" s="244">
        <f>IF(N819="nulová",J819,0)</f>
        <v>0</v>
      </c>
      <c r="BJ819" s="19" t="s">
        <v>89</v>
      </c>
      <c r="BK819" s="244">
        <f>ROUND(I819*H819,2)</f>
        <v>0</v>
      </c>
      <c r="BL819" s="19" t="s">
        <v>319</v>
      </c>
      <c r="BM819" s="243" t="s">
        <v>1174</v>
      </c>
    </row>
    <row r="820" s="2" customFormat="1" ht="16.5" customHeight="1">
      <c r="A820" s="40"/>
      <c r="B820" s="41"/>
      <c r="C820" s="231" t="s">
        <v>1175</v>
      </c>
      <c r="D820" s="231" t="s">
        <v>226</v>
      </c>
      <c r="E820" s="232" t="s">
        <v>1176</v>
      </c>
      <c r="F820" s="233" t="s">
        <v>1177</v>
      </c>
      <c r="G820" s="234" t="s">
        <v>273</v>
      </c>
      <c r="H820" s="235">
        <v>150</v>
      </c>
      <c r="I820" s="236"/>
      <c r="J820" s="237">
        <f>ROUND(I820*H820,2)</f>
        <v>0</v>
      </c>
      <c r="K820" s="238"/>
      <c r="L820" s="46"/>
      <c r="M820" s="239" t="s">
        <v>1</v>
      </c>
      <c r="N820" s="240" t="s">
        <v>44</v>
      </c>
      <c r="O820" s="93"/>
      <c r="P820" s="241">
        <f>O820*H820</f>
        <v>0</v>
      </c>
      <c r="Q820" s="241">
        <v>0</v>
      </c>
      <c r="R820" s="241">
        <f>Q820*H820</f>
        <v>0</v>
      </c>
      <c r="S820" s="241">
        <v>0</v>
      </c>
      <c r="T820" s="242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3" t="s">
        <v>319</v>
      </c>
      <c r="AT820" s="243" t="s">
        <v>226</v>
      </c>
      <c r="AU820" s="243" t="s">
        <v>93</v>
      </c>
      <c r="AY820" s="19" t="s">
        <v>224</v>
      </c>
      <c r="BE820" s="244">
        <f>IF(N820="základní",J820,0)</f>
        <v>0</v>
      </c>
      <c r="BF820" s="244">
        <f>IF(N820="snížená",J820,0)</f>
        <v>0</v>
      </c>
      <c r="BG820" s="244">
        <f>IF(N820="zákl. přenesená",J820,0)</f>
        <v>0</v>
      </c>
      <c r="BH820" s="244">
        <f>IF(N820="sníž. přenesená",J820,0)</f>
        <v>0</v>
      </c>
      <c r="BI820" s="244">
        <f>IF(N820="nulová",J820,0)</f>
        <v>0</v>
      </c>
      <c r="BJ820" s="19" t="s">
        <v>89</v>
      </c>
      <c r="BK820" s="244">
        <f>ROUND(I820*H820,2)</f>
        <v>0</v>
      </c>
      <c r="BL820" s="19" t="s">
        <v>319</v>
      </c>
      <c r="BM820" s="243" t="s">
        <v>1178</v>
      </c>
    </row>
    <row r="821" s="2" customFormat="1" ht="16.5" customHeight="1">
      <c r="A821" s="40"/>
      <c r="B821" s="41"/>
      <c r="C821" s="231" t="s">
        <v>1179</v>
      </c>
      <c r="D821" s="231" t="s">
        <v>226</v>
      </c>
      <c r="E821" s="232" t="s">
        <v>1180</v>
      </c>
      <c r="F821" s="233" t="s">
        <v>1181</v>
      </c>
      <c r="G821" s="234" t="s">
        <v>273</v>
      </c>
      <c r="H821" s="235">
        <v>15</v>
      </c>
      <c r="I821" s="236"/>
      <c r="J821" s="237">
        <f>ROUND(I821*H821,2)</f>
        <v>0</v>
      </c>
      <c r="K821" s="238"/>
      <c r="L821" s="46"/>
      <c r="M821" s="239" t="s">
        <v>1</v>
      </c>
      <c r="N821" s="240" t="s">
        <v>44</v>
      </c>
      <c r="O821" s="93"/>
      <c r="P821" s="241">
        <f>O821*H821</f>
        <v>0</v>
      </c>
      <c r="Q821" s="241">
        <v>0</v>
      </c>
      <c r="R821" s="241">
        <f>Q821*H821</f>
        <v>0</v>
      </c>
      <c r="S821" s="241">
        <v>0</v>
      </c>
      <c r="T821" s="242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3" t="s">
        <v>319</v>
      </c>
      <c r="AT821" s="243" t="s">
        <v>226</v>
      </c>
      <c r="AU821" s="243" t="s">
        <v>93</v>
      </c>
      <c r="AY821" s="19" t="s">
        <v>224</v>
      </c>
      <c r="BE821" s="244">
        <f>IF(N821="základní",J821,0)</f>
        <v>0</v>
      </c>
      <c r="BF821" s="244">
        <f>IF(N821="snížená",J821,0)</f>
        <v>0</v>
      </c>
      <c r="BG821" s="244">
        <f>IF(N821="zákl. přenesená",J821,0)</f>
        <v>0</v>
      </c>
      <c r="BH821" s="244">
        <f>IF(N821="sníž. přenesená",J821,0)</f>
        <v>0</v>
      </c>
      <c r="BI821" s="244">
        <f>IF(N821="nulová",J821,0)</f>
        <v>0</v>
      </c>
      <c r="BJ821" s="19" t="s">
        <v>89</v>
      </c>
      <c r="BK821" s="244">
        <f>ROUND(I821*H821,2)</f>
        <v>0</v>
      </c>
      <c r="BL821" s="19" t="s">
        <v>319</v>
      </c>
      <c r="BM821" s="243" t="s">
        <v>1182</v>
      </c>
    </row>
    <row r="822" s="2" customFormat="1" ht="16.5" customHeight="1">
      <c r="A822" s="40"/>
      <c r="B822" s="41"/>
      <c r="C822" s="231" t="s">
        <v>1183</v>
      </c>
      <c r="D822" s="231" t="s">
        <v>226</v>
      </c>
      <c r="E822" s="232" t="s">
        <v>1184</v>
      </c>
      <c r="F822" s="233" t="s">
        <v>1185</v>
      </c>
      <c r="G822" s="234" t="s">
        <v>1068</v>
      </c>
      <c r="H822" s="235">
        <v>30</v>
      </c>
      <c r="I822" s="236"/>
      <c r="J822" s="237">
        <f>ROUND(I822*H822,2)</f>
        <v>0</v>
      </c>
      <c r="K822" s="238"/>
      <c r="L822" s="46"/>
      <c r="M822" s="239" t="s">
        <v>1</v>
      </c>
      <c r="N822" s="240" t="s">
        <v>44</v>
      </c>
      <c r="O822" s="93"/>
      <c r="P822" s="241">
        <f>O822*H822</f>
        <v>0</v>
      </c>
      <c r="Q822" s="241">
        <v>0</v>
      </c>
      <c r="R822" s="241">
        <f>Q822*H822</f>
        <v>0</v>
      </c>
      <c r="S822" s="241">
        <v>0</v>
      </c>
      <c r="T822" s="242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3" t="s">
        <v>319</v>
      </c>
      <c r="AT822" s="243" t="s">
        <v>226</v>
      </c>
      <c r="AU822" s="243" t="s">
        <v>93</v>
      </c>
      <c r="AY822" s="19" t="s">
        <v>224</v>
      </c>
      <c r="BE822" s="244">
        <f>IF(N822="základní",J822,0)</f>
        <v>0</v>
      </c>
      <c r="BF822" s="244">
        <f>IF(N822="snížená",J822,0)</f>
        <v>0</v>
      </c>
      <c r="BG822" s="244">
        <f>IF(N822="zákl. přenesená",J822,0)</f>
        <v>0</v>
      </c>
      <c r="BH822" s="244">
        <f>IF(N822="sníž. přenesená",J822,0)</f>
        <v>0</v>
      </c>
      <c r="BI822" s="244">
        <f>IF(N822="nulová",J822,0)</f>
        <v>0</v>
      </c>
      <c r="BJ822" s="19" t="s">
        <v>89</v>
      </c>
      <c r="BK822" s="244">
        <f>ROUND(I822*H822,2)</f>
        <v>0</v>
      </c>
      <c r="BL822" s="19" t="s">
        <v>319</v>
      </c>
      <c r="BM822" s="243" t="s">
        <v>1186</v>
      </c>
    </row>
    <row r="823" s="2" customFormat="1" ht="16.5" customHeight="1">
      <c r="A823" s="40"/>
      <c r="B823" s="41"/>
      <c r="C823" s="231" t="s">
        <v>1187</v>
      </c>
      <c r="D823" s="231" t="s">
        <v>226</v>
      </c>
      <c r="E823" s="232" t="s">
        <v>1188</v>
      </c>
      <c r="F823" s="233" t="s">
        <v>1189</v>
      </c>
      <c r="G823" s="234" t="s">
        <v>1068</v>
      </c>
      <c r="H823" s="235">
        <v>300</v>
      </c>
      <c r="I823" s="236"/>
      <c r="J823" s="237">
        <f>ROUND(I823*H823,2)</f>
        <v>0</v>
      </c>
      <c r="K823" s="238"/>
      <c r="L823" s="46"/>
      <c r="M823" s="239" t="s">
        <v>1</v>
      </c>
      <c r="N823" s="240" t="s">
        <v>44</v>
      </c>
      <c r="O823" s="93"/>
      <c r="P823" s="241">
        <f>O823*H823</f>
        <v>0</v>
      </c>
      <c r="Q823" s="241">
        <v>0</v>
      </c>
      <c r="R823" s="241">
        <f>Q823*H823</f>
        <v>0</v>
      </c>
      <c r="S823" s="241">
        <v>0</v>
      </c>
      <c r="T823" s="242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3" t="s">
        <v>319</v>
      </c>
      <c r="AT823" s="243" t="s">
        <v>226</v>
      </c>
      <c r="AU823" s="243" t="s">
        <v>93</v>
      </c>
      <c r="AY823" s="19" t="s">
        <v>224</v>
      </c>
      <c r="BE823" s="244">
        <f>IF(N823="základní",J823,0)</f>
        <v>0</v>
      </c>
      <c r="BF823" s="244">
        <f>IF(N823="snížená",J823,0)</f>
        <v>0</v>
      </c>
      <c r="BG823" s="244">
        <f>IF(N823="zákl. přenesená",J823,0)</f>
        <v>0</v>
      </c>
      <c r="BH823" s="244">
        <f>IF(N823="sníž. přenesená",J823,0)</f>
        <v>0</v>
      </c>
      <c r="BI823" s="244">
        <f>IF(N823="nulová",J823,0)</f>
        <v>0</v>
      </c>
      <c r="BJ823" s="19" t="s">
        <v>89</v>
      </c>
      <c r="BK823" s="244">
        <f>ROUND(I823*H823,2)</f>
        <v>0</v>
      </c>
      <c r="BL823" s="19" t="s">
        <v>319</v>
      </c>
      <c r="BM823" s="243" t="s">
        <v>1190</v>
      </c>
    </row>
    <row r="824" s="2" customFormat="1" ht="16.5" customHeight="1">
      <c r="A824" s="40"/>
      <c r="B824" s="41"/>
      <c r="C824" s="231" t="s">
        <v>1191</v>
      </c>
      <c r="D824" s="231" t="s">
        <v>226</v>
      </c>
      <c r="E824" s="232" t="s">
        <v>1192</v>
      </c>
      <c r="F824" s="233" t="s">
        <v>1193</v>
      </c>
      <c r="G824" s="234" t="s">
        <v>273</v>
      </c>
      <c r="H824" s="235">
        <v>650</v>
      </c>
      <c r="I824" s="236"/>
      <c r="J824" s="237">
        <f>ROUND(I824*H824,2)</f>
        <v>0</v>
      </c>
      <c r="K824" s="238"/>
      <c r="L824" s="46"/>
      <c r="M824" s="239" t="s">
        <v>1</v>
      </c>
      <c r="N824" s="240" t="s">
        <v>44</v>
      </c>
      <c r="O824" s="93"/>
      <c r="P824" s="241">
        <f>O824*H824</f>
        <v>0</v>
      </c>
      <c r="Q824" s="241">
        <v>0</v>
      </c>
      <c r="R824" s="241">
        <f>Q824*H824</f>
        <v>0</v>
      </c>
      <c r="S824" s="241">
        <v>0</v>
      </c>
      <c r="T824" s="242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3" t="s">
        <v>319</v>
      </c>
      <c r="AT824" s="243" t="s">
        <v>226</v>
      </c>
      <c r="AU824" s="243" t="s">
        <v>93</v>
      </c>
      <c r="AY824" s="19" t="s">
        <v>224</v>
      </c>
      <c r="BE824" s="244">
        <f>IF(N824="základní",J824,0)</f>
        <v>0</v>
      </c>
      <c r="BF824" s="244">
        <f>IF(N824="snížená",J824,0)</f>
        <v>0</v>
      </c>
      <c r="BG824" s="244">
        <f>IF(N824="zákl. přenesená",J824,0)</f>
        <v>0</v>
      </c>
      <c r="BH824" s="244">
        <f>IF(N824="sníž. přenesená",J824,0)</f>
        <v>0</v>
      </c>
      <c r="BI824" s="244">
        <f>IF(N824="nulová",J824,0)</f>
        <v>0</v>
      </c>
      <c r="BJ824" s="19" t="s">
        <v>89</v>
      </c>
      <c r="BK824" s="244">
        <f>ROUND(I824*H824,2)</f>
        <v>0</v>
      </c>
      <c r="BL824" s="19" t="s">
        <v>319</v>
      </c>
      <c r="BM824" s="243" t="s">
        <v>1194</v>
      </c>
    </row>
    <row r="825" s="2" customFormat="1" ht="24.15" customHeight="1">
      <c r="A825" s="40"/>
      <c r="B825" s="41"/>
      <c r="C825" s="231" t="s">
        <v>1195</v>
      </c>
      <c r="D825" s="231" t="s">
        <v>226</v>
      </c>
      <c r="E825" s="232" t="s">
        <v>1196</v>
      </c>
      <c r="F825" s="233" t="s">
        <v>1197</v>
      </c>
      <c r="G825" s="234" t="s">
        <v>1055</v>
      </c>
      <c r="H825" s="235">
        <v>1</v>
      </c>
      <c r="I825" s="236"/>
      <c r="J825" s="237">
        <f>ROUND(I825*H825,2)</f>
        <v>0</v>
      </c>
      <c r="K825" s="238"/>
      <c r="L825" s="46"/>
      <c r="M825" s="239" t="s">
        <v>1</v>
      </c>
      <c r="N825" s="240" t="s">
        <v>44</v>
      </c>
      <c r="O825" s="93"/>
      <c r="P825" s="241">
        <f>O825*H825</f>
        <v>0</v>
      </c>
      <c r="Q825" s="241">
        <v>0</v>
      </c>
      <c r="R825" s="241">
        <f>Q825*H825</f>
        <v>0</v>
      </c>
      <c r="S825" s="241">
        <v>0</v>
      </c>
      <c r="T825" s="242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3" t="s">
        <v>319</v>
      </c>
      <c r="AT825" s="243" t="s">
        <v>226</v>
      </c>
      <c r="AU825" s="243" t="s">
        <v>93</v>
      </c>
      <c r="AY825" s="19" t="s">
        <v>224</v>
      </c>
      <c r="BE825" s="244">
        <f>IF(N825="základní",J825,0)</f>
        <v>0</v>
      </c>
      <c r="BF825" s="244">
        <f>IF(N825="snížená",J825,0)</f>
        <v>0</v>
      </c>
      <c r="BG825" s="244">
        <f>IF(N825="zákl. přenesená",J825,0)</f>
        <v>0</v>
      </c>
      <c r="BH825" s="244">
        <f>IF(N825="sníž. přenesená",J825,0)</f>
        <v>0</v>
      </c>
      <c r="BI825" s="244">
        <f>IF(N825="nulová",J825,0)</f>
        <v>0</v>
      </c>
      <c r="BJ825" s="19" t="s">
        <v>89</v>
      </c>
      <c r="BK825" s="244">
        <f>ROUND(I825*H825,2)</f>
        <v>0</v>
      </c>
      <c r="BL825" s="19" t="s">
        <v>319</v>
      </c>
      <c r="BM825" s="243" t="s">
        <v>1198</v>
      </c>
    </row>
    <row r="826" s="2" customFormat="1" ht="16.5" customHeight="1">
      <c r="A826" s="40"/>
      <c r="B826" s="41"/>
      <c r="C826" s="231" t="s">
        <v>1199</v>
      </c>
      <c r="D826" s="231" t="s">
        <v>226</v>
      </c>
      <c r="E826" s="232" t="s">
        <v>1200</v>
      </c>
      <c r="F826" s="233" t="s">
        <v>1201</v>
      </c>
      <c r="G826" s="234" t="s">
        <v>1068</v>
      </c>
      <c r="H826" s="235">
        <v>16</v>
      </c>
      <c r="I826" s="236"/>
      <c r="J826" s="237">
        <f>ROUND(I826*H826,2)</f>
        <v>0</v>
      </c>
      <c r="K826" s="238"/>
      <c r="L826" s="46"/>
      <c r="M826" s="239" t="s">
        <v>1</v>
      </c>
      <c r="N826" s="240" t="s">
        <v>44</v>
      </c>
      <c r="O826" s="93"/>
      <c r="P826" s="241">
        <f>O826*H826</f>
        <v>0</v>
      </c>
      <c r="Q826" s="241">
        <v>0</v>
      </c>
      <c r="R826" s="241">
        <f>Q826*H826</f>
        <v>0</v>
      </c>
      <c r="S826" s="241">
        <v>0</v>
      </c>
      <c r="T826" s="242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3" t="s">
        <v>319</v>
      </c>
      <c r="AT826" s="243" t="s">
        <v>226</v>
      </c>
      <c r="AU826" s="243" t="s">
        <v>93</v>
      </c>
      <c r="AY826" s="19" t="s">
        <v>224</v>
      </c>
      <c r="BE826" s="244">
        <f>IF(N826="základní",J826,0)</f>
        <v>0</v>
      </c>
      <c r="BF826" s="244">
        <f>IF(N826="snížená",J826,0)</f>
        <v>0</v>
      </c>
      <c r="BG826" s="244">
        <f>IF(N826="zákl. přenesená",J826,0)</f>
        <v>0</v>
      </c>
      <c r="BH826" s="244">
        <f>IF(N826="sníž. přenesená",J826,0)</f>
        <v>0</v>
      </c>
      <c r="BI826" s="244">
        <f>IF(N826="nulová",J826,0)</f>
        <v>0</v>
      </c>
      <c r="BJ826" s="19" t="s">
        <v>89</v>
      </c>
      <c r="BK826" s="244">
        <f>ROUND(I826*H826,2)</f>
        <v>0</v>
      </c>
      <c r="BL826" s="19" t="s">
        <v>319</v>
      </c>
      <c r="BM826" s="243" t="s">
        <v>1202</v>
      </c>
    </row>
    <row r="827" s="12" customFormat="1" ht="20.88" customHeight="1">
      <c r="A827" s="12"/>
      <c r="B827" s="215"/>
      <c r="C827" s="216"/>
      <c r="D827" s="217" t="s">
        <v>77</v>
      </c>
      <c r="E827" s="229" t="s">
        <v>1203</v>
      </c>
      <c r="F827" s="229" t="s">
        <v>1204</v>
      </c>
      <c r="G827" s="216"/>
      <c r="H827" s="216"/>
      <c r="I827" s="219"/>
      <c r="J827" s="230">
        <f>BK827</f>
        <v>0</v>
      </c>
      <c r="K827" s="216"/>
      <c r="L827" s="221"/>
      <c r="M827" s="222"/>
      <c r="N827" s="223"/>
      <c r="O827" s="223"/>
      <c r="P827" s="224">
        <f>SUM(P828:P840)</f>
        <v>0</v>
      </c>
      <c r="Q827" s="223"/>
      <c r="R827" s="224">
        <f>SUM(R828:R840)</f>
        <v>0</v>
      </c>
      <c r="S827" s="223"/>
      <c r="T827" s="225">
        <f>SUM(T828:T840)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26" t="s">
        <v>89</v>
      </c>
      <c r="AT827" s="227" t="s">
        <v>77</v>
      </c>
      <c r="AU827" s="227" t="s">
        <v>89</v>
      </c>
      <c r="AY827" s="226" t="s">
        <v>224</v>
      </c>
      <c r="BK827" s="228">
        <f>SUM(BK828:BK840)</f>
        <v>0</v>
      </c>
    </row>
    <row r="828" s="2" customFormat="1" ht="16.5" customHeight="1">
      <c r="A828" s="40"/>
      <c r="B828" s="41"/>
      <c r="C828" s="231" t="s">
        <v>1205</v>
      </c>
      <c r="D828" s="231" t="s">
        <v>226</v>
      </c>
      <c r="E828" s="232" t="s">
        <v>1206</v>
      </c>
      <c r="F828" s="233" t="s">
        <v>1207</v>
      </c>
      <c r="G828" s="234" t="s">
        <v>1055</v>
      </c>
      <c r="H828" s="235">
        <v>1</v>
      </c>
      <c r="I828" s="236"/>
      <c r="J828" s="237">
        <f>ROUND(I828*H828,2)</f>
        <v>0</v>
      </c>
      <c r="K828" s="238"/>
      <c r="L828" s="46"/>
      <c r="M828" s="239" t="s">
        <v>1</v>
      </c>
      <c r="N828" s="240" t="s">
        <v>44</v>
      </c>
      <c r="O828" s="93"/>
      <c r="P828" s="241">
        <f>O828*H828</f>
        <v>0</v>
      </c>
      <c r="Q828" s="241">
        <v>0</v>
      </c>
      <c r="R828" s="241">
        <f>Q828*H828</f>
        <v>0</v>
      </c>
      <c r="S828" s="241">
        <v>0</v>
      </c>
      <c r="T828" s="242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3" t="s">
        <v>319</v>
      </c>
      <c r="AT828" s="243" t="s">
        <v>226</v>
      </c>
      <c r="AU828" s="243" t="s">
        <v>93</v>
      </c>
      <c r="AY828" s="19" t="s">
        <v>224</v>
      </c>
      <c r="BE828" s="244">
        <f>IF(N828="základní",J828,0)</f>
        <v>0</v>
      </c>
      <c r="BF828" s="244">
        <f>IF(N828="snížená",J828,0)</f>
        <v>0</v>
      </c>
      <c r="BG828" s="244">
        <f>IF(N828="zákl. přenesená",J828,0)</f>
        <v>0</v>
      </c>
      <c r="BH828" s="244">
        <f>IF(N828="sníž. přenesená",J828,0)</f>
        <v>0</v>
      </c>
      <c r="BI828" s="244">
        <f>IF(N828="nulová",J828,0)</f>
        <v>0</v>
      </c>
      <c r="BJ828" s="19" t="s">
        <v>89</v>
      </c>
      <c r="BK828" s="244">
        <f>ROUND(I828*H828,2)</f>
        <v>0</v>
      </c>
      <c r="BL828" s="19" t="s">
        <v>319</v>
      </c>
      <c r="BM828" s="243" t="s">
        <v>1208</v>
      </c>
    </row>
    <row r="829" s="2" customFormat="1" ht="16.5" customHeight="1">
      <c r="A829" s="40"/>
      <c r="B829" s="41"/>
      <c r="C829" s="231" t="s">
        <v>1209</v>
      </c>
      <c r="D829" s="231" t="s">
        <v>226</v>
      </c>
      <c r="E829" s="232" t="s">
        <v>1210</v>
      </c>
      <c r="F829" s="233" t="s">
        <v>1211</v>
      </c>
      <c r="G829" s="234" t="s">
        <v>1068</v>
      </c>
      <c r="H829" s="235">
        <v>1</v>
      </c>
      <c r="I829" s="236"/>
      <c r="J829" s="237">
        <f>ROUND(I829*H829,2)</f>
        <v>0</v>
      </c>
      <c r="K829" s="238"/>
      <c r="L829" s="46"/>
      <c r="M829" s="239" t="s">
        <v>1</v>
      </c>
      <c r="N829" s="240" t="s">
        <v>44</v>
      </c>
      <c r="O829" s="93"/>
      <c r="P829" s="241">
        <f>O829*H829</f>
        <v>0</v>
      </c>
      <c r="Q829" s="241">
        <v>0</v>
      </c>
      <c r="R829" s="241">
        <f>Q829*H829</f>
        <v>0</v>
      </c>
      <c r="S829" s="241">
        <v>0</v>
      </c>
      <c r="T829" s="242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3" t="s">
        <v>319</v>
      </c>
      <c r="AT829" s="243" t="s">
        <v>226</v>
      </c>
      <c r="AU829" s="243" t="s">
        <v>93</v>
      </c>
      <c r="AY829" s="19" t="s">
        <v>224</v>
      </c>
      <c r="BE829" s="244">
        <f>IF(N829="základní",J829,0)</f>
        <v>0</v>
      </c>
      <c r="BF829" s="244">
        <f>IF(N829="snížená",J829,0)</f>
        <v>0</v>
      </c>
      <c r="BG829" s="244">
        <f>IF(N829="zákl. přenesená",J829,0)</f>
        <v>0</v>
      </c>
      <c r="BH829" s="244">
        <f>IF(N829="sníž. přenesená",J829,0)</f>
        <v>0</v>
      </c>
      <c r="BI829" s="244">
        <f>IF(N829="nulová",J829,0)</f>
        <v>0</v>
      </c>
      <c r="BJ829" s="19" t="s">
        <v>89</v>
      </c>
      <c r="BK829" s="244">
        <f>ROUND(I829*H829,2)</f>
        <v>0</v>
      </c>
      <c r="BL829" s="19" t="s">
        <v>319</v>
      </c>
      <c r="BM829" s="243" t="s">
        <v>1212</v>
      </c>
    </row>
    <row r="830" s="2" customFormat="1" ht="16.5" customHeight="1">
      <c r="A830" s="40"/>
      <c r="B830" s="41"/>
      <c r="C830" s="231" t="s">
        <v>1213</v>
      </c>
      <c r="D830" s="231" t="s">
        <v>226</v>
      </c>
      <c r="E830" s="232" t="s">
        <v>1214</v>
      </c>
      <c r="F830" s="233" t="s">
        <v>1215</v>
      </c>
      <c r="G830" s="234" t="s">
        <v>1068</v>
      </c>
      <c r="H830" s="235">
        <v>1</v>
      </c>
      <c r="I830" s="236"/>
      <c r="J830" s="237">
        <f>ROUND(I830*H830,2)</f>
        <v>0</v>
      </c>
      <c r="K830" s="238"/>
      <c r="L830" s="46"/>
      <c r="M830" s="239" t="s">
        <v>1</v>
      </c>
      <c r="N830" s="240" t="s">
        <v>44</v>
      </c>
      <c r="O830" s="93"/>
      <c r="P830" s="241">
        <f>O830*H830</f>
        <v>0</v>
      </c>
      <c r="Q830" s="241">
        <v>0</v>
      </c>
      <c r="R830" s="241">
        <f>Q830*H830</f>
        <v>0</v>
      </c>
      <c r="S830" s="241">
        <v>0</v>
      </c>
      <c r="T830" s="242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3" t="s">
        <v>319</v>
      </c>
      <c r="AT830" s="243" t="s">
        <v>226</v>
      </c>
      <c r="AU830" s="243" t="s">
        <v>93</v>
      </c>
      <c r="AY830" s="19" t="s">
        <v>224</v>
      </c>
      <c r="BE830" s="244">
        <f>IF(N830="základní",J830,0)</f>
        <v>0</v>
      </c>
      <c r="BF830" s="244">
        <f>IF(N830="snížená",J830,0)</f>
        <v>0</v>
      </c>
      <c r="BG830" s="244">
        <f>IF(N830="zákl. přenesená",J830,0)</f>
        <v>0</v>
      </c>
      <c r="BH830" s="244">
        <f>IF(N830="sníž. přenesená",J830,0)</f>
        <v>0</v>
      </c>
      <c r="BI830" s="244">
        <f>IF(N830="nulová",J830,0)</f>
        <v>0</v>
      </c>
      <c r="BJ830" s="19" t="s">
        <v>89</v>
      </c>
      <c r="BK830" s="244">
        <f>ROUND(I830*H830,2)</f>
        <v>0</v>
      </c>
      <c r="BL830" s="19" t="s">
        <v>319</v>
      </c>
      <c r="BM830" s="243" t="s">
        <v>1216</v>
      </c>
    </row>
    <row r="831" s="2" customFormat="1" ht="16.5" customHeight="1">
      <c r="A831" s="40"/>
      <c r="B831" s="41"/>
      <c r="C831" s="231" t="s">
        <v>1217</v>
      </c>
      <c r="D831" s="231" t="s">
        <v>226</v>
      </c>
      <c r="E831" s="232" t="s">
        <v>1218</v>
      </c>
      <c r="F831" s="233" t="s">
        <v>1219</v>
      </c>
      <c r="G831" s="234" t="s">
        <v>1068</v>
      </c>
      <c r="H831" s="235">
        <v>1</v>
      </c>
      <c r="I831" s="236"/>
      <c r="J831" s="237">
        <f>ROUND(I831*H831,2)</f>
        <v>0</v>
      </c>
      <c r="K831" s="238"/>
      <c r="L831" s="46"/>
      <c r="M831" s="239" t="s">
        <v>1</v>
      </c>
      <c r="N831" s="240" t="s">
        <v>44</v>
      </c>
      <c r="O831" s="93"/>
      <c r="P831" s="241">
        <f>O831*H831</f>
        <v>0</v>
      </c>
      <c r="Q831" s="241">
        <v>0</v>
      </c>
      <c r="R831" s="241">
        <f>Q831*H831</f>
        <v>0</v>
      </c>
      <c r="S831" s="241">
        <v>0</v>
      </c>
      <c r="T831" s="242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3" t="s">
        <v>319</v>
      </c>
      <c r="AT831" s="243" t="s">
        <v>226</v>
      </c>
      <c r="AU831" s="243" t="s">
        <v>93</v>
      </c>
      <c r="AY831" s="19" t="s">
        <v>224</v>
      </c>
      <c r="BE831" s="244">
        <f>IF(N831="základní",J831,0)</f>
        <v>0</v>
      </c>
      <c r="BF831" s="244">
        <f>IF(N831="snížená",J831,0)</f>
        <v>0</v>
      </c>
      <c r="BG831" s="244">
        <f>IF(N831="zákl. přenesená",J831,0)</f>
        <v>0</v>
      </c>
      <c r="BH831" s="244">
        <f>IF(N831="sníž. přenesená",J831,0)</f>
        <v>0</v>
      </c>
      <c r="BI831" s="244">
        <f>IF(N831="nulová",J831,0)</f>
        <v>0</v>
      </c>
      <c r="BJ831" s="19" t="s">
        <v>89</v>
      </c>
      <c r="BK831" s="244">
        <f>ROUND(I831*H831,2)</f>
        <v>0</v>
      </c>
      <c r="BL831" s="19" t="s">
        <v>319</v>
      </c>
      <c r="BM831" s="243" t="s">
        <v>1220</v>
      </c>
    </row>
    <row r="832" s="2" customFormat="1" ht="16.5" customHeight="1">
      <c r="A832" s="40"/>
      <c r="B832" s="41"/>
      <c r="C832" s="231" t="s">
        <v>1221</v>
      </c>
      <c r="D832" s="231" t="s">
        <v>226</v>
      </c>
      <c r="E832" s="232" t="s">
        <v>1222</v>
      </c>
      <c r="F832" s="233" t="s">
        <v>755</v>
      </c>
      <c r="G832" s="234" t="s">
        <v>1068</v>
      </c>
      <c r="H832" s="235">
        <v>1</v>
      </c>
      <c r="I832" s="236"/>
      <c r="J832" s="237">
        <f>ROUND(I832*H832,2)</f>
        <v>0</v>
      </c>
      <c r="K832" s="238"/>
      <c r="L832" s="46"/>
      <c r="M832" s="239" t="s">
        <v>1</v>
      </c>
      <c r="N832" s="240" t="s">
        <v>44</v>
      </c>
      <c r="O832" s="93"/>
      <c r="P832" s="241">
        <f>O832*H832</f>
        <v>0</v>
      </c>
      <c r="Q832" s="241">
        <v>0</v>
      </c>
      <c r="R832" s="241">
        <f>Q832*H832</f>
        <v>0</v>
      </c>
      <c r="S832" s="241">
        <v>0</v>
      </c>
      <c r="T832" s="242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3" t="s">
        <v>319</v>
      </c>
      <c r="AT832" s="243" t="s">
        <v>226</v>
      </c>
      <c r="AU832" s="243" t="s">
        <v>93</v>
      </c>
      <c r="AY832" s="19" t="s">
        <v>224</v>
      </c>
      <c r="BE832" s="244">
        <f>IF(N832="základní",J832,0)</f>
        <v>0</v>
      </c>
      <c r="BF832" s="244">
        <f>IF(N832="snížená",J832,0)</f>
        <v>0</v>
      </c>
      <c r="BG832" s="244">
        <f>IF(N832="zákl. přenesená",J832,0)</f>
        <v>0</v>
      </c>
      <c r="BH832" s="244">
        <f>IF(N832="sníž. přenesená",J832,0)</f>
        <v>0</v>
      </c>
      <c r="BI832" s="244">
        <f>IF(N832="nulová",J832,0)</f>
        <v>0</v>
      </c>
      <c r="BJ832" s="19" t="s">
        <v>89</v>
      </c>
      <c r="BK832" s="244">
        <f>ROUND(I832*H832,2)</f>
        <v>0</v>
      </c>
      <c r="BL832" s="19" t="s">
        <v>319</v>
      </c>
      <c r="BM832" s="243" t="s">
        <v>1223</v>
      </c>
    </row>
    <row r="833" s="2" customFormat="1" ht="16.5" customHeight="1">
      <c r="A833" s="40"/>
      <c r="B833" s="41"/>
      <c r="C833" s="231" t="s">
        <v>1224</v>
      </c>
      <c r="D833" s="231" t="s">
        <v>226</v>
      </c>
      <c r="E833" s="232" t="s">
        <v>1225</v>
      </c>
      <c r="F833" s="233" t="s">
        <v>1226</v>
      </c>
      <c r="G833" s="234" t="s">
        <v>1068</v>
      </c>
      <c r="H833" s="235">
        <v>1</v>
      </c>
      <c r="I833" s="236"/>
      <c r="J833" s="237">
        <f>ROUND(I833*H833,2)</f>
        <v>0</v>
      </c>
      <c r="K833" s="238"/>
      <c r="L833" s="46"/>
      <c r="M833" s="239" t="s">
        <v>1</v>
      </c>
      <c r="N833" s="240" t="s">
        <v>44</v>
      </c>
      <c r="O833" s="93"/>
      <c r="P833" s="241">
        <f>O833*H833</f>
        <v>0</v>
      </c>
      <c r="Q833" s="241">
        <v>0</v>
      </c>
      <c r="R833" s="241">
        <f>Q833*H833</f>
        <v>0</v>
      </c>
      <c r="S833" s="241">
        <v>0</v>
      </c>
      <c r="T833" s="242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3" t="s">
        <v>319</v>
      </c>
      <c r="AT833" s="243" t="s">
        <v>226</v>
      </c>
      <c r="AU833" s="243" t="s">
        <v>93</v>
      </c>
      <c r="AY833" s="19" t="s">
        <v>224</v>
      </c>
      <c r="BE833" s="244">
        <f>IF(N833="základní",J833,0)</f>
        <v>0</v>
      </c>
      <c r="BF833" s="244">
        <f>IF(N833="snížená",J833,0)</f>
        <v>0</v>
      </c>
      <c r="BG833" s="244">
        <f>IF(N833="zákl. přenesená",J833,0)</f>
        <v>0</v>
      </c>
      <c r="BH833" s="244">
        <f>IF(N833="sníž. přenesená",J833,0)</f>
        <v>0</v>
      </c>
      <c r="BI833" s="244">
        <f>IF(N833="nulová",J833,0)</f>
        <v>0</v>
      </c>
      <c r="BJ833" s="19" t="s">
        <v>89</v>
      </c>
      <c r="BK833" s="244">
        <f>ROUND(I833*H833,2)</f>
        <v>0</v>
      </c>
      <c r="BL833" s="19" t="s">
        <v>319</v>
      </c>
      <c r="BM833" s="243" t="s">
        <v>1227</v>
      </c>
    </row>
    <row r="834" s="2" customFormat="1" ht="16.5" customHeight="1">
      <c r="A834" s="40"/>
      <c r="B834" s="41"/>
      <c r="C834" s="231" t="s">
        <v>1228</v>
      </c>
      <c r="D834" s="231" t="s">
        <v>226</v>
      </c>
      <c r="E834" s="232" t="s">
        <v>1229</v>
      </c>
      <c r="F834" s="233" t="s">
        <v>1230</v>
      </c>
      <c r="G834" s="234" t="s">
        <v>1068</v>
      </c>
      <c r="H834" s="235">
        <v>1</v>
      </c>
      <c r="I834" s="236"/>
      <c r="J834" s="237">
        <f>ROUND(I834*H834,2)</f>
        <v>0</v>
      </c>
      <c r="K834" s="238"/>
      <c r="L834" s="46"/>
      <c r="M834" s="239" t="s">
        <v>1</v>
      </c>
      <c r="N834" s="240" t="s">
        <v>44</v>
      </c>
      <c r="O834" s="93"/>
      <c r="P834" s="241">
        <f>O834*H834</f>
        <v>0</v>
      </c>
      <c r="Q834" s="241">
        <v>0</v>
      </c>
      <c r="R834" s="241">
        <f>Q834*H834</f>
        <v>0</v>
      </c>
      <c r="S834" s="241">
        <v>0</v>
      </c>
      <c r="T834" s="242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43" t="s">
        <v>319</v>
      </c>
      <c r="AT834" s="243" t="s">
        <v>226</v>
      </c>
      <c r="AU834" s="243" t="s">
        <v>93</v>
      </c>
      <c r="AY834" s="19" t="s">
        <v>224</v>
      </c>
      <c r="BE834" s="244">
        <f>IF(N834="základní",J834,0)</f>
        <v>0</v>
      </c>
      <c r="BF834" s="244">
        <f>IF(N834="snížená",J834,0)</f>
        <v>0</v>
      </c>
      <c r="BG834" s="244">
        <f>IF(N834="zákl. přenesená",J834,0)</f>
        <v>0</v>
      </c>
      <c r="BH834" s="244">
        <f>IF(N834="sníž. přenesená",J834,0)</f>
        <v>0</v>
      </c>
      <c r="BI834" s="244">
        <f>IF(N834="nulová",J834,0)</f>
        <v>0</v>
      </c>
      <c r="BJ834" s="19" t="s">
        <v>89</v>
      </c>
      <c r="BK834" s="244">
        <f>ROUND(I834*H834,2)</f>
        <v>0</v>
      </c>
      <c r="BL834" s="19" t="s">
        <v>319</v>
      </c>
      <c r="BM834" s="243" t="s">
        <v>1231</v>
      </c>
    </row>
    <row r="835" s="2" customFormat="1" ht="16.5" customHeight="1">
      <c r="A835" s="40"/>
      <c r="B835" s="41"/>
      <c r="C835" s="231" t="s">
        <v>1232</v>
      </c>
      <c r="D835" s="231" t="s">
        <v>226</v>
      </c>
      <c r="E835" s="232" t="s">
        <v>1233</v>
      </c>
      <c r="F835" s="233" t="s">
        <v>1234</v>
      </c>
      <c r="G835" s="234" t="s">
        <v>1068</v>
      </c>
      <c r="H835" s="235">
        <v>1</v>
      </c>
      <c r="I835" s="236"/>
      <c r="J835" s="237">
        <f>ROUND(I835*H835,2)</f>
        <v>0</v>
      </c>
      <c r="K835" s="238"/>
      <c r="L835" s="46"/>
      <c r="M835" s="239" t="s">
        <v>1</v>
      </c>
      <c r="N835" s="240" t="s">
        <v>44</v>
      </c>
      <c r="O835" s="93"/>
      <c r="P835" s="241">
        <f>O835*H835</f>
        <v>0</v>
      </c>
      <c r="Q835" s="241">
        <v>0</v>
      </c>
      <c r="R835" s="241">
        <f>Q835*H835</f>
        <v>0</v>
      </c>
      <c r="S835" s="241">
        <v>0</v>
      </c>
      <c r="T835" s="242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3" t="s">
        <v>319</v>
      </c>
      <c r="AT835" s="243" t="s">
        <v>226</v>
      </c>
      <c r="AU835" s="243" t="s">
        <v>93</v>
      </c>
      <c r="AY835" s="19" t="s">
        <v>224</v>
      </c>
      <c r="BE835" s="244">
        <f>IF(N835="základní",J835,0)</f>
        <v>0</v>
      </c>
      <c r="BF835" s="244">
        <f>IF(N835="snížená",J835,0)</f>
        <v>0</v>
      </c>
      <c r="BG835" s="244">
        <f>IF(N835="zákl. přenesená",J835,0)</f>
        <v>0</v>
      </c>
      <c r="BH835" s="244">
        <f>IF(N835="sníž. přenesená",J835,0)</f>
        <v>0</v>
      </c>
      <c r="BI835" s="244">
        <f>IF(N835="nulová",J835,0)</f>
        <v>0</v>
      </c>
      <c r="BJ835" s="19" t="s">
        <v>89</v>
      </c>
      <c r="BK835" s="244">
        <f>ROUND(I835*H835,2)</f>
        <v>0</v>
      </c>
      <c r="BL835" s="19" t="s">
        <v>319</v>
      </c>
      <c r="BM835" s="243" t="s">
        <v>1235</v>
      </c>
    </row>
    <row r="836" s="2" customFormat="1" ht="16.5" customHeight="1">
      <c r="A836" s="40"/>
      <c r="B836" s="41"/>
      <c r="C836" s="231" t="s">
        <v>1236</v>
      </c>
      <c r="D836" s="231" t="s">
        <v>226</v>
      </c>
      <c r="E836" s="232" t="s">
        <v>1237</v>
      </c>
      <c r="F836" s="233" t="s">
        <v>1238</v>
      </c>
      <c r="G836" s="234" t="s">
        <v>1068</v>
      </c>
      <c r="H836" s="235">
        <v>1</v>
      </c>
      <c r="I836" s="236"/>
      <c r="J836" s="237">
        <f>ROUND(I836*H836,2)</f>
        <v>0</v>
      </c>
      <c r="K836" s="238"/>
      <c r="L836" s="46"/>
      <c r="M836" s="239" t="s">
        <v>1</v>
      </c>
      <c r="N836" s="240" t="s">
        <v>44</v>
      </c>
      <c r="O836" s="93"/>
      <c r="P836" s="241">
        <f>O836*H836</f>
        <v>0</v>
      </c>
      <c r="Q836" s="241">
        <v>0</v>
      </c>
      <c r="R836" s="241">
        <f>Q836*H836</f>
        <v>0</v>
      </c>
      <c r="S836" s="241">
        <v>0</v>
      </c>
      <c r="T836" s="242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3" t="s">
        <v>319</v>
      </c>
      <c r="AT836" s="243" t="s">
        <v>226</v>
      </c>
      <c r="AU836" s="243" t="s">
        <v>93</v>
      </c>
      <c r="AY836" s="19" t="s">
        <v>224</v>
      </c>
      <c r="BE836" s="244">
        <f>IF(N836="základní",J836,0)</f>
        <v>0</v>
      </c>
      <c r="BF836" s="244">
        <f>IF(N836="snížená",J836,0)</f>
        <v>0</v>
      </c>
      <c r="BG836" s="244">
        <f>IF(N836="zákl. přenesená",J836,0)</f>
        <v>0</v>
      </c>
      <c r="BH836" s="244">
        <f>IF(N836="sníž. přenesená",J836,0)</f>
        <v>0</v>
      </c>
      <c r="BI836" s="244">
        <f>IF(N836="nulová",J836,0)</f>
        <v>0</v>
      </c>
      <c r="BJ836" s="19" t="s">
        <v>89</v>
      </c>
      <c r="BK836" s="244">
        <f>ROUND(I836*H836,2)</f>
        <v>0</v>
      </c>
      <c r="BL836" s="19" t="s">
        <v>319</v>
      </c>
      <c r="BM836" s="243" t="s">
        <v>1239</v>
      </c>
    </row>
    <row r="837" s="2" customFormat="1" ht="16.5" customHeight="1">
      <c r="A837" s="40"/>
      <c r="B837" s="41"/>
      <c r="C837" s="231" t="s">
        <v>1240</v>
      </c>
      <c r="D837" s="231" t="s">
        <v>226</v>
      </c>
      <c r="E837" s="232" t="s">
        <v>1241</v>
      </c>
      <c r="F837" s="233" t="s">
        <v>1242</v>
      </c>
      <c r="G837" s="234" t="s">
        <v>1068</v>
      </c>
      <c r="H837" s="235">
        <v>1</v>
      </c>
      <c r="I837" s="236"/>
      <c r="J837" s="237">
        <f>ROUND(I837*H837,2)</f>
        <v>0</v>
      </c>
      <c r="K837" s="238"/>
      <c r="L837" s="46"/>
      <c r="M837" s="239" t="s">
        <v>1</v>
      </c>
      <c r="N837" s="240" t="s">
        <v>44</v>
      </c>
      <c r="O837" s="93"/>
      <c r="P837" s="241">
        <f>O837*H837</f>
        <v>0</v>
      </c>
      <c r="Q837" s="241">
        <v>0</v>
      </c>
      <c r="R837" s="241">
        <f>Q837*H837</f>
        <v>0</v>
      </c>
      <c r="S837" s="241">
        <v>0</v>
      </c>
      <c r="T837" s="242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3" t="s">
        <v>319</v>
      </c>
      <c r="AT837" s="243" t="s">
        <v>226</v>
      </c>
      <c r="AU837" s="243" t="s">
        <v>93</v>
      </c>
      <c r="AY837" s="19" t="s">
        <v>224</v>
      </c>
      <c r="BE837" s="244">
        <f>IF(N837="základní",J837,0)</f>
        <v>0</v>
      </c>
      <c r="BF837" s="244">
        <f>IF(N837="snížená",J837,0)</f>
        <v>0</v>
      </c>
      <c r="BG837" s="244">
        <f>IF(N837="zákl. přenesená",J837,0)</f>
        <v>0</v>
      </c>
      <c r="BH837" s="244">
        <f>IF(N837="sníž. přenesená",J837,0)</f>
        <v>0</v>
      </c>
      <c r="BI837" s="244">
        <f>IF(N837="nulová",J837,0)</f>
        <v>0</v>
      </c>
      <c r="BJ837" s="19" t="s">
        <v>89</v>
      </c>
      <c r="BK837" s="244">
        <f>ROUND(I837*H837,2)</f>
        <v>0</v>
      </c>
      <c r="BL837" s="19" t="s">
        <v>319</v>
      </c>
      <c r="BM837" s="243" t="s">
        <v>1243</v>
      </c>
    </row>
    <row r="838" s="2" customFormat="1" ht="16.5" customHeight="1">
      <c r="A838" s="40"/>
      <c r="B838" s="41"/>
      <c r="C838" s="231" t="s">
        <v>1244</v>
      </c>
      <c r="D838" s="231" t="s">
        <v>226</v>
      </c>
      <c r="E838" s="232" t="s">
        <v>1245</v>
      </c>
      <c r="F838" s="233" t="s">
        <v>1246</v>
      </c>
      <c r="G838" s="234" t="s">
        <v>1068</v>
      </c>
      <c r="H838" s="235">
        <v>1</v>
      </c>
      <c r="I838" s="236"/>
      <c r="J838" s="237">
        <f>ROUND(I838*H838,2)</f>
        <v>0</v>
      </c>
      <c r="K838" s="238"/>
      <c r="L838" s="46"/>
      <c r="M838" s="239" t="s">
        <v>1</v>
      </c>
      <c r="N838" s="240" t="s">
        <v>44</v>
      </c>
      <c r="O838" s="93"/>
      <c r="P838" s="241">
        <f>O838*H838</f>
        <v>0</v>
      </c>
      <c r="Q838" s="241">
        <v>0</v>
      </c>
      <c r="R838" s="241">
        <f>Q838*H838</f>
        <v>0</v>
      </c>
      <c r="S838" s="241">
        <v>0</v>
      </c>
      <c r="T838" s="242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3" t="s">
        <v>319</v>
      </c>
      <c r="AT838" s="243" t="s">
        <v>226</v>
      </c>
      <c r="AU838" s="243" t="s">
        <v>93</v>
      </c>
      <c r="AY838" s="19" t="s">
        <v>224</v>
      </c>
      <c r="BE838" s="244">
        <f>IF(N838="základní",J838,0)</f>
        <v>0</v>
      </c>
      <c r="BF838" s="244">
        <f>IF(N838="snížená",J838,0)</f>
        <v>0</v>
      </c>
      <c r="BG838" s="244">
        <f>IF(N838="zákl. přenesená",J838,0)</f>
        <v>0</v>
      </c>
      <c r="BH838" s="244">
        <f>IF(N838="sníž. přenesená",J838,0)</f>
        <v>0</v>
      </c>
      <c r="BI838" s="244">
        <f>IF(N838="nulová",J838,0)</f>
        <v>0</v>
      </c>
      <c r="BJ838" s="19" t="s">
        <v>89</v>
      </c>
      <c r="BK838" s="244">
        <f>ROUND(I838*H838,2)</f>
        <v>0</v>
      </c>
      <c r="BL838" s="19" t="s">
        <v>319</v>
      </c>
      <c r="BM838" s="243" t="s">
        <v>1247</v>
      </c>
    </row>
    <row r="839" s="2" customFormat="1" ht="16.5" customHeight="1">
      <c r="A839" s="40"/>
      <c r="B839" s="41"/>
      <c r="C839" s="231" t="s">
        <v>1248</v>
      </c>
      <c r="D839" s="231" t="s">
        <v>226</v>
      </c>
      <c r="E839" s="232" t="s">
        <v>1249</v>
      </c>
      <c r="F839" s="233" t="s">
        <v>1250</v>
      </c>
      <c r="G839" s="234" t="s">
        <v>1068</v>
      </c>
      <c r="H839" s="235">
        <v>1</v>
      </c>
      <c r="I839" s="236"/>
      <c r="J839" s="237">
        <f>ROUND(I839*H839,2)</f>
        <v>0</v>
      </c>
      <c r="K839" s="238"/>
      <c r="L839" s="46"/>
      <c r="M839" s="239" t="s">
        <v>1</v>
      </c>
      <c r="N839" s="240" t="s">
        <v>44</v>
      </c>
      <c r="O839" s="93"/>
      <c r="P839" s="241">
        <f>O839*H839</f>
        <v>0</v>
      </c>
      <c r="Q839" s="241">
        <v>0</v>
      </c>
      <c r="R839" s="241">
        <f>Q839*H839</f>
        <v>0</v>
      </c>
      <c r="S839" s="241">
        <v>0</v>
      </c>
      <c r="T839" s="242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3" t="s">
        <v>319</v>
      </c>
      <c r="AT839" s="243" t="s">
        <v>226</v>
      </c>
      <c r="AU839" s="243" t="s">
        <v>93</v>
      </c>
      <c r="AY839" s="19" t="s">
        <v>224</v>
      </c>
      <c r="BE839" s="244">
        <f>IF(N839="základní",J839,0)</f>
        <v>0</v>
      </c>
      <c r="BF839" s="244">
        <f>IF(N839="snížená",J839,0)</f>
        <v>0</v>
      </c>
      <c r="BG839" s="244">
        <f>IF(N839="zákl. přenesená",J839,0)</f>
        <v>0</v>
      </c>
      <c r="BH839" s="244">
        <f>IF(N839="sníž. přenesená",J839,0)</f>
        <v>0</v>
      </c>
      <c r="BI839" s="244">
        <f>IF(N839="nulová",J839,0)</f>
        <v>0</v>
      </c>
      <c r="BJ839" s="19" t="s">
        <v>89</v>
      </c>
      <c r="BK839" s="244">
        <f>ROUND(I839*H839,2)</f>
        <v>0</v>
      </c>
      <c r="BL839" s="19" t="s">
        <v>319</v>
      </c>
      <c r="BM839" s="243" t="s">
        <v>1251</v>
      </c>
    </row>
    <row r="840" s="2" customFormat="1" ht="24.15" customHeight="1">
      <c r="A840" s="40"/>
      <c r="B840" s="41"/>
      <c r="C840" s="231" t="s">
        <v>1252</v>
      </c>
      <c r="D840" s="231" t="s">
        <v>226</v>
      </c>
      <c r="E840" s="232" t="s">
        <v>1253</v>
      </c>
      <c r="F840" s="233" t="s">
        <v>1254</v>
      </c>
      <c r="G840" s="234" t="s">
        <v>1068</v>
      </c>
      <c r="H840" s="235">
        <v>1</v>
      </c>
      <c r="I840" s="236"/>
      <c r="J840" s="237">
        <f>ROUND(I840*H840,2)</f>
        <v>0</v>
      </c>
      <c r="K840" s="238"/>
      <c r="L840" s="46"/>
      <c r="M840" s="239" t="s">
        <v>1</v>
      </c>
      <c r="N840" s="240" t="s">
        <v>44</v>
      </c>
      <c r="O840" s="93"/>
      <c r="P840" s="241">
        <f>O840*H840</f>
        <v>0</v>
      </c>
      <c r="Q840" s="241">
        <v>0</v>
      </c>
      <c r="R840" s="241">
        <f>Q840*H840</f>
        <v>0</v>
      </c>
      <c r="S840" s="241">
        <v>0</v>
      </c>
      <c r="T840" s="242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3" t="s">
        <v>319</v>
      </c>
      <c r="AT840" s="243" t="s">
        <v>226</v>
      </c>
      <c r="AU840" s="243" t="s">
        <v>93</v>
      </c>
      <c r="AY840" s="19" t="s">
        <v>224</v>
      </c>
      <c r="BE840" s="244">
        <f>IF(N840="základní",J840,0)</f>
        <v>0</v>
      </c>
      <c r="BF840" s="244">
        <f>IF(N840="snížená",J840,0)</f>
        <v>0</v>
      </c>
      <c r="BG840" s="244">
        <f>IF(N840="zákl. přenesená",J840,0)</f>
        <v>0</v>
      </c>
      <c r="BH840" s="244">
        <f>IF(N840="sníž. přenesená",J840,0)</f>
        <v>0</v>
      </c>
      <c r="BI840" s="244">
        <f>IF(N840="nulová",J840,0)</f>
        <v>0</v>
      </c>
      <c r="BJ840" s="19" t="s">
        <v>89</v>
      </c>
      <c r="BK840" s="244">
        <f>ROUND(I840*H840,2)</f>
        <v>0</v>
      </c>
      <c r="BL840" s="19" t="s">
        <v>319</v>
      </c>
      <c r="BM840" s="243" t="s">
        <v>1255</v>
      </c>
    </row>
    <row r="841" s="12" customFormat="1" ht="22.8" customHeight="1">
      <c r="A841" s="12"/>
      <c r="B841" s="215"/>
      <c r="C841" s="216"/>
      <c r="D841" s="217" t="s">
        <v>77</v>
      </c>
      <c r="E841" s="229" t="s">
        <v>1256</v>
      </c>
      <c r="F841" s="229" t="s">
        <v>1257</v>
      </c>
      <c r="G841" s="216"/>
      <c r="H841" s="216"/>
      <c r="I841" s="219"/>
      <c r="J841" s="230">
        <f>BK841</f>
        <v>0</v>
      </c>
      <c r="K841" s="216"/>
      <c r="L841" s="221"/>
      <c r="M841" s="222"/>
      <c r="N841" s="223"/>
      <c r="O841" s="223"/>
      <c r="P841" s="224">
        <f>SUM(P842:P958)</f>
        <v>0</v>
      </c>
      <c r="Q841" s="223"/>
      <c r="R841" s="224">
        <f>SUM(R842:R958)</f>
        <v>12.201009540000001</v>
      </c>
      <c r="S841" s="223"/>
      <c r="T841" s="225">
        <f>SUM(T842:T958)</f>
        <v>0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226" t="s">
        <v>89</v>
      </c>
      <c r="AT841" s="227" t="s">
        <v>77</v>
      </c>
      <c r="AU841" s="227" t="s">
        <v>84</v>
      </c>
      <c r="AY841" s="226" t="s">
        <v>224</v>
      </c>
      <c r="BK841" s="228">
        <f>SUM(BK842:BK958)</f>
        <v>0</v>
      </c>
    </row>
    <row r="842" s="2" customFormat="1" ht="16.5" customHeight="1">
      <c r="A842" s="40"/>
      <c r="B842" s="41"/>
      <c r="C842" s="231" t="s">
        <v>1258</v>
      </c>
      <c r="D842" s="231" t="s">
        <v>226</v>
      </c>
      <c r="E842" s="232" t="s">
        <v>1259</v>
      </c>
      <c r="F842" s="233" t="s">
        <v>1260</v>
      </c>
      <c r="G842" s="234" t="s">
        <v>236</v>
      </c>
      <c r="H842" s="235">
        <v>15.621</v>
      </c>
      <c r="I842" s="236"/>
      <c r="J842" s="237">
        <f>ROUND(I842*H842,2)</f>
        <v>0</v>
      </c>
      <c r="K842" s="238"/>
      <c r="L842" s="46"/>
      <c r="M842" s="239" t="s">
        <v>1</v>
      </c>
      <c r="N842" s="240" t="s">
        <v>44</v>
      </c>
      <c r="O842" s="93"/>
      <c r="P842" s="241">
        <f>O842*H842</f>
        <v>0</v>
      </c>
      <c r="Q842" s="241">
        <v>0.00189</v>
      </c>
      <c r="R842" s="241">
        <f>Q842*H842</f>
        <v>0.029523690000000002</v>
      </c>
      <c r="S842" s="241">
        <v>0</v>
      </c>
      <c r="T842" s="242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43" t="s">
        <v>319</v>
      </c>
      <c r="AT842" s="243" t="s">
        <v>226</v>
      </c>
      <c r="AU842" s="243" t="s">
        <v>89</v>
      </c>
      <c r="AY842" s="19" t="s">
        <v>224</v>
      </c>
      <c r="BE842" s="244">
        <f>IF(N842="základní",J842,0)</f>
        <v>0</v>
      </c>
      <c r="BF842" s="244">
        <f>IF(N842="snížená",J842,0)</f>
        <v>0</v>
      </c>
      <c r="BG842" s="244">
        <f>IF(N842="zákl. přenesená",J842,0)</f>
        <v>0</v>
      </c>
      <c r="BH842" s="244">
        <f>IF(N842="sníž. přenesená",J842,0)</f>
        <v>0</v>
      </c>
      <c r="BI842" s="244">
        <f>IF(N842="nulová",J842,0)</f>
        <v>0</v>
      </c>
      <c r="BJ842" s="19" t="s">
        <v>89</v>
      </c>
      <c r="BK842" s="244">
        <f>ROUND(I842*H842,2)</f>
        <v>0</v>
      </c>
      <c r="BL842" s="19" t="s">
        <v>319</v>
      </c>
      <c r="BM842" s="243" t="s">
        <v>1261</v>
      </c>
    </row>
    <row r="843" s="14" customFormat="1">
      <c r="A843" s="14"/>
      <c r="B843" s="257"/>
      <c r="C843" s="258"/>
      <c r="D843" s="247" t="s">
        <v>232</v>
      </c>
      <c r="E843" s="259" t="s">
        <v>1</v>
      </c>
      <c r="F843" s="260" t="s">
        <v>1262</v>
      </c>
      <c r="G843" s="258"/>
      <c r="H843" s="259" t="s">
        <v>1</v>
      </c>
      <c r="I843" s="261"/>
      <c r="J843" s="258"/>
      <c r="K843" s="258"/>
      <c r="L843" s="262"/>
      <c r="M843" s="263"/>
      <c r="N843" s="264"/>
      <c r="O843" s="264"/>
      <c r="P843" s="264"/>
      <c r="Q843" s="264"/>
      <c r="R843" s="264"/>
      <c r="S843" s="264"/>
      <c r="T843" s="26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6" t="s">
        <v>232</v>
      </c>
      <c r="AU843" s="266" t="s">
        <v>89</v>
      </c>
      <c r="AV843" s="14" t="s">
        <v>84</v>
      </c>
      <c r="AW843" s="14" t="s">
        <v>33</v>
      </c>
      <c r="AX843" s="14" t="s">
        <v>78</v>
      </c>
      <c r="AY843" s="266" t="s">
        <v>224</v>
      </c>
    </row>
    <row r="844" s="13" customFormat="1">
      <c r="A844" s="13"/>
      <c r="B844" s="245"/>
      <c r="C844" s="246"/>
      <c r="D844" s="247" t="s">
        <v>232</v>
      </c>
      <c r="E844" s="248" t="s">
        <v>1</v>
      </c>
      <c r="F844" s="249" t="s">
        <v>1263</v>
      </c>
      <c r="G844" s="246"/>
      <c r="H844" s="250">
        <v>11.253</v>
      </c>
      <c r="I844" s="251"/>
      <c r="J844" s="246"/>
      <c r="K844" s="246"/>
      <c r="L844" s="252"/>
      <c r="M844" s="253"/>
      <c r="N844" s="254"/>
      <c r="O844" s="254"/>
      <c r="P844" s="254"/>
      <c r="Q844" s="254"/>
      <c r="R844" s="254"/>
      <c r="S844" s="254"/>
      <c r="T844" s="25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6" t="s">
        <v>232</v>
      </c>
      <c r="AU844" s="256" t="s">
        <v>89</v>
      </c>
      <c r="AV844" s="13" t="s">
        <v>89</v>
      </c>
      <c r="AW844" s="13" t="s">
        <v>33</v>
      </c>
      <c r="AX844" s="13" t="s">
        <v>78</v>
      </c>
      <c r="AY844" s="256" t="s">
        <v>224</v>
      </c>
    </row>
    <row r="845" s="14" customFormat="1">
      <c r="A845" s="14"/>
      <c r="B845" s="257"/>
      <c r="C845" s="258"/>
      <c r="D845" s="247" t="s">
        <v>232</v>
      </c>
      <c r="E845" s="259" t="s">
        <v>1</v>
      </c>
      <c r="F845" s="260" t="s">
        <v>1264</v>
      </c>
      <c r="G845" s="258"/>
      <c r="H845" s="259" t="s">
        <v>1</v>
      </c>
      <c r="I845" s="261"/>
      <c r="J845" s="258"/>
      <c r="K845" s="258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232</v>
      </c>
      <c r="AU845" s="266" t="s">
        <v>89</v>
      </c>
      <c r="AV845" s="14" t="s">
        <v>84</v>
      </c>
      <c r="AW845" s="14" t="s">
        <v>33</v>
      </c>
      <c r="AX845" s="14" t="s">
        <v>78</v>
      </c>
      <c r="AY845" s="266" t="s">
        <v>224</v>
      </c>
    </row>
    <row r="846" s="13" customFormat="1">
      <c r="A846" s="13"/>
      <c r="B846" s="245"/>
      <c r="C846" s="246"/>
      <c r="D846" s="247" t="s">
        <v>232</v>
      </c>
      <c r="E846" s="248" t="s">
        <v>1</v>
      </c>
      <c r="F846" s="249" t="s">
        <v>1265</v>
      </c>
      <c r="G846" s="246"/>
      <c r="H846" s="250">
        <v>0.53000000000000003</v>
      </c>
      <c r="I846" s="251"/>
      <c r="J846" s="246"/>
      <c r="K846" s="246"/>
      <c r="L846" s="252"/>
      <c r="M846" s="253"/>
      <c r="N846" s="254"/>
      <c r="O846" s="254"/>
      <c r="P846" s="254"/>
      <c r="Q846" s="254"/>
      <c r="R846" s="254"/>
      <c r="S846" s="254"/>
      <c r="T846" s="25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6" t="s">
        <v>232</v>
      </c>
      <c r="AU846" s="256" t="s">
        <v>89</v>
      </c>
      <c r="AV846" s="13" t="s">
        <v>89</v>
      </c>
      <c r="AW846" s="13" t="s">
        <v>33</v>
      </c>
      <c r="AX846" s="13" t="s">
        <v>78</v>
      </c>
      <c r="AY846" s="256" t="s">
        <v>224</v>
      </c>
    </row>
    <row r="847" s="14" customFormat="1">
      <c r="A847" s="14"/>
      <c r="B847" s="257"/>
      <c r="C847" s="258"/>
      <c r="D847" s="247" t="s">
        <v>232</v>
      </c>
      <c r="E847" s="259" t="s">
        <v>1</v>
      </c>
      <c r="F847" s="260" t="s">
        <v>912</v>
      </c>
      <c r="G847" s="258"/>
      <c r="H847" s="259" t="s">
        <v>1</v>
      </c>
      <c r="I847" s="261"/>
      <c r="J847" s="258"/>
      <c r="K847" s="258"/>
      <c r="L847" s="262"/>
      <c r="M847" s="263"/>
      <c r="N847" s="264"/>
      <c r="O847" s="264"/>
      <c r="P847" s="264"/>
      <c r="Q847" s="264"/>
      <c r="R847" s="264"/>
      <c r="S847" s="264"/>
      <c r="T847" s="26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6" t="s">
        <v>232</v>
      </c>
      <c r="AU847" s="266" t="s">
        <v>89</v>
      </c>
      <c r="AV847" s="14" t="s">
        <v>84</v>
      </c>
      <c r="AW847" s="14" t="s">
        <v>33</v>
      </c>
      <c r="AX847" s="14" t="s">
        <v>78</v>
      </c>
      <c r="AY847" s="266" t="s">
        <v>224</v>
      </c>
    </row>
    <row r="848" s="13" customFormat="1">
      <c r="A848" s="13"/>
      <c r="B848" s="245"/>
      <c r="C848" s="246"/>
      <c r="D848" s="247" t="s">
        <v>232</v>
      </c>
      <c r="E848" s="248" t="s">
        <v>1</v>
      </c>
      <c r="F848" s="249" t="s">
        <v>1266</v>
      </c>
      <c r="G848" s="246"/>
      <c r="H848" s="250">
        <v>0.67300000000000004</v>
      </c>
      <c r="I848" s="251"/>
      <c r="J848" s="246"/>
      <c r="K848" s="246"/>
      <c r="L848" s="252"/>
      <c r="M848" s="253"/>
      <c r="N848" s="254"/>
      <c r="O848" s="254"/>
      <c r="P848" s="254"/>
      <c r="Q848" s="254"/>
      <c r="R848" s="254"/>
      <c r="S848" s="254"/>
      <c r="T848" s="25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6" t="s">
        <v>232</v>
      </c>
      <c r="AU848" s="256" t="s">
        <v>89</v>
      </c>
      <c r="AV848" s="13" t="s">
        <v>89</v>
      </c>
      <c r="AW848" s="13" t="s">
        <v>33</v>
      </c>
      <c r="AX848" s="13" t="s">
        <v>78</v>
      </c>
      <c r="AY848" s="256" t="s">
        <v>224</v>
      </c>
    </row>
    <row r="849" s="13" customFormat="1">
      <c r="A849" s="13"/>
      <c r="B849" s="245"/>
      <c r="C849" s="246"/>
      <c r="D849" s="247" t="s">
        <v>232</v>
      </c>
      <c r="E849" s="248" t="s">
        <v>1</v>
      </c>
      <c r="F849" s="249" t="s">
        <v>1267</v>
      </c>
      <c r="G849" s="246"/>
      <c r="H849" s="250">
        <v>1.915</v>
      </c>
      <c r="I849" s="251"/>
      <c r="J849" s="246"/>
      <c r="K849" s="246"/>
      <c r="L849" s="252"/>
      <c r="M849" s="253"/>
      <c r="N849" s="254"/>
      <c r="O849" s="254"/>
      <c r="P849" s="254"/>
      <c r="Q849" s="254"/>
      <c r="R849" s="254"/>
      <c r="S849" s="254"/>
      <c r="T849" s="25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6" t="s">
        <v>232</v>
      </c>
      <c r="AU849" s="256" t="s">
        <v>89</v>
      </c>
      <c r="AV849" s="13" t="s">
        <v>89</v>
      </c>
      <c r="AW849" s="13" t="s">
        <v>33</v>
      </c>
      <c r="AX849" s="13" t="s">
        <v>78</v>
      </c>
      <c r="AY849" s="256" t="s">
        <v>224</v>
      </c>
    </row>
    <row r="850" s="14" customFormat="1">
      <c r="A850" s="14"/>
      <c r="B850" s="257"/>
      <c r="C850" s="258"/>
      <c r="D850" s="247" t="s">
        <v>232</v>
      </c>
      <c r="E850" s="259" t="s">
        <v>1</v>
      </c>
      <c r="F850" s="260" t="s">
        <v>1268</v>
      </c>
      <c r="G850" s="258"/>
      <c r="H850" s="259" t="s">
        <v>1</v>
      </c>
      <c r="I850" s="261"/>
      <c r="J850" s="258"/>
      <c r="K850" s="258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232</v>
      </c>
      <c r="AU850" s="266" t="s">
        <v>89</v>
      </c>
      <c r="AV850" s="14" t="s">
        <v>84</v>
      </c>
      <c r="AW850" s="14" t="s">
        <v>33</v>
      </c>
      <c r="AX850" s="14" t="s">
        <v>78</v>
      </c>
      <c r="AY850" s="266" t="s">
        <v>224</v>
      </c>
    </row>
    <row r="851" s="13" customFormat="1">
      <c r="A851" s="13"/>
      <c r="B851" s="245"/>
      <c r="C851" s="246"/>
      <c r="D851" s="247" t="s">
        <v>232</v>
      </c>
      <c r="E851" s="248" t="s">
        <v>1</v>
      </c>
      <c r="F851" s="249" t="s">
        <v>1269</v>
      </c>
      <c r="G851" s="246"/>
      <c r="H851" s="250">
        <v>0.44400000000000001</v>
      </c>
      <c r="I851" s="251"/>
      <c r="J851" s="246"/>
      <c r="K851" s="246"/>
      <c r="L851" s="252"/>
      <c r="M851" s="253"/>
      <c r="N851" s="254"/>
      <c r="O851" s="254"/>
      <c r="P851" s="254"/>
      <c r="Q851" s="254"/>
      <c r="R851" s="254"/>
      <c r="S851" s="254"/>
      <c r="T851" s="25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6" t="s">
        <v>232</v>
      </c>
      <c r="AU851" s="256" t="s">
        <v>89</v>
      </c>
      <c r="AV851" s="13" t="s">
        <v>89</v>
      </c>
      <c r="AW851" s="13" t="s">
        <v>33</v>
      </c>
      <c r="AX851" s="13" t="s">
        <v>78</v>
      </c>
      <c r="AY851" s="256" t="s">
        <v>224</v>
      </c>
    </row>
    <row r="852" s="13" customFormat="1">
      <c r="A852" s="13"/>
      <c r="B852" s="245"/>
      <c r="C852" s="246"/>
      <c r="D852" s="247" t="s">
        <v>232</v>
      </c>
      <c r="E852" s="248" t="s">
        <v>1</v>
      </c>
      <c r="F852" s="249" t="s">
        <v>1270</v>
      </c>
      <c r="G852" s="246"/>
      <c r="H852" s="250">
        <v>0.64100000000000001</v>
      </c>
      <c r="I852" s="251"/>
      <c r="J852" s="246"/>
      <c r="K852" s="246"/>
      <c r="L852" s="252"/>
      <c r="M852" s="253"/>
      <c r="N852" s="254"/>
      <c r="O852" s="254"/>
      <c r="P852" s="254"/>
      <c r="Q852" s="254"/>
      <c r="R852" s="254"/>
      <c r="S852" s="254"/>
      <c r="T852" s="25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6" t="s">
        <v>232</v>
      </c>
      <c r="AU852" s="256" t="s">
        <v>89</v>
      </c>
      <c r="AV852" s="13" t="s">
        <v>89</v>
      </c>
      <c r="AW852" s="13" t="s">
        <v>33</v>
      </c>
      <c r="AX852" s="13" t="s">
        <v>78</v>
      </c>
      <c r="AY852" s="256" t="s">
        <v>224</v>
      </c>
    </row>
    <row r="853" s="13" customFormat="1">
      <c r="A853" s="13"/>
      <c r="B853" s="245"/>
      <c r="C853" s="246"/>
      <c r="D853" s="247" t="s">
        <v>232</v>
      </c>
      <c r="E853" s="248" t="s">
        <v>1</v>
      </c>
      <c r="F853" s="249" t="s">
        <v>1271</v>
      </c>
      <c r="G853" s="246"/>
      <c r="H853" s="250">
        <v>0.089999999999999997</v>
      </c>
      <c r="I853" s="251"/>
      <c r="J853" s="246"/>
      <c r="K853" s="246"/>
      <c r="L853" s="252"/>
      <c r="M853" s="253"/>
      <c r="N853" s="254"/>
      <c r="O853" s="254"/>
      <c r="P853" s="254"/>
      <c r="Q853" s="254"/>
      <c r="R853" s="254"/>
      <c r="S853" s="254"/>
      <c r="T853" s="25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6" t="s">
        <v>232</v>
      </c>
      <c r="AU853" s="256" t="s">
        <v>89</v>
      </c>
      <c r="AV853" s="13" t="s">
        <v>89</v>
      </c>
      <c r="AW853" s="13" t="s">
        <v>33</v>
      </c>
      <c r="AX853" s="13" t="s">
        <v>78</v>
      </c>
      <c r="AY853" s="256" t="s">
        <v>224</v>
      </c>
    </row>
    <row r="854" s="13" customFormat="1">
      <c r="A854" s="13"/>
      <c r="B854" s="245"/>
      <c r="C854" s="246"/>
      <c r="D854" s="247" t="s">
        <v>232</v>
      </c>
      <c r="E854" s="248" t="s">
        <v>1</v>
      </c>
      <c r="F854" s="249" t="s">
        <v>1272</v>
      </c>
      <c r="G854" s="246"/>
      <c r="H854" s="250">
        <v>0.074999999999999997</v>
      </c>
      <c r="I854" s="251"/>
      <c r="J854" s="246"/>
      <c r="K854" s="246"/>
      <c r="L854" s="252"/>
      <c r="M854" s="253"/>
      <c r="N854" s="254"/>
      <c r="O854" s="254"/>
      <c r="P854" s="254"/>
      <c r="Q854" s="254"/>
      <c r="R854" s="254"/>
      <c r="S854" s="254"/>
      <c r="T854" s="25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6" t="s">
        <v>232</v>
      </c>
      <c r="AU854" s="256" t="s">
        <v>89</v>
      </c>
      <c r="AV854" s="13" t="s">
        <v>89</v>
      </c>
      <c r="AW854" s="13" t="s">
        <v>33</v>
      </c>
      <c r="AX854" s="13" t="s">
        <v>78</v>
      </c>
      <c r="AY854" s="256" t="s">
        <v>224</v>
      </c>
    </row>
    <row r="855" s="15" customFormat="1">
      <c r="A855" s="15"/>
      <c r="B855" s="267"/>
      <c r="C855" s="268"/>
      <c r="D855" s="247" t="s">
        <v>232</v>
      </c>
      <c r="E855" s="269" t="s">
        <v>1</v>
      </c>
      <c r="F855" s="270" t="s">
        <v>248</v>
      </c>
      <c r="G855" s="268"/>
      <c r="H855" s="271">
        <v>15.621</v>
      </c>
      <c r="I855" s="272"/>
      <c r="J855" s="268"/>
      <c r="K855" s="268"/>
      <c r="L855" s="273"/>
      <c r="M855" s="274"/>
      <c r="N855" s="275"/>
      <c r="O855" s="275"/>
      <c r="P855" s="275"/>
      <c r="Q855" s="275"/>
      <c r="R855" s="275"/>
      <c r="S855" s="275"/>
      <c r="T855" s="276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7" t="s">
        <v>232</v>
      </c>
      <c r="AU855" s="277" t="s">
        <v>89</v>
      </c>
      <c r="AV855" s="15" t="s">
        <v>230</v>
      </c>
      <c r="AW855" s="15" t="s">
        <v>33</v>
      </c>
      <c r="AX855" s="15" t="s">
        <v>84</v>
      </c>
      <c r="AY855" s="277" t="s">
        <v>224</v>
      </c>
    </row>
    <row r="856" s="2" customFormat="1" ht="21.75" customHeight="1">
      <c r="A856" s="40"/>
      <c r="B856" s="41"/>
      <c r="C856" s="231" t="s">
        <v>1273</v>
      </c>
      <c r="D856" s="231" t="s">
        <v>226</v>
      </c>
      <c r="E856" s="232" t="s">
        <v>1274</v>
      </c>
      <c r="F856" s="233" t="s">
        <v>1275</v>
      </c>
      <c r="G856" s="234" t="s">
        <v>229</v>
      </c>
      <c r="H856" s="235">
        <v>409.20499999999998</v>
      </c>
      <c r="I856" s="236"/>
      <c r="J856" s="237">
        <f>ROUND(I856*H856,2)</f>
        <v>0</v>
      </c>
      <c r="K856" s="238"/>
      <c r="L856" s="46"/>
      <c r="M856" s="239" t="s">
        <v>1</v>
      </c>
      <c r="N856" s="240" t="s">
        <v>44</v>
      </c>
      <c r="O856" s="93"/>
      <c r="P856" s="241">
        <f>O856*H856</f>
        <v>0</v>
      </c>
      <c r="Q856" s="241">
        <v>0</v>
      </c>
      <c r="R856" s="241">
        <f>Q856*H856</f>
        <v>0</v>
      </c>
      <c r="S856" s="241">
        <v>0</v>
      </c>
      <c r="T856" s="242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3" t="s">
        <v>319</v>
      </c>
      <c r="AT856" s="243" t="s">
        <v>226</v>
      </c>
      <c r="AU856" s="243" t="s">
        <v>89</v>
      </c>
      <c r="AY856" s="19" t="s">
        <v>224</v>
      </c>
      <c r="BE856" s="244">
        <f>IF(N856="základní",J856,0)</f>
        <v>0</v>
      </c>
      <c r="BF856" s="244">
        <f>IF(N856="snížená",J856,0)</f>
        <v>0</v>
      </c>
      <c r="BG856" s="244">
        <f>IF(N856="zákl. přenesená",J856,0)</f>
        <v>0</v>
      </c>
      <c r="BH856" s="244">
        <f>IF(N856="sníž. přenesená",J856,0)</f>
        <v>0</v>
      </c>
      <c r="BI856" s="244">
        <f>IF(N856="nulová",J856,0)</f>
        <v>0</v>
      </c>
      <c r="BJ856" s="19" t="s">
        <v>89</v>
      </c>
      <c r="BK856" s="244">
        <f>ROUND(I856*H856,2)</f>
        <v>0</v>
      </c>
      <c r="BL856" s="19" t="s">
        <v>319</v>
      </c>
      <c r="BM856" s="243" t="s">
        <v>1276</v>
      </c>
    </row>
    <row r="857" s="14" customFormat="1">
      <c r="A857" s="14"/>
      <c r="B857" s="257"/>
      <c r="C857" s="258"/>
      <c r="D857" s="247" t="s">
        <v>232</v>
      </c>
      <c r="E857" s="259" t="s">
        <v>1</v>
      </c>
      <c r="F857" s="260" t="s">
        <v>1277</v>
      </c>
      <c r="G857" s="258"/>
      <c r="H857" s="259" t="s">
        <v>1</v>
      </c>
      <c r="I857" s="261"/>
      <c r="J857" s="258"/>
      <c r="K857" s="258"/>
      <c r="L857" s="262"/>
      <c r="M857" s="263"/>
      <c r="N857" s="264"/>
      <c r="O857" s="264"/>
      <c r="P857" s="264"/>
      <c r="Q857" s="264"/>
      <c r="R857" s="264"/>
      <c r="S857" s="264"/>
      <c r="T857" s="26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6" t="s">
        <v>232</v>
      </c>
      <c r="AU857" s="266" t="s">
        <v>89</v>
      </c>
      <c r="AV857" s="14" t="s">
        <v>84</v>
      </c>
      <c r="AW857" s="14" t="s">
        <v>33</v>
      </c>
      <c r="AX857" s="14" t="s">
        <v>78</v>
      </c>
      <c r="AY857" s="266" t="s">
        <v>224</v>
      </c>
    </row>
    <row r="858" s="13" customFormat="1">
      <c r="A858" s="13"/>
      <c r="B858" s="245"/>
      <c r="C858" s="246"/>
      <c r="D858" s="247" t="s">
        <v>232</v>
      </c>
      <c r="E858" s="248" t="s">
        <v>1</v>
      </c>
      <c r="F858" s="249" t="s">
        <v>1278</v>
      </c>
      <c r="G858" s="246"/>
      <c r="H858" s="250">
        <v>409.20499999999998</v>
      </c>
      <c r="I858" s="251"/>
      <c r="J858" s="246"/>
      <c r="K858" s="246"/>
      <c r="L858" s="252"/>
      <c r="M858" s="253"/>
      <c r="N858" s="254"/>
      <c r="O858" s="254"/>
      <c r="P858" s="254"/>
      <c r="Q858" s="254"/>
      <c r="R858" s="254"/>
      <c r="S858" s="254"/>
      <c r="T858" s="25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6" t="s">
        <v>232</v>
      </c>
      <c r="AU858" s="256" t="s">
        <v>89</v>
      </c>
      <c r="AV858" s="13" t="s">
        <v>89</v>
      </c>
      <c r="AW858" s="13" t="s">
        <v>33</v>
      </c>
      <c r="AX858" s="13" t="s">
        <v>84</v>
      </c>
      <c r="AY858" s="256" t="s">
        <v>224</v>
      </c>
    </row>
    <row r="859" s="2" customFormat="1" ht="16.5" customHeight="1">
      <c r="A859" s="40"/>
      <c r="B859" s="41"/>
      <c r="C859" s="278" t="s">
        <v>1279</v>
      </c>
      <c r="D859" s="278" t="s">
        <v>390</v>
      </c>
      <c r="E859" s="279" t="s">
        <v>1280</v>
      </c>
      <c r="F859" s="280" t="s">
        <v>1281</v>
      </c>
      <c r="G859" s="281" t="s">
        <v>236</v>
      </c>
      <c r="H859" s="282">
        <v>11.253</v>
      </c>
      <c r="I859" s="283"/>
      <c r="J859" s="284">
        <f>ROUND(I859*H859,2)</f>
        <v>0</v>
      </c>
      <c r="K859" s="285"/>
      <c r="L859" s="286"/>
      <c r="M859" s="287" t="s">
        <v>1</v>
      </c>
      <c r="N859" s="288" t="s">
        <v>44</v>
      </c>
      <c r="O859" s="93"/>
      <c r="P859" s="241">
        <f>O859*H859</f>
        <v>0</v>
      </c>
      <c r="Q859" s="241">
        <v>0.55000000000000004</v>
      </c>
      <c r="R859" s="241">
        <f>Q859*H859</f>
        <v>6.1891500000000006</v>
      </c>
      <c r="S859" s="241">
        <v>0</v>
      </c>
      <c r="T859" s="242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3" t="s">
        <v>418</v>
      </c>
      <c r="AT859" s="243" t="s">
        <v>390</v>
      </c>
      <c r="AU859" s="243" t="s">
        <v>89</v>
      </c>
      <c r="AY859" s="19" t="s">
        <v>224</v>
      </c>
      <c r="BE859" s="244">
        <f>IF(N859="základní",J859,0)</f>
        <v>0</v>
      </c>
      <c r="BF859" s="244">
        <f>IF(N859="snížená",J859,0)</f>
        <v>0</v>
      </c>
      <c r="BG859" s="244">
        <f>IF(N859="zákl. přenesená",J859,0)</f>
        <v>0</v>
      </c>
      <c r="BH859" s="244">
        <f>IF(N859="sníž. přenesená",J859,0)</f>
        <v>0</v>
      </c>
      <c r="BI859" s="244">
        <f>IF(N859="nulová",J859,0)</f>
        <v>0</v>
      </c>
      <c r="BJ859" s="19" t="s">
        <v>89</v>
      </c>
      <c r="BK859" s="244">
        <f>ROUND(I859*H859,2)</f>
        <v>0</v>
      </c>
      <c r="BL859" s="19" t="s">
        <v>319</v>
      </c>
      <c r="BM859" s="243" t="s">
        <v>1282</v>
      </c>
    </row>
    <row r="860" s="14" customFormat="1">
      <c r="A860" s="14"/>
      <c r="B860" s="257"/>
      <c r="C860" s="258"/>
      <c r="D860" s="247" t="s">
        <v>232</v>
      </c>
      <c r="E860" s="259" t="s">
        <v>1</v>
      </c>
      <c r="F860" s="260" t="s">
        <v>1277</v>
      </c>
      <c r="G860" s="258"/>
      <c r="H860" s="259" t="s">
        <v>1</v>
      </c>
      <c r="I860" s="261"/>
      <c r="J860" s="258"/>
      <c r="K860" s="258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232</v>
      </c>
      <c r="AU860" s="266" t="s">
        <v>89</v>
      </c>
      <c r="AV860" s="14" t="s">
        <v>84</v>
      </c>
      <c r="AW860" s="14" t="s">
        <v>33</v>
      </c>
      <c r="AX860" s="14" t="s">
        <v>78</v>
      </c>
      <c r="AY860" s="266" t="s">
        <v>224</v>
      </c>
    </row>
    <row r="861" s="13" customFormat="1">
      <c r="A861" s="13"/>
      <c r="B861" s="245"/>
      <c r="C861" s="246"/>
      <c r="D861" s="247" t="s">
        <v>232</v>
      </c>
      <c r="E861" s="248" t="s">
        <v>1</v>
      </c>
      <c r="F861" s="249" t="s">
        <v>1283</v>
      </c>
      <c r="G861" s="246"/>
      <c r="H861" s="250">
        <v>11.253</v>
      </c>
      <c r="I861" s="251"/>
      <c r="J861" s="246"/>
      <c r="K861" s="246"/>
      <c r="L861" s="252"/>
      <c r="M861" s="253"/>
      <c r="N861" s="254"/>
      <c r="O861" s="254"/>
      <c r="P861" s="254"/>
      <c r="Q861" s="254"/>
      <c r="R861" s="254"/>
      <c r="S861" s="254"/>
      <c r="T861" s="25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6" t="s">
        <v>232</v>
      </c>
      <c r="AU861" s="256" t="s">
        <v>89</v>
      </c>
      <c r="AV861" s="13" t="s">
        <v>89</v>
      </c>
      <c r="AW861" s="13" t="s">
        <v>33</v>
      </c>
      <c r="AX861" s="13" t="s">
        <v>84</v>
      </c>
      <c r="AY861" s="256" t="s">
        <v>224</v>
      </c>
    </row>
    <row r="862" s="2" customFormat="1" ht="16.5" customHeight="1">
      <c r="A862" s="40"/>
      <c r="B862" s="41"/>
      <c r="C862" s="231" t="s">
        <v>1284</v>
      </c>
      <c r="D862" s="231" t="s">
        <v>226</v>
      </c>
      <c r="E862" s="232" t="s">
        <v>1285</v>
      </c>
      <c r="F862" s="233" t="s">
        <v>1286</v>
      </c>
      <c r="G862" s="234" t="s">
        <v>229</v>
      </c>
      <c r="H862" s="235">
        <v>8</v>
      </c>
      <c r="I862" s="236"/>
      <c r="J862" s="237">
        <f>ROUND(I862*H862,2)</f>
        <v>0</v>
      </c>
      <c r="K862" s="238"/>
      <c r="L862" s="46"/>
      <c r="M862" s="239" t="s">
        <v>1</v>
      </c>
      <c r="N862" s="240" t="s">
        <v>44</v>
      </c>
      <c r="O862" s="93"/>
      <c r="P862" s="241">
        <f>O862*H862</f>
        <v>0</v>
      </c>
      <c r="Q862" s="241">
        <v>0</v>
      </c>
      <c r="R862" s="241">
        <f>Q862*H862</f>
        <v>0</v>
      </c>
      <c r="S862" s="241">
        <v>0</v>
      </c>
      <c r="T862" s="242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3" t="s">
        <v>319</v>
      </c>
      <c r="AT862" s="243" t="s">
        <v>226</v>
      </c>
      <c r="AU862" s="243" t="s">
        <v>89</v>
      </c>
      <c r="AY862" s="19" t="s">
        <v>224</v>
      </c>
      <c r="BE862" s="244">
        <f>IF(N862="základní",J862,0)</f>
        <v>0</v>
      </c>
      <c r="BF862" s="244">
        <f>IF(N862="snížená",J862,0)</f>
        <v>0</v>
      </c>
      <c r="BG862" s="244">
        <f>IF(N862="zákl. přenesená",J862,0)</f>
        <v>0</v>
      </c>
      <c r="BH862" s="244">
        <f>IF(N862="sníž. přenesená",J862,0)</f>
        <v>0</v>
      </c>
      <c r="BI862" s="244">
        <f>IF(N862="nulová",J862,0)</f>
        <v>0</v>
      </c>
      <c r="BJ862" s="19" t="s">
        <v>89</v>
      </c>
      <c r="BK862" s="244">
        <f>ROUND(I862*H862,2)</f>
        <v>0</v>
      </c>
      <c r="BL862" s="19" t="s">
        <v>319</v>
      </c>
      <c r="BM862" s="243" t="s">
        <v>1287</v>
      </c>
    </row>
    <row r="863" s="13" customFormat="1">
      <c r="A863" s="13"/>
      <c r="B863" s="245"/>
      <c r="C863" s="246"/>
      <c r="D863" s="247" t="s">
        <v>232</v>
      </c>
      <c r="E863" s="248" t="s">
        <v>1</v>
      </c>
      <c r="F863" s="249" t="s">
        <v>659</v>
      </c>
      <c r="G863" s="246"/>
      <c r="H863" s="250">
        <v>8</v>
      </c>
      <c r="I863" s="251"/>
      <c r="J863" s="246"/>
      <c r="K863" s="246"/>
      <c r="L863" s="252"/>
      <c r="M863" s="253"/>
      <c r="N863" s="254"/>
      <c r="O863" s="254"/>
      <c r="P863" s="254"/>
      <c r="Q863" s="254"/>
      <c r="R863" s="254"/>
      <c r="S863" s="254"/>
      <c r="T863" s="25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6" t="s">
        <v>232</v>
      </c>
      <c r="AU863" s="256" t="s">
        <v>89</v>
      </c>
      <c r="AV863" s="13" t="s">
        <v>89</v>
      </c>
      <c r="AW863" s="13" t="s">
        <v>33</v>
      </c>
      <c r="AX863" s="13" t="s">
        <v>84</v>
      </c>
      <c r="AY863" s="256" t="s">
        <v>224</v>
      </c>
    </row>
    <row r="864" s="2" customFormat="1" ht="16.5" customHeight="1">
      <c r="A864" s="40"/>
      <c r="B864" s="41"/>
      <c r="C864" s="278" t="s">
        <v>1288</v>
      </c>
      <c r="D864" s="278" t="s">
        <v>390</v>
      </c>
      <c r="E864" s="279" t="s">
        <v>1289</v>
      </c>
      <c r="F864" s="280" t="s">
        <v>1290</v>
      </c>
      <c r="G864" s="281" t="s">
        <v>229</v>
      </c>
      <c r="H864" s="282">
        <v>8.8000000000000007</v>
      </c>
      <c r="I864" s="283"/>
      <c r="J864" s="284">
        <f>ROUND(I864*H864,2)</f>
        <v>0</v>
      </c>
      <c r="K864" s="285"/>
      <c r="L864" s="286"/>
      <c r="M864" s="287" t="s">
        <v>1</v>
      </c>
      <c r="N864" s="288" t="s">
        <v>44</v>
      </c>
      <c r="O864" s="93"/>
      <c r="P864" s="241">
        <f>O864*H864</f>
        <v>0</v>
      </c>
      <c r="Q864" s="241">
        <v>0.0129</v>
      </c>
      <c r="R864" s="241">
        <f>Q864*H864</f>
        <v>0.11352000000000001</v>
      </c>
      <c r="S864" s="241">
        <v>0</v>
      </c>
      <c r="T864" s="242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3" t="s">
        <v>418</v>
      </c>
      <c r="AT864" s="243" t="s">
        <v>390</v>
      </c>
      <c r="AU864" s="243" t="s">
        <v>89</v>
      </c>
      <c r="AY864" s="19" t="s">
        <v>224</v>
      </c>
      <c r="BE864" s="244">
        <f>IF(N864="základní",J864,0)</f>
        <v>0</v>
      </c>
      <c r="BF864" s="244">
        <f>IF(N864="snížená",J864,0)</f>
        <v>0</v>
      </c>
      <c r="BG864" s="244">
        <f>IF(N864="zákl. přenesená",J864,0)</f>
        <v>0</v>
      </c>
      <c r="BH864" s="244">
        <f>IF(N864="sníž. přenesená",J864,0)</f>
        <v>0</v>
      </c>
      <c r="BI864" s="244">
        <f>IF(N864="nulová",J864,0)</f>
        <v>0</v>
      </c>
      <c r="BJ864" s="19" t="s">
        <v>89</v>
      </c>
      <c r="BK864" s="244">
        <f>ROUND(I864*H864,2)</f>
        <v>0</v>
      </c>
      <c r="BL864" s="19" t="s">
        <v>319</v>
      </c>
      <c r="BM864" s="243" t="s">
        <v>1291</v>
      </c>
    </row>
    <row r="865" s="13" customFormat="1">
      <c r="A865" s="13"/>
      <c r="B865" s="245"/>
      <c r="C865" s="246"/>
      <c r="D865" s="247" t="s">
        <v>232</v>
      </c>
      <c r="E865" s="248" t="s">
        <v>1</v>
      </c>
      <c r="F865" s="249" t="s">
        <v>1292</v>
      </c>
      <c r="G865" s="246"/>
      <c r="H865" s="250">
        <v>8.8000000000000007</v>
      </c>
      <c r="I865" s="251"/>
      <c r="J865" s="246"/>
      <c r="K865" s="246"/>
      <c r="L865" s="252"/>
      <c r="M865" s="253"/>
      <c r="N865" s="254"/>
      <c r="O865" s="254"/>
      <c r="P865" s="254"/>
      <c r="Q865" s="254"/>
      <c r="R865" s="254"/>
      <c r="S865" s="254"/>
      <c r="T865" s="25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6" t="s">
        <v>232</v>
      </c>
      <c r="AU865" s="256" t="s">
        <v>89</v>
      </c>
      <c r="AV865" s="13" t="s">
        <v>89</v>
      </c>
      <c r="AW865" s="13" t="s">
        <v>33</v>
      </c>
      <c r="AX865" s="13" t="s">
        <v>84</v>
      </c>
      <c r="AY865" s="256" t="s">
        <v>224</v>
      </c>
    </row>
    <row r="866" s="2" customFormat="1" ht="16.5" customHeight="1">
      <c r="A866" s="40"/>
      <c r="B866" s="41"/>
      <c r="C866" s="231" t="s">
        <v>1293</v>
      </c>
      <c r="D866" s="231" t="s">
        <v>226</v>
      </c>
      <c r="E866" s="232" t="s">
        <v>1294</v>
      </c>
      <c r="F866" s="233" t="s">
        <v>1295</v>
      </c>
      <c r="G866" s="234" t="s">
        <v>273</v>
      </c>
      <c r="H866" s="235">
        <v>200.69999999999999</v>
      </c>
      <c r="I866" s="236"/>
      <c r="J866" s="237">
        <f>ROUND(I866*H866,2)</f>
        <v>0</v>
      </c>
      <c r="K866" s="238"/>
      <c r="L866" s="46"/>
      <c r="M866" s="239" t="s">
        <v>1</v>
      </c>
      <c r="N866" s="240" t="s">
        <v>44</v>
      </c>
      <c r="O866" s="93"/>
      <c r="P866" s="241">
        <f>O866*H866</f>
        <v>0</v>
      </c>
      <c r="Q866" s="241">
        <v>2.0000000000000002E-05</v>
      </c>
      <c r="R866" s="241">
        <f>Q866*H866</f>
        <v>0.0040140000000000002</v>
      </c>
      <c r="S866" s="241">
        <v>0</v>
      </c>
      <c r="T866" s="242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43" t="s">
        <v>319</v>
      </c>
      <c r="AT866" s="243" t="s">
        <v>226</v>
      </c>
      <c r="AU866" s="243" t="s">
        <v>89</v>
      </c>
      <c r="AY866" s="19" t="s">
        <v>224</v>
      </c>
      <c r="BE866" s="244">
        <f>IF(N866="základní",J866,0)</f>
        <v>0</v>
      </c>
      <c r="BF866" s="244">
        <f>IF(N866="snížená",J866,0)</f>
        <v>0</v>
      </c>
      <c r="BG866" s="244">
        <f>IF(N866="zákl. přenesená",J866,0)</f>
        <v>0</v>
      </c>
      <c r="BH866" s="244">
        <f>IF(N866="sníž. přenesená",J866,0)</f>
        <v>0</v>
      </c>
      <c r="BI866" s="244">
        <f>IF(N866="nulová",J866,0)</f>
        <v>0</v>
      </c>
      <c r="BJ866" s="19" t="s">
        <v>89</v>
      </c>
      <c r="BK866" s="244">
        <f>ROUND(I866*H866,2)</f>
        <v>0</v>
      </c>
      <c r="BL866" s="19" t="s">
        <v>319</v>
      </c>
      <c r="BM866" s="243" t="s">
        <v>1296</v>
      </c>
    </row>
    <row r="867" s="14" customFormat="1">
      <c r="A867" s="14"/>
      <c r="B867" s="257"/>
      <c r="C867" s="258"/>
      <c r="D867" s="247" t="s">
        <v>232</v>
      </c>
      <c r="E867" s="259" t="s">
        <v>1</v>
      </c>
      <c r="F867" s="260" t="s">
        <v>1297</v>
      </c>
      <c r="G867" s="258"/>
      <c r="H867" s="259" t="s">
        <v>1</v>
      </c>
      <c r="I867" s="261"/>
      <c r="J867" s="258"/>
      <c r="K867" s="258"/>
      <c r="L867" s="262"/>
      <c r="M867" s="263"/>
      <c r="N867" s="264"/>
      <c r="O867" s="264"/>
      <c r="P867" s="264"/>
      <c r="Q867" s="264"/>
      <c r="R867" s="264"/>
      <c r="S867" s="264"/>
      <c r="T867" s="26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6" t="s">
        <v>232</v>
      </c>
      <c r="AU867" s="266" t="s">
        <v>89</v>
      </c>
      <c r="AV867" s="14" t="s">
        <v>84</v>
      </c>
      <c r="AW867" s="14" t="s">
        <v>33</v>
      </c>
      <c r="AX867" s="14" t="s">
        <v>78</v>
      </c>
      <c r="AY867" s="266" t="s">
        <v>224</v>
      </c>
    </row>
    <row r="868" s="13" customFormat="1">
      <c r="A868" s="13"/>
      <c r="B868" s="245"/>
      <c r="C868" s="246"/>
      <c r="D868" s="247" t="s">
        <v>232</v>
      </c>
      <c r="E868" s="248" t="s">
        <v>1</v>
      </c>
      <c r="F868" s="249" t="s">
        <v>1298</v>
      </c>
      <c r="G868" s="246"/>
      <c r="H868" s="250">
        <v>200.69999999999999</v>
      </c>
      <c r="I868" s="251"/>
      <c r="J868" s="246"/>
      <c r="K868" s="246"/>
      <c r="L868" s="252"/>
      <c r="M868" s="253"/>
      <c r="N868" s="254"/>
      <c r="O868" s="254"/>
      <c r="P868" s="254"/>
      <c r="Q868" s="254"/>
      <c r="R868" s="254"/>
      <c r="S868" s="254"/>
      <c r="T868" s="25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6" t="s">
        <v>232</v>
      </c>
      <c r="AU868" s="256" t="s">
        <v>89</v>
      </c>
      <c r="AV868" s="13" t="s">
        <v>89</v>
      </c>
      <c r="AW868" s="13" t="s">
        <v>33</v>
      </c>
      <c r="AX868" s="13" t="s">
        <v>84</v>
      </c>
      <c r="AY868" s="256" t="s">
        <v>224</v>
      </c>
    </row>
    <row r="869" s="2" customFormat="1" ht="16.5" customHeight="1">
      <c r="A869" s="40"/>
      <c r="B869" s="41"/>
      <c r="C869" s="278" t="s">
        <v>1299</v>
      </c>
      <c r="D869" s="278" t="s">
        <v>390</v>
      </c>
      <c r="E869" s="279" t="s">
        <v>1300</v>
      </c>
      <c r="F869" s="280" t="s">
        <v>1301</v>
      </c>
      <c r="G869" s="281" t="s">
        <v>236</v>
      </c>
      <c r="H869" s="282">
        <v>0.53000000000000003</v>
      </c>
      <c r="I869" s="283"/>
      <c r="J869" s="284">
        <f>ROUND(I869*H869,2)</f>
        <v>0</v>
      </c>
      <c r="K869" s="285"/>
      <c r="L869" s="286"/>
      <c r="M869" s="287" t="s">
        <v>1</v>
      </c>
      <c r="N869" s="288" t="s">
        <v>44</v>
      </c>
      <c r="O869" s="93"/>
      <c r="P869" s="241">
        <f>O869*H869</f>
        <v>0</v>
      </c>
      <c r="Q869" s="241">
        <v>0.55000000000000004</v>
      </c>
      <c r="R869" s="241">
        <f>Q869*H869</f>
        <v>0.29150000000000004</v>
      </c>
      <c r="S869" s="241">
        <v>0</v>
      </c>
      <c r="T869" s="242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3" t="s">
        <v>418</v>
      </c>
      <c r="AT869" s="243" t="s">
        <v>390</v>
      </c>
      <c r="AU869" s="243" t="s">
        <v>89</v>
      </c>
      <c r="AY869" s="19" t="s">
        <v>224</v>
      </c>
      <c r="BE869" s="244">
        <f>IF(N869="základní",J869,0)</f>
        <v>0</v>
      </c>
      <c r="BF869" s="244">
        <f>IF(N869="snížená",J869,0)</f>
        <v>0</v>
      </c>
      <c r="BG869" s="244">
        <f>IF(N869="zákl. přenesená",J869,0)</f>
        <v>0</v>
      </c>
      <c r="BH869" s="244">
        <f>IF(N869="sníž. přenesená",J869,0)</f>
        <v>0</v>
      </c>
      <c r="BI869" s="244">
        <f>IF(N869="nulová",J869,0)</f>
        <v>0</v>
      </c>
      <c r="BJ869" s="19" t="s">
        <v>89</v>
      </c>
      <c r="BK869" s="244">
        <f>ROUND(I869*H869,2)</f>
        <v>0</v>
      </c>
      <c r="BL869" s="19" t="s">
        <v>319</v>
      </c>
      <c r="BM869" s="243" t="s">
        <v>1302</v>
      </c>
    </row>
    <row r="870" s="14" customFormat="1">
      <c r="A870" s="14"/>
      <c r="B870" s="257"/>
      <c r="C870" s="258"/>
      <c r="D870" s="247" t="s">
        <v>232</v>
      </c>
      <c r="E870" s="259" t="s">
        <v>1</v>
      </c>
      <c r="F870" s="260" t="s">
        <v>1264</v>
      </c>
      <c r="G870" s="258"/>
      <c r="H870" s="259" t="s">
        <v>1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6" t="s">
        <v>232</v>
      </c>
      <c r="AU870" s="266" t="s">
        <v>89</v>
      </c>
      <c r="AV870" s="14" t="s">
        <v>84</v>
      </c>
      <c r="AW870" s="14" t="s">
        <v>33</v>
      </c>
      <c r="AX870" s="14" t="s">
        <v>78</v>
      </c>
      <c r="AY870" s="266" t="s">
        <v>224</v>
      </c>
    </row>
    <row r="871" s="14" customFormat="1">
      <c r="A871" s="14"/>
      <c r="B871" s="257"/>
      <c r="C871" s="258"/>
      <c r="D871" s="247" t="s">
        <v>232</v>
      </c>
      <c r="E871" s="259" t="s">
        <v>1</v>
      </c>
      <c r="F871" s="260" t="s">
        <v>1297</v>
      </c>
      <c r="G871" s="258"/>
      <c r="H871" s="259" t="s">
        <v>1</v>
      </c>
      <c r="I871" s="261"/>
      <c r="J871" s="258"/>
      <c r="K871" s="258"/>
      <c r="L871" s="262"/>
      <c r="M871" s="263"/>
      <c r="N871" s="264"/>
      <c r="O871" s="264"/>
      <c r="P871" s="264"/>
      <c r="Q871" s="264"/>
      <c r="R871" s="264"/>
      <c r="S871" s="264"/>
      <c r="T871" s="26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6" t="s">
        <v>232</v>
      </c>
      <c r="AU871" s="266" t="s">
        <v>89</v>
      </c>
      <c r="AV871" s="14" t="s">
        <v>84</v>
      </c>
      <c r="AW871" s="14" t="s">
        <v>33</v>
      </c>
      <c r="AX871" s="14" t="s">
        <v>78</v>
      </c>
      <c r="AY871" s="266" t="s">
        <v>224</v>
      </c>
    </row>
    <row r="872" s="13" customFormat="1">
      <c r="A872" s="13"/>
      <c r="B872" s="245"/>
      <c r="C872" s="246"/>
      <c r="D872" s="247" t="s">
        <v>232</v>
      </c>
      <c r="E872" s="248" t="s">
        <v>1</v>
      </c>
      <c r="F872" s="249" t="s">
        <v>1265</v>
      </c>
      <c r="G872" s="246"/>
      <c r="H872" s="250">
        <v>0.53000000000000003</v>
      </c>
      <c r="I872" s="251"/>
      <c r="J872" s="246"/>
      <c r="K872" s="246"/>
      <c r="L872" s="252"/>
      <c r="M872" s="253"/>
      <c r="N872" s="254"/>
      <c r="O872" s="254"/>
      <c r="P872" s="254"/>
      <c r="Q872" s="254"/>
      <c r="R872" s="254"/>
      <c r="S872" s="254"/>
      <c r="T872" s="25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6" t="s">
        <v>232</v>
      </c>
      <c r="AU872" s="256" t="s">
        <v>89</v>
      </c>
      <c r="AV872" s="13" t="s">
        <v>89</v>
      </c>
      <c r="AW872" s="13" t="s">
        <v>33</v>
      </c>
      <c r="AX872" s="13" t="s">
        <v>84</v>
      </c>
      <c r="AY872" s="256" t="s">
        <v>224</v>
      </c>
    </row>
    <row r="873" s="2" customFormat="1" ht="16.5" customHeight="1">
      <c r="A873" s="40"/>
      <c r="B873" s="41"/>
      <c r="C873" s="231" t="s">
        <v>1303</v>
      </c>
      <c r="D873" s="231" t="s">
        <v>226</v>
      </c>
      <c r="E873" s="232" t="s">
        <v>1304</v>
      </c>
      <c r="F873" s="233" t="s">
        <v>1305</v>
      </c>
      <c r="G873" s="234" t="s">
        <v>236</v>
      </c>
      <c r="H873" s="235">
        <v>10.872</v>
      </c>
      <c r="I873" s="236"/>
      <c r="J873" s="237">
        <f>ROUND(I873*H873,2)</f>
        <v>0</v>
      </c>
      <c r="K873" s="238"/>
      <c r="L873" s="46"/>
      <c r="M873" s="239" t="s">
        <v>1</v>
      </c>
      <c r="N873" s="240" t="s">
        <v>44</v>
      </c>
      <c r="O873" s="93"/>
      <c r="P873" s="241">
        <f>O873*H873</f>
        <v>0</v>
      </c>
      <c r="Q873" s="241">
        <v>0.023369999999999998</v>
      </c>
      <c r="R873" s="241">
        <f>Q873*H873</f>
        <v>0.25407863999999997</v>
      </c>
      <c r="S873" s="241">
        <v>0</v>
      </c>
      <c r="T873" s="242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3" t="s">
        <v>319</v>
      </c>
      <c r="AT873" s="243" t="s">
        <v>226</v>
      </c>
      <c r="AU873" s="243" t="s">
        <v>89</v>
      </c>
      <c r="AY873" s="19" t="s">
        <v>224</v>
      </c>
      <c r="BE873" s="244">
        <f>IF(N873="základní",J873,0)</f>
        <v>0</v>
      </c>
      <c r="BF873" s="244">
        <f>IF(N873="snížená",J873,0)</f>
        <v>0</v>
      </c>
      <c r="BG873" s="244">
        <f>IF(N873="zákl. přenesená",J873,0)</f>
        <v>0</v>
      </c>
      <c r="BH873" s="244">
        <f>IF(N873="sníž. přenesená",J873,0)</f>
        <v>0</v>
      </c>
      <c r="BI873" s="244">
        <f>IF(N873="nulová",J873,0)</f>
        <v>0</v>
      </c>
      <c r="BJ873" s="19" t="s">
        <v>89</v>
      </c>
      <c r="BK873" s="244">
        <f>ROUND(I873*H873,2)</f>
        <v>0</v>
      </c>
      <c r="BL873" s="19" t="s">
        <v>319</v>
      </c>
      <c r="BM873" s="243" t="s">
        <v>1306</v>
      </c>
    </row>
    <row r="874" s="14" customFormat="1">
      <c r="A874" s="14"/>
      <c r="B874" s="257"/>
      <c r="C874" s="258"/>
      <c r="D874" s="247" t="s">
        <v>232</v>
      </c>
      <c r="E874" s="259" t="s">
        <v>1</v>
      </c>
      <c r="F874" s="260" t="s">
        <v>1262</v>
      </c>
      <c r="G874" s="258"/>
      <c r="H874" s="259" t="s">
        <v>1</v>
      </c>
      <c r="I874" s="261"/>
      <c r="J874" s="258"/>
      <c r="K874" s="258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232</v>
      </c>
      <c r="AU874" s="266" t="s">
        <v>89</v>
      </c>
      <c r="AV874" s="14" t="s">
        <v>84</v>
      </c>
      <c r="AW874" s="14" t="s">
        <v>33</v>
      </c>
      <c r="AX874" s="14" t="s">
        <v>78</v>
      </c>
      <c r="AY874" s="266" t="s">
        <v>224</v>
      </c>
    </row>
    <row r="875" s="13" customFormat="1">
      <c r="A875" s="13"/>
      <c r="B875" s="245"/>
      <c r="C875" s="246"/>
      <c r="D875" s="247" t="s">
        <v>232</v>
      </c>
      <c r="E875" s="248" t="s">
        <v>1</v>
      </c>
      <c r="F875" s="249" t="s">
        <v>1307</v>
      </c>
      <c r="G875" s="246"/>
      <c r="H875" s="250">
        <v>10.23</v>
      </c>
      <c r="I875" s="251"/>
      <c r="J875" s="246"/>
      <c r="K875" s="246"/>
      <c r="L875" s="252"/>
      <c r="M875" s="253"/>
      <c r="N875" s="254"/>
      <c r="O875" s="254"/>
      <c r="P875" s="254"/>
      <c r="Q875" s="254"/>
      <c r="R875" s="254"/>
      <c r="S875" s="254"/>
      <c r="T875" s="25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6" t="s">
        <v>232</v>
      </c>
      <c r="AU875" s="256" t="s">
        <v>89</v>
      </c>
      <c r="AV875" s="13" t="s">
        <v>89</v>
      </c>
      <c r="AW875" s="13" t="s">
        <v>33</v>
      </c>
      <c r="AX875" s="13" t="s">
        <v>78</v>
      </c>
      <c r="AY875" s="256" t="s">
        <v>224</v>
      </c>
    </row>
    <row r="876" s="14" customFormat="1">
      <c r="A876" s="14"/>
      <c r="B876" s="257"/>
      <c r="C876" s="258"/>
      <c r="D876" s="247" t="s">
        <v>232</v>
      </c>
      <c r="E876" s="259" t="s">
        <v>1</v>
      </c>
      <c r="F876" s="260" t="s">
        <v>1264</v>
      </c>
      <c r="G876" s="258"/>
      <c r="H876" s="259" t="s">
        <v>1</v>
      </c>
      <c r="I876" s="261"/>
      <c r="J876" s="258"/>
      <c r="K876" s="258"/>
      <c r="L876" s="262"/>
      <c r="M876" s="263"/>
      <c r="N876" s="264"/>
      <c r="O876" s="264"/>
      <c r="P876" s="264"/>
      <c r="Q876" s="264"/>
      <c r="R876" s="264"/>
      <c r="S876" s="264"/>
      <c r="T876" s="26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6" t="s">
        <v>232</v>
      </c>
      <c r="AU876" s="266" t="s">
        <v>89</v>
      </c>
      <c r="AV876" s="14" t="s">
        <v>84</v>
      </c>
      <c r="AW876" s="14" t="s">
        <v>33</v>
      </c>
      <c r="AX876" s="14" t="s">
        <v>78</v>
      </c>
      <c r="AY876" s="266" t="s">
        <v>224</v>
      </c>
    </row>
    <row r="877" s="13" customFormat="1">
      <c r="A877" s="13"/>
      <c r="B877" s="245"/>
      <c r="C877" s="246"/>
      <c r="D877" s="247" t="s">
        <v>232</v>
      </c>
      <c r="E877" s="248" t="s">
        <v>1</v>
      </c>
      <c r="F877" s="249" t="s">
        <v>1308</v>
      </c>
      <c r="G877" s="246"/>
      <c r="H877" s="250">
        <v>0.48199999999999998</v>
      </c>
      <c r="I877" s="251"/>
      <c r="J877" s="246"/>
      <c r="K877" s="246"/>
      <c r="L877" s="252"/>
      <c r="M877" s="253"/>
      <c r="N877" s="254"/>
      <c r="O877" s="254"/>
      <c r="P877" s="254"/>
      <c r="Q877" s="254"/>
      <c r="R877" s="254"/>
      <c r="S877" s="254"/>
      <c r="T877" s="25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6" t="s">
        <v>232</v>
      </c>
      <c r="AU877" s="256" t="s">
        <v>89</v>
      </c>
      <c r="AV877" s="13" t="s">
        <v>89</v>
      </c>
      <c r="AW877" s="13" t="s">
        <v>33</v>
      </c>
      <c r="AX877" s="13" t="s">
        <v>78</v>
      </c>
      <c r="AY877" s="256" t="s">
        <v>224</v>
      </c>
    </row>
    <row r="878" s="13" customFormat="1">
      <c r="A878" s="13"/>
      <c r="B878" s="245"/>
      <c r="C878" s="246"/>
      <c r="D878" s="247" t="s">
        <v>232</v>
      </c>
      <c r="E878" s="248" t="s">
        <v>1</v>
      </c>
      <c r="F878" s="249" t="s">
        <v>1309</v>
      </c>
      <c r="G878" s="246"/>
      <c r="H878" s="250">
        <v>0.16</v>
      </c>
      <c r="I878" s="251"/>
      <c r="J878" s="246"/>
      <c r="K878" s="246"/>
      <c r="L878" s="252"/>
      <c r="M878" s="253"/>
      <c r="N878" s="254"/>
      <c r="O878" s="254"/>
      <c r="P878" s="254"/>
      <c r="Q878" s="254"/>
      <c r="R878" s="254"/>
      <c r="S878" s="254"/>
      <c r="T878" s="25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6" t="s">
        <v>232</v>
      </c>
      <c r="AU878" s="256" t="s">
        <v>89</v>
      </c>
      <c r="AV878" s="13" t="s">
        <v>89</v>
      </c>
      <c r="AW878" s="13" t="s">
        <v>33</v>
      </c>
      <c r="AX878" s="13" t="s">
        <v>78</v>
      </c>
      <c r="AY878" s="256" t="s">
        <v>224</v>
      </c>
    </row>
    <row r="879" s="15" customFormat="1">
      <c r="A879" s="15"/>
      <c r="B879" s="267"/>
      <c r="C879" s="268"/>
      <c r="D879" s="247" t="s">
        <v>232</v>
      </c>
      <c r="E879" s="269" t="s">
        <v>1</v>
      </c>
      <c r="F879" s="270" t="s">
        <v>248</v>
      </c>
      <c r="G879" s="268"/>
      <c r="H879" s="271">
        <v>10.872</v>
      </c>
      <c r="I879" s="272"/>
      <c r="J879" s="268"/>
      <c r="K879" s="268"/>
      <c r="L879" s="273"/>
      <c r="M879" s="274"/>
      <c r="N879" s="275"/>
      <c r="O879" s="275"/>
      <c r="P879" s="275"/>
      <c r="Q879" s="275"/>
      <c r="R879" s="275"/>
      <c r="S879" s="275"/>
      <c r="T879" s="27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7" t="s">
        <v>232</v>
      </c>
      <c r="AU879" s="277" t="s">
        <v>89</v>
      </c>
      <c r="AV879" s="15" t="s">
        <v>230</v>
      </c>
      <c r="AW879" s="15" t="s">
        <v>33</v>
      </c>
      <c r="AX879" s="15" t="s">
        <v>84</v>
      </c>
      <c r="AY879" s="277" t="s">
        <v>224</v>
      </c>
    </row>
    <row r="880" s="2" customFormat="1" ht="16.5" customHeight="1">
      <c r="A880" s="40"/>
      <c r="B880" s="41"/>
      <c r="C880" s="231" t="s">
        <v>1310</v>
      </c>
      <c r="D880" s="231" t="s">
        <v>226</v>
      </c>
      <c r="E880" s="232" t="s">
        <v>1311</v>
      </c>
      <c r="F880" s="233" t="s">
        <v>1312</v>
      </c>
      <c r="G880" s="234" t="s">
        <v>229</v>
      </c>
      <c r="H880" s="235">
        <v>25.536000000000001</v>
      </c>
      <c r="I880" s="236"/>
      <c r="J880" s="237">
        <f>ROUND(I880*H880,2)</f>
        <v>0</v>
      </c>
      <c r="K880" s="238"/>
      <c r="L880" s="46"/>
      <c r="M880" s="239" t="s">
        <v>1</v>
      </c>
      <c r="N880" s="240" t="s">
        <v>44</v>
      </c>
      <c r="O880" s="93"/>
      <c r="P880" s="241">
        <f>O880*H880</f>
        <v>0</v>
      </c>
      <c r="Q880" s="241">
        <v>0</v>
      </c>
      <c r="R880" s="241">
        <f>Q880*H880</f>
        <v>0</v>
      </c>
      <c r="S880" s="241">
        <v>0</v>
      </c>
      <c r="T880" s="242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3" t="s">
        <v>319</v>
      </c>
      <c r="AT880" s="243" t="s">
        <v>226</v>
      </c>
      <c r="AU880" s="243" t="s">
        <v>89</v>
      </c>
      <c r="AY880" s="19" t="s">
        <v>224</v>
      </c>
      <c r="BE880" s="244">
        <f>IF(N880="základní",J880,0)</f>
        <v>0</v>
      </c>
      <c r="BF880" s="244">
        <f>IF(N880="snížená",J880,0)</f>
        <v>0</v>
      </c>
      <c r="BG880" s="244">
        <f>IF(N880="zákl. přenesená",J880,0)</f>
        <v>0</v>
      </c>
      <c r="BH880" s="244">
        <f>IF(N880="sníž. přenesená",J880,0)</f>
        <v>0</v>
      </c>
      <c r="BI880" s="244">
        <f>IF(N880="nulová",J880,0)</f>
        <v>0</v>
      </c>
      <c r="BJ880" s="19" t="s">
        <v>89</v>
      </c>
      <c r="BK880" s="244">
        <f>ROUND(I880*H880,2)</f>
        <v>0</v>
      </c>
      <c r="BL880" s="19" t="s">
        <v>319</v>
      </c>
      <c r="BM880" s="243" t="s">
        <v>1313</v>
      </c>
    </row>
    <row r="881" s="13" customFormat="1">
      <c r="A881" s="13"/>
      <c r="B881" s="245"/>
      <c r="C881" s="246"/>
      <c r="D881" s="247" t="s">
        <v>232</v>
      </c>
      <c r="E881" s="248" t="s">
        <v>1</v>
      </c>
      <c r="F881" s="249" t="s">
        <v>1314</v>
      </c>
      <c r="G881" s="246"/>
      <c r="H881" s="250">
        <v>25.536000000000001</v>
      </c>
      <c r="I881" s="251"/>
      <c r="J881" s="246"/>
      <c r="K881" s="246"/>
      <c r="L881" s="252"/>
      <c r="M881" s="253"/>
      <c r="N881" s="254"/>
      <c r="O881" s="254"/>
      <c r="P881" s="254"/>
      <c r="Q881" s="254"/>
      <c r="R881" s="254"/>
      <c r="S881" s="254"/>
      <c r="T881" s="25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6" t="s">
        <v>232</v>
      </c>
      <c r="AU881" s="256" t="s">
        <v>89</v>
      </c>
      <c r="AV881" s="13" t="s">
        <v>89</v>
      </c>
      <c r="AW881" s="13" t="s">
        <v>33</v>
      </c>
      <c r="AX881" s="13" t="s">
        <v>84</v>
      </c>
      <c r="AY881" s="256" t="s">
        <v>224</v>
      </c>
    </row>
    <row r="882" s="2" customFormat="1" ht="16.5" customHeight="1">
      <c r="A882" s="40"/>
      <c r="B882" s="41"/>
      <c r="C882" s="278" t="s">
        <v>1315</v>
      </c>
      <c r="D882" s="278" t="s">
        <v>390</v>
      </c>
      <c r="E882" s="279" t="s">
        <v>1289</v>
      </c>
      <c r="F882" s="280" t="s">
        <v>1290</v>
      </c>
      <c r="G882" s="281" t="s">
        <v>229</v>
      </c>
      <c r="H882" s="282">
        <v>28.09</v>
      </c>
      <c r="I882" s="283"/>
      <c r="J882" s="284">
        <f>ROUND(I882*H882,2)</f>
        <v>0</v>
      </c>
      <c r="K882" s="285"/>
      <c r="L882" s="286"/>
      <c r="M882" s="287" t="s">
        <v>1</v>
      </c>
      <c r="N882" s="288" t="s">
        <v>44</v>
      </c>
      <c r="O882" s="93"/>
      <c r="P882" s="241">
        <f>O882*H882</f>
        <v>0</v>
      </c>
      <c r="Q882" s="241">
        <v>0.0129</v>
      </c>
      <c r="R882" s="241">
        <f>Q882*H882</f>
        <v>0.36236099999999999</v>
      </c>
      <c r="S882" s="241">
        <v>0</v>
      </c>
      <c r="T882" s="242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3" t="s">
        <v>418</v>
      </c>
      <c r="AT882" s="243" t="s">
        <v>390</v>
      </c>
      <c r="AU882" s="243" t="s">
        <v>89</v>
      </c>
      <c r="AY882" s="19" t="s">
        <v>224</v>
      </c>
      <c r="BE882" s="244">
        <f>IF(N882="základní",J882,0)</f>
        <v>0</v>
      </c>
      <c r="BF882" s="244">
        <f>IF(N882="snížená",J882,0)</f>
        <v>0</v>
      </c>
      <c r="BG882" s="244">
        <f>IF(N882="zákl. přenesená",J882,0)</f>
        <v>0</v>
      </c>
      <c r="BH882" s="244">
        <f>IF(N882="sníž. přenesená",J882,0)</f>
        <v>0</v>
      </c>
      <c r="BI882" s="244">
        <f>IF(N882="nulová",J882,0)</f>
        <v>0</v>
      </c>
      <c r="BJ882" s="19" t="s">
        <v>89</v>
      </c>
      <c r="BK882" s="244">
        <f>ROUND(I882*H882,2)</f>
        <v>0</v>
      </c>
      <c r="BL882" s="19" t="s">
        <v>319</v>
      </c>
      <c r="BM882" s="243" t="s">
        <v>1316</v>
      </c>
    </row>
    <row r="883" s="13" customFormat="1">
      <c r="A883" s="13"/>
      <c r="B883" s="245"/>
      <c r="C883" s="246"/>
      <c r="D883" s="247" t="s">
        <v>232</v>
      </c>
      <c r="E883" s="248" t="s">
        <v>1</v>
      </c>
      <c r="F883" s="249" t="s">
        <v>1317</v>
      </c>
      <c r="G883" s="246"/>
      <c r="H883" s="250">
        <v>28.09</v>
      </c>
      <c r="I883" s="251"/>
      <c r="J883" s="246"/>
      <c r="K883" s="246"/>
      <c r="L883" s="252"/>
      <c r="M883" s="253"/>
      <c r="N883" s="254"/>
      <c r="O883" s="254"/>
      <c r="P883" s="254"/>
      <c r="Q883" s="254"/>
      <c r="R883" s="254"/>
      <c r="S883" s="254"/>
      <c r="T883" s="25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6" t="s">
        <v>232</v>
      </c>
      <c r="AU883" s="256" t="s">
        <v>89</v>
      </c>
      <c r="AV883" s="13" t="s">
        <v>89</v>
      </c>
      <c r="AW883" s="13" t="s">
        <v>33</v>
      </c>
      <c r="AX883" s="13" t="s">
        <v>84</v>
      </c>
      <c r="AY883" s="256" t="s">
        <v>224</v>
      </c>
    </row>
    <row r="884" s="2" customFormat="1" ht="16.5" customHeight="1">
      <c r="A884" s="40"/>
      <c r="B884" s="41"/>
      <c r="C884" s="231" t="s">
        <v>1318</v>
      </c>
      <c r="D884" s="231" t="s">
        <v>226</v>
      </c>
      <c r="E884" s="232" t="s">
        <v>1319</v>
      </c>
      <c r="F884" s="233" t="s">
        <v>1320</v>
      </c>
      <c r="G884" s="234" t="s">
        <v>273</v>
      </c>
      <c r="H884" s="235">
        <v>606.45399999999995</v>
      </c>
      <c r="I884" s="236"/>
      <c r="J884" s="237">
        <f>ROUND(I884*H884,2)</f>
        <v>0</v>
      </c>
      <c r="K884" s="238"/>
      <c r="L884" s="46"/>
      <c r="M884" s="239" t="s">
        <v>1</v>
      </c>
      <c r="N884" s="240" t="s">
        <v>44</v>
      </c>
      <c r="O884" s="93"/>
      <c r="P884" s="241">
        <f>O884*H884</f>
        <v>0</v>
      </c>
      <c r="Q884" s="241">
        <v>3.0000000000000001E-05</v>
      </c>
      <c r="R884" s="241">
        <f>Q884*H884</f>
        <v>0.018193620000000001</v>
      </c>
      <c r="S884" s="241">
        <v>0</v>
      </c>
      <c r="T884" s="242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3" t="s">
        <v>319</v>
      </c>
      <c r="AT884" s="243" t="s">
        <v>226</v>
      </c>
      <c r="AU884" s="243" t="s">
        <v>89</v>
      </c>
      <c r="AY884" s="19" t="s">
        <v>224</v>
      </c>
      <c r="BE884" s="244">
        <f>IF(N884="základní",J884,0)</f>
        <v>0</v>
      </c>
      <c r="BF884" s="244">
        <f>IF(N884="snížená",J884,0)</f>
        <v>0</v>
      </c>
      <c r="BG884" s="244">
        <f>IF(N884="zákl. přenesená",J884,0)</f>
        <v>0</v>
      </c>
      <c r="BH884" s="244">
        <f>IF(N884="sníž. přenesená",J884,0)</f>
        <v>0</v>
      </c>
      <c r="BI884" s="244">
        <f>IF(N884="nulová",J884,0)</f>
        <v>0</v>
      </c>
      <c r="BJ884" s="19" t="s">
        <v>89</v>
      </c>
      <c r="BK884" s="244">
        <f>ROUND(I884*H884,2)</f>
        <v>0</v>
      </c>
      <c r="BL884" s="19" t="s">
        <v>319</v>
      </c>
      <c r="BM884" s="243" t="s">
        <v>1321</v>
      </c>
    </row>
    <row r="885" s="14" customFormat="1">
      <c r="A885" s="14"/>
      <c r="B885" s="257"/>
      <c r="C885" s="258"/>
      <c r="D885" s="247" t="s">
        <v>232</v>
      </c>
      <c r="E885" s="259" t="s">
        <v>1</v>
      </c>
      <c r="F885" s="260" t="s">
        <v>912</v>
      </c>
      <c r="G885" s="258"/>
      <c r="H885" s="259" t="s">
        <v>1</v>
      </c>
      <c r="I885" s="261"/>
      <c r="J885" s="258"/>
      <c r="K885" s="258"/>
      <c r="L885" s="262"/>
      <c r="M885" s="263"/>
      <c r="N885" s="264"/>
      <c r="O885" s="264"/>
      <c r="P885" s="264"/>
      <c r="Q885" s="264"/>
      <c r="R885" s="264"/>
      <c r="S885" s="264"/>
      <c r="T885" s="26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6" t="s">
        <v>232</v>
      </c>
      <c r="AU885" s="266" t="s">
        <v>89</v>
      </c>
      <c r="AV885" s="14" t="s">
        <v>84</v>
      </c>
      <c r="AW885" s="14" t="s">
        <v>33</v>
      </c>
      <c r="AX885" s="14" t="s">
        <v>78</v>
      </c>
      <c r="AY885" s="266" t="s">
        <v>224</v>
      </c>
    </row>
    <row r="886" s="13" customFormat="1">
      <c r="A886" s="13"/>
      <c r="B886" s="245"/>
      <c r="C886" s="246"/>
      <c r="D886" s="247" t="s">
        <v>232</v>
      </c>
      <c r="E886" s="248" t="s">
        <v>1</v>
      </c>
      <c r="F886" s="249" t="s">
        <v>1322</v>
      </c>
      <c r="G886" s="246"/>
      <c r="H886" s="250">
        <v>272</v>
      </c>
      <c r="I886" s="251"/>
      <c r="J886" s="246"/>
      <c r="K886" s="246"/>
      <c r="L886" s="252"/>
      <c r="M886" s="253"/>
      <c r="N886" s="254"/>
      <c r="O886" s="254"/>
      <c r="P886" s="254"/>
      <c r="Q886" s="254"/>
      <c r="R886" s="254"/>
      <c r="S886" s="254"/>
      <c r="T886" s="25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6" t="s">
        <v>232</v>
      </c>
      <c r="AU886" s="256" t="s">
        <v>89</v>
      </c>
      <c r="AV886" s="13" t="s">
        <v>89</v>
      </c>
      <c r="AW886" s="13" t="s">
        <v>33</v>
      </c>
      <c r="AX886" s="13" t="s">
        <v>78</v>
      </c>
      <c r="AY886" s="256" t="s">
        <v>224</v>
      </c>
    </row>
    <row r="887" s="13" customFormat="1">
      <c r="A887" s="13"/>
      <c r="B887" s="245"/>
      <c r="C887" s="246"/>
      <c r="D887" s="247" t="s">
        <v>232</v>
      </c>
      <c r="E887" s="248" t="s">
        <v>1</v>
      </c>
      <c r="F887" s="249" t="s">
        <v>1323</v>
      </c>
      <c r="G887" s="246"/>
      <c r="H887" s="250">
        <v>255</v>
      </c>
      <c r="I887" s="251"/>
      <c r="J887" s="246"/>
      <c r="K887" s="246"/>
      <c r="L887" s="252"/>
      <c r="M887" s="253"/>
      <c r="N887" s="254"/>
      <c r="O887" s="254"/>
      <c r="P887" s="254"/>
      <c r="Q887" s="254"/>
      <c r="R887" s="254"/>
      <c r="S887" s="254"/>
      <c r="T887" s="25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6" t="s">
        <v>232</v>
      </c>
      <c r="AU887" s="256" t="s">
        <v>89</v>
      </c>
      <c r="AV887" s="13" t="s">
        <v>89</v>
      </c>
      <c r="AW887" s="13" t="s">
        <v>33</v>
      </c>
      <c r="AX887" s="13" t="s">
        <v>78</v>
      </c>
      <c r="AY887" s="256" t="s">
        <v>224</v>
      </c>
    </row>
    <row r="888" s="13" customFormat="1">
      <c r="A888" s="13"/>
      <c r="B888" s="245"/>
      <c r="C888" s="246"/>
      <c r="D888" s="247" t="s">
        <v>232</v>
      </c>
      <c r="E888" s="248" t="s">
        <v>1</v>
      </c>
      <c r="F888" s="249" t="s">
        <v>1324</v>
      </c>
      <c r="G888" s="246"/>
      <c r="H888" s="250">
        <v>51.072000000000003</v>
      </c>
      <c r="I888" s="251"/>
      <c r="J888" s="246"/>
      <c r="K888" s="246"/>
      <c r="L888" s="252"/>
      <c r="M888" s="253"/>
      <c r="N888" s="254"/>
      <c r="O888" s="254"/>
      <c r="P888" s="254"/>
      <c r="Q888" s="254"/>
      <c r="R888" s="254"/>
      <c r="S888" s="254"/>
      <c r="T888" s="25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6" t="s">
        <v>232</v>
      </c>
      <c r="AU888" s="256" t="s">
        <v>89</v>
      </c>
      <c r="AV888" s="13" t="s">
        <v>89</v>
      </c>
      <c r="AW888" s="13" t="s">
        <v>33</v>
      </c>
      <c r="AX888" s="13" t="s">
        <v>78</v>
      </c>
      <c r="AY888" s="256" t="s">
        <v>224</v>
      </c>
    </row>
    <row r="889" s="13" customFormat="1">
      <c r="A889" s="13"/>
      <c r="B889" s="245"/>
      <c r="C889" s="246"/>
      <c r="D889" s="247" t="s">
        <v>232</v>
      </c>
      <c r="E889" s="248" t="s">
        <v>1</v>
      </c>
      <c r="F889" s="249" t="s">
        <v>1325</v>
      </c>
      <c r="G889" s="246"/>
      <c r="H889" s="250">
        <v>28.382000000000001</v>
      </c>
      <c r="I889" s="251"/>
      <c r="J889" s="246"/>
      <c r="K889" s="246"/>
      <c r="L889" s="252"/>
      <c r="M889" s="253"/>
      <c r="N889" s="254"/>
      <c r="O889" s="254"/>
      <c r="P889" s="254"/>
      <c r="Q889" s="254"/>
      <c r="R889" s="254"/>
      <c r="S889" s="254"/>
      <c r="T889" s="25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6" t="s">
        <v>232</v>
      </c>
      <c r="AU889" s="256" t="s">
        <v>89</v>
      </c>
      <c r="AV889" s="13" t="s">
        <v>89</v>
      </c>
      <c r="AW889" s="13" t="s">
        <v>33</v>
      </c>
      <c r="AX889" s="13" t="s">
        <v>78</v>
      </c>
      <c r="AY889" s="256" t="s">
        <v>224</v>
      </c>
    </row>
    <row r="890" s="15" customFormat="1">
      <c r="A890" s="15"/>
      <c r="B890" s="267"/>
      <c r="C890" s="268"/>
      <c r="D890" s="247" t="s">
        <v>232</v>
      </c>
      <c r="E890" s="269" t="s">
        <v>1</v>
      </c>
      <c r="F890" s="270" t="s">
        <v>248</v>
      </c>
      <c r="G890" s="268"/>
      <c r="H890" s="271">
        <v>606.45399999999995</v>
      </c>
      <c r="I890" s="272"/>
      <c r="J890" s="268"/>
      <c r="K890" s="268"/>
      <c r="L890" s="273"/>
      <c r="M890" s="274"/>
      <c r="N890" s="275"/>
      <c r="O890" s="275"/>
      <c r="P890" s="275"/>
      <c r="Q890" s="275"/>
      <c r="R890" s="275"/>
      <c r="S890" s="275"/>
      <c r="T890" s="27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7" t="s">
        <v>232</v>
      </c>
      <c r="AU890" s="277" t="s">
        <v>89</v>
      </c>
      <c r="AV890" s="15" t="s">
        <v>230</v>
      </c>
      <c r="AW890" s="15" t="s">
        <v>33</v>
      </c>
      <c r="AX890" s="15" t="s">
        <v>84</v>
      </c>
      <c r="AY890" s="277" t="s">
        <v>224</v>
      </c>
    </row>
    <row r="891" s="2" customFormat="1" ht="16.5" customHeight="1">
      <c r="A891" s="40"/>
      <c r="B891" s="41"/>
      <c r="C891" s="278" t="s">
        <v>1326</v>
      </c>
      <c r="D891" s="278" t="s">
        <v>390</v>
      </c>
      <c r="E891" s="279" t="s">
        <v>1327</v>
      </c>
      <c r="F891" s="280" t="s">
        <v>1328</v>
      </c>
      <c r="G891" s="281" t="s">
        <v>236</v>
      </c>
      <c r="H891" s="282">
        <v>0.748</v>
      </c>
      <c r="I891" s="283"/>
      <c r="J891" s="284">
        <f>ROUND(I891*H891,2)</f>
        <v>0</v>
      </c>
      <c r="K891" s="285"/>
      <c r="L891" s="286"/>
      <c r="M891" s="287" t="s">
        <v>1</v>
      </c>
      <c r="N891" s="288" t="s">
        <v>44</v>
      </c>
      <c r="O891" s="93"/>
      <c r="P891" s="241">
        <f>O891*H891</f>
        <v>0</v>
      </c>
      <c r="Q891" s="241">
        <v>0.44</v>
      </c>
      <c r="R891" s="241">
        <f>Q891*H891</f>
        <v>0.32912000000000002</v>
      </c>
      <c r="S891" s="241">
        <v>0</v>
      </c>
      <c r="T891" s="242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3" t="s">
        <v>418</v>
      </c>
      <c r="AT891" s="243" t="s">
        <v>390</v>
      </c>
      <c r="AU891" s="243" t="s">
        <v>89</v>
      </c>
      <c r="AY891" s="19" t="s">
        <v>224</v>
      </c>
      <c r="BE891" s="244">
        <f>IF(N891="základní",J891,0)</f>
        <v>0</v>
      </c>
      <c r="BF891" s="244">
        <f>IF(N891="snížená",J891,0)</f>
        <v>0</v>
      </c>
      <c r="BG891" s="244">
        <f>IF(N891="zákl. přenesená",J891,0)</f>
        <v>0</v>
      </c>
      <c r="BH891" s="244">
        <f>IF(N891="sníž. přenesená",J891,0)</f>
        <v>0</v>
      </c>
      <c r="BI891" s="244">
        <f>IF(N891="nulová",J891,0)</f>
        <v>0</v>
      </c>
      <c r="BJ891" s="19" t="s">
        <v>89</v>
      </c>
      <c r="BK891" s="244">
        <f>ROUND(I891*H891,2)</f>
        <v>0</v>
      </c>
      <c r="BL891" s="19" t="s">
        <v>319</v>
      </c>
      <c r="BM891" s="243" t="s">
        <v>1329</v>
      </c>
    </row>
    <row r="892" s="14" customFormat="1">
      <c r="A892" s="14"/>
      <c r="B892" s="257"/>
      <c r="C892" s="258"/>
      <c r="D892" s="247" t="s">
        <v>232</v>
      </c>
      <c r="E892" s="259" t="s">
        <v>1</v>
      </c>
      <c r="F892" s="260" t="s">
        <v>912</v>
      </c>
      <c r="G892" s="258"/>
      <c r="H892" s="259" t="s">
        <v>1</v>
      </c>
      <c r="I892" s="261"/>
      <c r="J892" s="258"/>
      <c r="K892" s="258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232</v>
      </c>
      <c r="AU892" s="266" t="s">
        <v>89</v>
      </c>
      <c r="AV892" s="14" t="s">
        <v>84</v>
      </c>
      <c r="AW892" s="14" t="s">
        <v>33</v>
      </c>
      <c r="AX892" s="14" t="s">
        <v>78</v>
      </c>
      <c r="AY892" s="266" t="s">
        <v>224</v>
      </c>
    </row>
    <row r="893" s="13" customFormat="1">
      <c r="A893" s="13"/>
      <c r="B893" s="245"/>
      <c r="C893" s="246"/>
      <c r="D893" s="247" t="s">
        <v>232</v>
      </c>
      <c r="E893" s="248" t="s">
        <v>1</v>
      </c>
      <c r="F893" s="249" t="s">
        <v>1266</v>
      </c>
      <c r="G893" s="246"/>
      <c r="H893" s="250">
        <v>0.67300000000000004</v>
      </c>
      <c r="I893" s="251"/>
      <c r="J893" s="246"/>
      <c r="K893" s="246"/>
      <c r="L893" s="252"/>
      <c r="M893" s="253"/>
      <c r="N893" s="254"/>
      <c r="O893" s="254"/>
      <c r="P893" s="254"/>
      <c r="Q893" s="254"/>
      <c r="R893" s="254"/>
      <c r="S893" s="254"/>
      <c r="T893" s="25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6" t="s">
        <v>232</v>
      </c>
      <c r="AU893" s="256" t="s">
        <v>89</v>
      </c>
      <c r="AV893" s="13" t="s">
        <v>89</v>
      </c>
      <c r="AW893" s="13" t="s">
        <v>33</v>
      </c>
      <c r="AX893" s="13" t="s">
        <v>78</v>
      </c>
      <c r="AY893" s="256" t="s">
        <v>224</v>
      </c>
    </row>
    <row r="894" s="13" customFormat="1">
      <c r="A894" s="13"/>
      <c r="B894" s="245"/>
      <c r="C894" s="246"/>
      <c r="D894" s="247" t="s">
        <v>232</v>
      </c>
      <c r="E894" s="248" t="s">
        <v>1</v>
      </c>
      <c r="F894" s="249" t="s">
        <v>1272</v>
      </c>
      <c r="G894" s="246"/>
      <c r="H894" s="250">
        <v>0.074999999999999997</v>
      </c>
      <c r="I894" s="251"/>
      <c r="J894" s="246"/>
      <c r="K894" s="246"/>
      <c r="L894" s="252"/>
      <c r="M894" s="253"/>
      <c r="N894" s="254"/>
      <c r="O894" s="254"/>
      <c r="P894" s="254"/>
      <c r="Q894" s="254"/>
      <c r="R894" s="254"/>
      <c r="S894" s="254"/>
      <c r="T894" s="25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6" t="s">
        <v>232</v>
      </c>
      <c r="AU894" s="256" t="s">
        <v>89</v>
      </c>
      <c r="AV894" s="13" t="s">
        <v>89</v>
      </c>
      <c r="AW894" s="13" t="s">
        <v>33</v>
      </c>
      <c r="AX894" s="13" t="s">
        <v>78</v>
      </c>
      <c r="AY894" s="256" t="s">
        <v>224</v>
      </c>
    </row>
    <row r="895" s="15" customFormat="1">
      <c r="A895" s="15"/>
      <c r="B895" s="267"/>
      <c r="C895" s="268"/>
      <c r="D895" s="247" t="s">
        <v>232</v>
      </c>
      <c r="E895" s="269" t="s">
        <v>1</v>
      </c>
      <c r="F895" s="270" t="s">
        <v>248</v>
      </c>
      <c r="G895" s="268"/>
      <c r="H895" s="271">
        <v>0.748</v>
      </c>
      <c r="I895" s="272"/>
      <c r="J895" s="268"/>
      <c r="K895" s="268"/>
      <c r="L895" s="273"/>
      <c r="M895" s="274"/>
      <c r="N895" s="275"/>
      <c r="O895" s="275"/>
      <c r="P895" s="275"/>
      <c r="Q895" s="275"/>
      <c r="R895" s="275"/>
      <c r="S895" s="275"/>
      <c r="T895" s="27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7" t="s">
        <v>232</v>
      </c>
      <c r="AU895" s="277" t="s">
        <v>89</v>
      </c>
      <c r="AV895" s="15" t="s">
        <v>230</v>
      </c>
      <c r="AW895" s="15" t="s">
        <v>33</v>
      </c>
      <c r="AX895" s="15" t="s">
        <v>84</v>
      </c>
      <c r="AY895" s="277" t="s">
        <v>224</v>
      </c>
    </row>
    <row r="896" s="2" customFormat="1" ht="16.5" customHeight="1">
      <c r="A896" s="40"/>
      <c r="B896" s="41"/>
      <c r="C896" s="278" t="s">
        <v>1330</v>
      </c>
      <c r="D896" s="278" t="s">
        <v>390</v>
      </c>
      <c r="E896" s="279" t="s">
        <v>1331</v>
      </c>
      <c r="F896" s="280" t="s">
        <v>1332</v>
      </c>
      <c r="G896" s="281" t="s">
        <v>236</v>
      </c>
      <c r="H896" s="282">
        <v>1.915</v>
      </c>
      <c r="I896" s="283"/>
      <c r="J896" s="284">
        <f>ROUND(I896*H896,2)</f>
        <v>0</v>
      </c>
      <c r="K896" s="285"/>
      <c r="L896" s="286"/>
      <c r="M896" s="287" t="s">
        <v>1</v>
      </c>
      <c r="N896" s="288" t="s">
        <v>44</v>
      </c>
      <c r="O896" s="93"/>
      <c r="P896" s="241">
        <f>O896*H896</f>
        <v>0</v>
      </c>
      <c r="Q896" s="241">
        <v>0.44</v>
      </c>
      <c r="R896" s="241">
        <f>Q896*H896</f>
        <v>0.84260000000000002</v>
      </c>
      <c r="S896" s="241">
        <v>0</v>
      </c>
      <c r="T896" s="242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43" t="s">
        <v>418</v>
      </c>
      <c r="AT896" s="243" t="s">
        <v>390</v>
      </c>
      <c r="AU896" s="243" t="s">
        <v>89</v>
      </c>
      <c r="AY896" s="19" t="s">
        <v>224</v>
      </c>
      <c r="BE896" s="244">
        <f>IF(N896="základní",J896,0)</f>
        <v>0</v>
      </c>
      <c r="BF896" s="244">
        <f>IF(N896="snížená",J896,0)</f>
        <v>0</v>
      </c>
      <c r="BG896" s="244">
        <f>IF(N896="zákl. přenesená",J896,0)</f>
        <v>0</v>
      </c>
      <c r="BH896" s="244">
        <f>IF(N896="sníž. přenesená",J896,0)</f>
        <v>0</v>
      </c>
      <c r="BI896" s="244">
        <f>IF(N896="nulová",J896,0)</f>
        <v>0</v>
      </c>
      <c r="BJ896" s="19" t="s">
        <v>89</v>
      </c>
      <c r="BK896" s="244">
        <f>ROUND(I896*H896,2)</f>
        <v>0</v>
      </c>
      <c r="BL896" s="19" t="s">
        <v>319</v>
      </c>
      <c r="BM896" s="243" t="s">
        <v>1333</v>
      </c>
    </row>
    <row r="897" s="14" customFormat="1">
      <c r="A897" s="14"/>
      <c r="B897" s="257"/>
      <c r="C897" s="258"/>
      <c r="D897" s="247" t="s">
        <v>232</v>
      </c>
      <c r="E897" s="259" t="s">
        <v>1</v>
      </c>
      <c r="F897" s="260" t="s">
        <v>912</v>
      </c>
      <c r="G897" s="258"/>
      <c r="H897" s="259" t="s">
        <v>1</v>
      </c>
      <c r="I897" s="261"/>
      <c r="J897" s="258"/>
      <c r="K897" s="258"/>
      <c r="L897" s="262"/>
      <c r="M897" s="263"/>
      <c r="N897" s="264"/>
      <c r="O897" s="264"/>
      <c r="P897" s="264"/>
      <c r="Q897" s="264"/>
      <c r="R897" s="264"/>
      <c r="S897" s="264"/>
      <c r="T897" s="26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6" t="s">
        <v>232</v>
      </c>
      <c r="AU897" s="266" t="s">
        <v>89</v>
      </c>
      <c r="AV897" s="14" t="s">
        <v>84</v>
      </c>
      <c r="AW897" s="14" t="s">
        <v>33</v>
      </c>
      <c r="AX897" s="14" t="s">
        <v>78</v>
      </c>
      <c r="AY897" s="266" t="s">
        <v>224</v>
      </c>
    </row>
    <row r="898" s="13" customFormat="1">
      <c r="A898" s="13"/>
      <c r="B898" s="245"/>
      <c r="C898" s="246"/>
      <c r="D898" s="247" t="s">
        <v>232</v>
      </c>
      <c r="E898" s="248" t="s">
        <v>1</v>
      </c>
      <c r="F898" s="249" t="s">
        <v>1267</v>
      </c>
      <c r="G898" s="246"/>
      <c r="H898" s="250">
        <v>1.915</v>
      </c>
      <c r="I898" s="251"/>
      <c r="J898" s="246"/>
      <c r="K898" s="246"/>
      <c r="L898" s="252"/>
      <c r="M898" s="253"/>
      <c r="N898" s="254"/>
      <c r="O898" s="254"/>
      <c r="P898" s="254"/>
      <c r="Q898" s="254"/>
      <c r="R898" s="254"/>
      <c r="S898" s="254"/>
      <c r="T898" s="25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6" t="s">
        <v>232</v>
      </c>
      <c r="AU898" s="256" t="s">
        <v>89</v>
      </c>
      <c r="AV898" s="13" t="s">
        <v>89</v>
      </c>
      <c r="AW898" s="13" t="s">
        <v>33</v>
      </c>
      <c r="AX898" s="13" t="s">
        <v>84</v>
      </c>
      <c r="AY898" s="256" t="s">
        <v>224</v>
      </c>
    </row>
    <row r="899" s="2" customFormat="1" ht="16.5" customHeight="1">
      <c r="A899" s="40"/>
      <c r="B899" s="41"/>
      <c r="C899" s="278" t="s">
        <v>1334</v>
      </c>
      <c r="D899" s="278" t="s">
        <v>390</v>
      </c>
      <c r="E899" s="279" t="s">
        <v>1335</v>
      </c>
      <c r="F899" s="280" t="s">
        <v>1336</v>
      </c>
      <c r="G899" s="281" t="s">
        <v>236</v>
      </c>
      <c r="H899" s="282">
        <v>0.089999999999999997</v>
      </c>
      <c r="I899" s="283"/>
      <c r="J899" s="284">
        <f>ROUND(I899*H899,2)</f>
        <v>0</v>
      </c>
      <c r="K899" s="285"/>
      <c r="L899" s="286"/>
      <c r="M899" s="287" t="s">
        <v>1</v>
      </c>
      <c r="N899" s="288" t="s">
        <v>44</v>
      </c>
      <c r="O899" s="93"/>
      <c r="P899" s="241">
        <f>O899*H899</f>
        <v>0</v>
      </c>
      <c r="Q899" s="241">
        <v>0.55000000000000004</v>
      </c>
      <c r="R899" s="241">
        <f>Q899*H899</f>
        <v>0.049500000000000002</v>
      </c>
      <c r="S899" s="241">
        <v>0</v>
      </c>
      <c r="T899" s="242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3" t="s">
        <v>418</v>
      </c>
      <c r="AT899" s="243" t="s">
        <v>390</v>
      </c>
      <c r="AU899" s="243" t="s">
        <v>89</v>
      </c>
      <c r="AY899" s="19" t="s">
        <v>224</v>
      </c>
      <c r="BE899" s="244">
        <f>IF(N899="základní",J899,0)</f>
        <v>0</v>
      </c>
      <c r="BF899" s="244">
        <f>IF(N899="snížená",J899,0)</f>
        <v>0</v>
      </c>
      <c r="BG899" s="244">
        <f>IF(N899="zákl. přenesená",J899,0)</f>
        <v>0</v>
      </c>
      <c r="BH899" s="244">
        <f>IF(N899="sníž. přenesená",J899,0)</f>
        <v>0</v>
      </c>
      <c r="BI899" s="244">
        <f>IF(N899="nulová",J899,0)</f>
        <v>0</v>
      </c>
      <c r="BJ899" s="19" t="s">
        <v>89</v>
      </c>
      <c r="BK899" s="244">
        <f>ROUND(I899*H899,2)</f>
        <v>0</v>
      </c>
      <c r="BL899" s="19" t="s">
        <v>319</v>
      </c>
      <c r="BM899" s="243" t="s">
        <v>1337</v>
      </c>
    </row>
    <row r="900" s="13" customFormat="1">
      <c r="A900" s="13"/>
      <c r="B900" s="245"/>
      <c r="C900" s="246"/>
      <c r="D900" s="247" t="s">
        <v>232</v>
      </c>
      <c r="E900" s="248" t="s">
        <v>1</v>
      </c>
      <c r="F900" s="249" t="s">
        <v>1271</v>
      </c>
      <c r="G900" s="246"/>
      <c r="H900" s="250">
        <v>0.089999999999999997</v>
      </c>
      <c r="I900" s="251"/>
      <c r="J900" s="246"/>
      <c r="K900" s="246"/>
      <c r="L900" s="252"/>
      <c r="M900" s="253"/>
      <c r="N900" s="254"/>
      <c r="O900" s="254"/>
      <c r="P900" s="254"/>
      <c r="Q900" s="254"/>
      <c r="R900" s="254"/>
      <c r="S900" s="254"/>
      <c r="T900" s="25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6" t="s">
        <v>232</v>
      </c>
      <c r="AU900" s="256" t="s">
        <v>89</v>
      </c>
      <c r="AV900" s="13" t="s">
        <v>89</v>
      </c>
      <c r="AW900" s="13" t="s">
        <v>33</v>
      </c>
      <c r="AX900" s="13" t="s">
        <v>84</v>
      </c>
      <c r="AY900" s="256" t="s">
        <v>224</v>
      </c>
    </row>
    <row r="901" s="2" customFormat="1" ht="16.5" customHeight="1">
      <c r="A901" s="40"/>
      <c r="B901" s="41"/>
      <c r="C901" s="231" t="s">
        <v>1338</v>
      </c>
      <c r="D901" s="231" t="s">
        <v>226</v>
      </c>
      <c r="E901" s="232" t="s">
        <v>1339</v>
      </c>
      <c r="F901" s="233" t="s">
        <v>1340</v>
      </c>
      <c r="G901" s="234" t="s">
        <v>229</v>
      </c>
      <c r="H901" s="235">
        <v>30.52</v>
      </c>
      <c r="I901" s="236"/>
      <c r="J901" s="237">
        <f>ROUND(I901*H901,2)</f>
        <v>0</v>
      </c>
      <c r="K901" s="238"/>
      <c r="L901" s="46"/>
      <c r="M901" s="239" t="s">
        <v>1</v>
      </c>
      <c r="N901" s="240" t="s">
        <v>44</v>
      </c>
      <c r="O901" s="93"/>
      <c r="P901" s="241">
        <f>O901*H901</f>
        <v>0</v>
      </c>
      <c r="Q901" s="241">
        <v>0</v>
      </c>
      <c r="R901" s="241">
        <f>Q901*H901</f>
        <v>0</v>
      </c>
      <c r="S901" s="241">
        <v>0</v>
      </c>
      <c r="T901" s="242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3" t="s">
        <v>319</v>
      </c>
      <c r="AT901" s="243" t="s">
        <v>226</v>
      </c>
      <c r="AU901" s="243" t="s">
        <v>89</v>
      </c>
      <c r="AY901" s="19" t="s">
        <v>224</v>
      </c>
      <c r="BE901" s="244">
        <f>IF(N901="základní",J901,0)</f>
        <v>0</v>
      </c>
      <c r="BF901" s="244">
        <f>IF(N901="snížená",J901,0)</f>
        <v>0</v>
      </c>
      <c r="BG901" s="244">
        <f>IF(N901="zákl. přenesená",J901,0)</f>
        <v>0</v>
      </c>
      <c r="BH901" s="244">
        <f>IF(N901="sníž. přenesená",J901,0)</f>
        <v>0</v>
      </c>
      <c r="BI901" s="244">
        <f>IF(N901="nulová",J901,0)</f>
        <v>0</v>
      </c>
      <c r="BJ901" s="19" t="s">
        <v>89</v>
      </c>
      <c r="BK901" s="244">
        <f>ROUND(I901*H901,2)</f>
        <v>0</v>
      </c>
      <c r="BL901" s="19" t="s">
        <v>319</v>
      </c>
      <c r="BM901" s="243" t="s">
        <v>1341</v>
      </c>
    </row>
    <row r="902" s="14" customFormat="1">
      <c r="A902" s="14"/>
      <c r="B902" s="257"/>
      <c r="C902" s="258"/>
      <c r="D902" s="247" t="s">
        <v>232</v>
      </c>
      <c r="E902" s="259" t="s">
        <v>1</v>
      </c>
      <c r="F902" s="260" t="s">
        <v>574</v>
      </c>
      <c r="G902" s="258"/>
      <c r="H902" s="259" t="s">
        <v>1</v>
      </c>
      <c r="I902" s="261"/>
      <c r="J902" s="258"/>
      <c r="K902" s="258"/>
      <c r="L902" s="262"/>
      <c r="M902" s="263"/>
      <c r="N902" s="264"/>
      <c r="O902" s="264"/>
      <c r="P902" s="264"/>
      <c r="Q902" s="264"/>
      <c r="R902" s="264"/>
      <c r="S902" s="264"/>
      <c r="T902" s="26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6" t="s">
        <v>232</v>
      </c>
      <c r="AU902" s="266" t="s">
        <v>89</v>
      </c>
      <c r="AV902" s="14" t="s">
        <v>84</v>
      </c>
      <c r="AW902" s="14" t="s">
        <v>33</v>
      </c>
      <c r="AX902" s="14" t="s">
        <v>78</v>
      </c>
      <c r="AY902" s="266" t="s">
        <v>224</v>
      </c>
    </row>
    <row r="903" s="13" customFormat="1">
      <c r="A903" s="13"/>
      <c r="B903" s="245"/>
      <c r="C903" s="246"/>
      <c r="D903" s="247" t="s">
        <v>232</v>
      </c>
      <c r="E903" s="248" t="s">
        <v>1</v>
      </c>
      <c r="F903" s="249" t="s">
        <v>1342</v>
      </c>
      <c r="G903" s="246"/>
      <c r="H903" s="250">
        <v>4.8300000000000001</v>
      </c>
      <c r="I903" s="251"/>
      <c r="J903" s="246"/>
      <c r="K903" s="246"/>
      <c r="L903" s="252"/>
      <c r="M903" s="253"/>
      <c r="N903" s="254"/>
      <c r="O903" s="254"/>
      <c r="P903" s="254"/>
      <c r="Q903" s="254"/>
      <c r="R903" s="254"/>
      <c r="S903" s="254"/>
      <c r="T903" s="25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6" t="s">
        <v>232</v>
      </c>
      <c r="AU903" s="256" t="s">
        <v>89</v>
      </c>
      <c r="AV903" s="13" t="s">
        <v>89</v>
      </c>
      <c r="AW903" s="13" t="s">
        <v>33</v>
      </c>
      <c r="AX903" s="13" t="s">
        <v>78</v>
      </c>
      <c r="AY903" s="256" t="s">
        <v>224</v>
      </c>
    </row>
    <row r="904" s="14" customFormat="1">
      <c r="A904" s="14"/>
      <c r="B904" s="257"/>
      <c r="C904" s="258"/>
      <c r="D904" s="247" t="s">
        <v>232</v>
      </c>
      <c r="E904" s="259" t="s">
        <v>1</v>
      </c>
      <c r="F904" s="260" t="s">
        <v>576</v>
      </c>
      <c r="G904" s="258"/>
      <c r="H904" s="259" t="s">
        <v>1</v>
      </c>
      <c r="I904" s="261"/>
      <c r="J904" s="258"/>
      <c r="K904" s="258"/>
      <c r="L904" s="262"/>
      <c r="M904" s="263"/>
      <c r="N904" s="264"/>
      <c r="O904" s="264"/>
      <c r="P904" s="264"/>
      <c r="Q904" s="264"/>
      <c r="R904" s="264"/>
      <c r="S904" s="264"/>
      <c r="T904" s="26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6" t="s">
        <v>232</v>
      </c>
      <c r="AU904" s="266" t="s">
        <v>89</v>
      </c>
      <c r="AV904" s="14" t="s">
        <v>84</v>
      </c>
      <c r="AW904" s="14" t="s">
        <v>33</v>
      </c>
      <c r="AX904" s="14" t="s">
        <v>78</v>
      </c>
      <c r="AY904" s="266" t="s">
        <v>224</v>
      </c>
    </row>
    <row r="905" s="13" customFormat="1">
      <c r="A905" s="13"/>
      <c r="B905" s="245"/>
      <c r="C905" s="246"/>
      <c r="D905" s="247" t="s">
        <v>232</v>
      </c>
      <c r="E905" s="248" t="s">
        <v>1</v>
      </c>
      <c r="F905" s="249" t="s">
        <v>1343</v>
      </c>
      <c r="G905" s="246"/>
      <c r="H905" s="250">
        <v>0.68999999999999995</v>
      </c>
      <c r="I905" s="251"/>
      <c r="J905" s="246"/>
      <c r="K905" s="246"/>
      <c r="L905" s="252"/>
      <c r="M905" s="253"/>
      <c r="N905" s="254"/>
      <c r="O905" s="254"/>
      <c r="P905" s="254"/>
      <c r="Q905" s="254"/>
      <c r="R905" s="254"/>
      <c r="S905" s="254"/>
      <c r="T905" s="25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6" t="s">
        <v>232</v>
      </c>
      <c r="AU905" s="256" t="s">
        <v>89</v>
      </c>
      <c r="AV905" s="13" t="s">
        <v>89</v>
      </c>
      <c r="AW905" s="13" t="s">
        <v>33</v>
      </c>
      <c r="AX905" s="13" t="s">
        <v>78</v>
      </c>
      <c r="AY905" s="256" t="s">
        <v>224</v>
      </c>
    </row>
    <row r="906" s="14" customFormat="1">
      <c r="A906" s="14"/>
      <c r="B906" s="257"/>
      <c r="C906" s="258"/>
      <c r="D906" s="247" t="s">
        <v>232</v>
      </c>
      <c r="E906" s="259" t="s">
        <v>1</v>
      </c>
      <c r="F906" s="260" t="s">
        <v>1268</v>
      </c>
      <c r="G906" s="258"/>
      <c r="H906" s="259" t="s">
        <v>1</v>
      </c>
      <c r="I906" s="261"/>
      <c r="J906" s="258"/>
      <c r="K906" s="258"/>
      <c r="L906" s="262"/>
      <c r="M906" s="263"/>
      <c r="N906" s="264"/>
      <c r="O906" s="264"/>
      <c r="P906" s="264"/>
      <c r="Q906" s="264"/>
      <c r="R906" s="264"/>
      <c r="S906" s="264"/>
      <c r="T906" s="26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6" t="s">
        <v>232</v>
      </c>
      <c r="AU906" s="266" t="s">
        <v>89</v>
      </c>
      <c r="AV906" s="14" t="s">
        <v>84</v>
      </c>
      <c r="AW906" s="14" t="s">
        <v>33</v>
      </c>
      <c r="AX906" s="14" t="s">
        <v>78</v>
      </c>
      <c r="AY906" s="266" t="s">
        <v>224</v>
      </c>
    </row>
    <row r="907" s="13" customFormat="1">
      <c r="A907" s="13"/>
      <c r="B907" s="245"/>
      <c r="C907" s="246"/>
      <c r="D907" s="247" t="s">
        <v>232</v>
      </c>
      <c r="E907" s="248" t="s">
        <v>1</v>
      </c>
      <c r="F907" s="249" t="s">
        <v>1344</v>
      </c>
      <c r="G907" s="246"/>
      <c r="H907" s="250">
        <v>25</v>
      </c>
      <c r="I907" s="251"/>
      <c r="J907" s="246"/>
      <c r="K907" s="246"/>
      <c r="L907" s="252"/>
      <c r="M907" s="253"/>
      <c r="N907" s="254"/>
      <c r="O907" s="254"/>
      <c r="P907" s="254"/>
      <c r="Q907" s="254"/>
      <c r="R907" s="254"/>
      <c r="S907" s="254"/>
      <c r="T907" s="25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6" t="s">
        <v>232</v>
      </c>
      <c r="AU907" s="256" t="s">
        <v>89</v>
      </c>
      <c r="AV907" s="13" t="s">
        <v>89</v>
      </c>
      <c r="AW907" s="13" t="s">
        <v>33</v>
      </c>
      <c r="AX907" s="13" t="s">
        <v>78</v>
      </c>
      <c r="AY907" s="256" t="s">
        <v>224</v>
      </c>
    </row>
    <row r="908" s="15" customFormat="1">
      <c r="A908" s="15"/>
      <c r="B908" s="267"/>
      <c r="C908" s="268"/>
      <c r="D908" s="247" t="s">
        <v>232</v>
      </c>
      <c r="E908" s="269" t="s">
        <v>1</v>
      </c>
      <c r="F908" s="270" t="s">
        <v>248</v>
      </c>
      <c r="G908" s="268"/>
      <c r="H908" s="271">
        <v>30.52</v>
      </c>
      <c r="I908" s="272"/>
      <c r="J908" s="268"/>
      <c r="K908" s="268"/>
      <c r="L908" s="273"/>
      <c r="M908" s="274"/>
      <c r="N908" s="275"/>
      <c r="O908" s="275"/>
      <c r="P908" s="275"/>
      <c r="Q908" s="275"/>
      <c r="R908" s="275"/>
      <c r="S908" s="275"/>
      <c r="T908" s="27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7" t="s">
        <v>232</v>
      </c>
      <c r="AU908" s="277" t="s">
        <v>89</v>
      </c>
      <c r="AV908" s="15" t="s">
        <v>230</v>
      </c>
      <c r="AW908" s="15" t="s">
        <v>33</v>
      </c>
      <c r="AX908" s="15" t="s">
        <v>84</v>
      </c>
      <c r="AY908" s="277" t="s">
        <v>224</v>
      </c>
    </row>
    <row r="909" s="2" customFormat="1" ht="16.5" customHeight="1">
      <c r="A909" s="40"/>
      <c r="B909" s="41"/>
      <c r="C909" s="278" t="s">
        <v>1345</v>
      </c>
      <c r="D909" s="278" t="s">
        <v>390</v>
      </c>
      <c r="E909" s="279" t="s">
        <v>1346</v>
      </c>
      <c r="F909" s="280" t="s">
        <v>1347</v>
      </c>
      <c r="G909" s="281" t="s">
        <v>229</v>
      </c>
      <c r="H909" s="282">
        <v>33.572000000000003</v>
      </c>
      <c r="I909" s="283"/>
      <c r="J909" s="284">
        <f>ROUND(I909*H909,2)</f>
        <v>0</v>
      </c>
      <c r="K909" s="285"/>
      <c r="L909" s="286"/>
      <c r="M909" s="287" t="s">
        <v>1</v>
      </c>
      <c r="N909" s="288" t="s">
        <v>44</v>
      </c>
      <c r="O909" s="93"/>
      <c r="P909" s="241">
        <f>O909*H909</f>
        <v>0</v>
      </c>
      <c r="Q909" s="241">
        <v>0.028400000000000002</v>
      </c>
      <c r="R909" s="241">
        <f>Q909*H909</f>
        <v>0.95344480000000009</v>
      </c>
      <c r="S909" s="241">
        <v>0</v>
      </c>
      <c r="T909" s="242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3" t="s">
        <v>418</v>
      </c>
      <c r="AT909" s="243" t="s">
        <v>390</v>
      </c>
      <c r="AU909" s="243" t="s">
        <v>89</v>
      </c>
      <c r="AY909" s="19" t="s">
        <v>224</v>
      </c>
      <c r="BE909" s="244">
        <f>IF(N909="základní",J909,0)</f>
        <v>0</v>
      </c>
      <c r="BF909" s="244">
        <f>IF(N909="snížená",J909,0)</f>
        <v>0</v>
      </c>
      <c r="BG909" s="244">
        <f>IF(N909="zákl. přenesená",J909,0)</f>
        <v>0</v>
      </c>
      <c r="BH909" s="244">
        <f>IF(N909="sníž. přenesená",J909,0)</f>
        <v>0</v>
      </c>
      <c r="BI909" s="244">
        <f>IF(N909="nulová",J909,0)</f>
        <v>0</v>
      </c>
      <c r="BJ909" s="19" t="s">
        <v>89</v>
      </c>
      <c r="BK909" s="244">
        <f>ROUND(I909*H909,2)</f>
        <v>0</v>
      </c>
      <c r="BL909" s="19" t="s">
        <v>319</v>
      </c>
      <c r="BM909" s="243" t="s">
        <v>1348</v>
      </c>
    </row>
    <row r="910" s="14" customFormat="1">
      <c r="A910" s="14"/>
      <c r="B910" s="257"/>
      <c r="C910" s="258"/>
      <c r="D910" s="247" t="s">
        <v>232</v>
      </c>
      <c r="E910" s="259" t="s">
        <v>1</v>
      </c>
      <c r="F910" s="260" t="s">
        <v>574</v>
      </c>
      <c r="G910" s="258"/>
      <c r="H910" s="259" t="s">
        <v>1</v>
      </c>
      <c r="I910" s="261"/>
      <c r="J910" s="258"/>
      <c r="K910" s="258"/>
      <c r="L910" s="262"/>
      <c r="M910" s="263"/>
      <c r="N910" s="264"/>
      <c r="O910" s="264"/>
      <c r="P910" s="264"/>
      <c r="Q910" s="264"/>
      <c r="R910" s="264"/>
      <c r="S910" s="264"/>
      <c r="T910" s="26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6" t="s">
        <v>232</v>
      </c>
      <c r="AU910" s="266" t="s">
        <v>89</v>
      </c>
      <c r="AV910" s="14" t="s">
        <v>84</v>
      </c>
      <c r="AW910" s="14" t="s">
        <v>33</v>
      </c>
      <c r="AX910" s="14" t="s">
        <v>78</v>
      </c>
      <c r="AY910" s="266" t="s">
        <v>224</v>
      </c>
    </row>
    <row r="911" s="13" customFormat="1">
      <c r="A911" s="13"/>
      <c r="B911" s="245"/>
      <c r="C911" s="246"/>
      <c r="D911" s="247" t="s">
        <v>232</v>
      </c>
      <c r="E911" s="248" t="s">
        <v>1</v>
      </c>
      <c r="F911" s="249" t="s">
        <v>1349</v>
      </c>
      <c r="G911" s="246"/>
      <c r="H911" s="250">
        <v>5.3129999999999997</v>
      </c>
      <c r="I911" s="251"/>
      <c r="J911" s="246"/>
      <c r="K911" s="246"/>
      <c r="L911" s="252"/>
      <c r="M911" s="253"/>
      <c r="N911" s="254"/>
      <c r="O911" s="254"/>
      <c r="P911" s="254"/>
      <c r="Q911" s="254"/>
      <c r="R911" s="254"/>
      <c r="S911" s="254"/>
      <c r="T911" s="25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6" t="s">
        <v>232</v>
      </c>
      <c r="AU911" s="256" t="s">
        <v>89</v>
      </c>
      <c r="AV911" s="13" t="s">
        <v>89</v>
      </c>
      <c r="AW911" s="13" t="s">
        <v>33</v>
      </c>
      <c r="AX911" s="13" t="s">
        <v>78</v>
      </c>
      <c r="AY911" s="256" t="s">
        <v>224</v>
      </c>
    </row>
    <row r="912" s="14" customFormat="1">
      <c r="A912" s="14"/>
      <c r="B912" s="257"/>
      <c r="C912" s="258"/>
      <c r="D912" s="247" t="s">
        <v>232</v>
      </c>
      <c r="E912" s="259" t="s">
        <v>1</v>
      </c>
      <c r="F912" s="260" t="s">
        <v>576</v>
      </c>
      <c r="G912" s="258"/>
      <c r="H912" s="259" t="s">
        <v>1</v>
      </c>
      <c r="I912" s="261"/>
      <c r="J912" s="258"/>
      <c r="K912" s="258"/>
      <c r="L912" s="262"/>
      <c r="M912" s="263"/>
      <c r="N912" s="264"/>
      <c r="O912" s="264"/>
      <c r="P912" s="264"/>
      <c r="Q912" s="264"/>
      <c r="R912" s="264"/>
      <c r="S912" s="264"/>
      <c r="T912" s="26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6" t="s">
        <v>232</v>
      </c>
      <c r="AU912" s="266" t="s">
        <v>89</v>
      </c>
      <c r="AV912" s="14" t="s">
        <v>84</v>
      </c>
      <c r="AW912" s="14" t="s">
        <v>33</v>
      </c>
      <c r="AX912" s="14" t="s">
        <v>78</v>
      </c>
      <c r="AY912" s="266" t="s">
        <v>224</v>
      </c>
    </row>
    <row r="913" s="13" customFormat="1">
      <c r="A913" s="13"/>
      <c r="B913" s="245"/>
      <c r="C913" s="246"/>
      <c r="D913" s="247" t="s">
        <v>232</v>
      </c>
      <c r="E913" s="248" t="s">
        <v>1</v>
      </c>
      <c r="F913" s="249" t="s">
        <v>1350</v>
      </c>
      <c r="G913" s="246"/>
      <c r="H913" s="250">
        <v>0.75900000000000001</v>
      </c>
      <c r="I913" s="251"/>
      <c r="J913" s="246"/>
      <c r="K913" s="246"/>
      <c r="L913" s="252"/>
      <c r="M913" s="253"/>
      <c r="N913" s="254"/>
      <c r="O913" s="254"/>
      <c r="P913" s="254"/>
      <c r="Q913" s="254"/>
      <c r="R913" s="254"/>
      <c r="S913" s="254"/>
      <c r="T913" s="25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6" t="s">
        <v>232</v>
      </c>
      <c r="AU913" s="256" t="s">
        <v>89</v>
      </c>
      <c r="AV913" s="13" t="s">
        <v>89</v>
      </c>
      <c r="AW913" s="13" t="s">
        <v>33</v>
      </c>
      <c r="AX913" s="13" t="s">
        <v>78</v>
      </c>
      <c r="AY913" s="256" t="s">
        <v>224</v>
      </c>
    </row>
    <row r="914" s="14" customFormat="1">
      <c r="A914" s="14"/>
      <c r="B914" s="257"/>
      <c r="C914" s="258"/>
      <c r="D914" s="247" t="s">
        <v>232</v>
      </c>
      <c r="E914" s="259" t="s">
        <v>1</v>
      </c>
      <c r="F914" s="260" t="s">
        <v>1268</v>
      </c>
      <c r="G914" s="258"/>
      <c r="H914" s="259" t="s">
        <v>1</v>
      </c>
      <c r="I914" s="261"/>
      <c r="J914" s="258"/>
      <c r="K914" s="258"/>
      <c r="L914" s="262"/>
      <c r="M914" s="263"/>
      <c r="N914" s="264"/>
      <c r="O914" s="264"/>
      <c r="P914" s="264"/>
      <c r="Q914" s="264"/>
      <c r="R914" s="264"/>
      <c r="S914" s="264"/>
      <c r="T914" s="26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6" t="s">
        <v>232</v>
      </c>
      <c r="AU914" s="266" t="s">
        <v>89</v>
      </c>
      <c r="AV914" s="14" t="s">
        <v>84</v>
      </c>
      <c r="AW914" s="14" t="s">
        <v>33</v>
      </c>
      <c r="AX914" s="14" t="s">
        <v>78</v>
      </c>
      <c r="AY914" s="266" t="s">
        <v>224</v>
      </c>
    </row>
    <row r="915" s="13" customFormat="1">
      <c r="A915" s="13"/>
      <c r="B915" s="245"/>
      <c r="C915" s="246"/>
      <c r="D915" s="247" t="s">
        <v>232</v>
      </c>
      <c r="E915" s="248" t="s">
        <v>1</v>
      </c>
      <c r="F915" s="249" t="s">
        <v>1351</v>
      </c>
      <c r="G915" s="246"/>
      <c r="H915" s="250">
        <v>27.5</v>
      </c>
      <c r="I915" s="251"/>
      <c r="J915" s="246"/>
      <c r="K915" s="246"/>
      <c r="L915" s="252"/>
      <c r="M915" s="253"/>
      <c r="N915" s="254"/>
      <c r="O915" s="254"/>
      <c r="P915" s="254"/>
      <c r="Q915" s="254"/>
      <c r="R915" s="254"/>
      <c r="S915" s="254"/>
      <c r="T915" s="25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6" t="s">
        <v>232</v>
      </c>
      <c r="AU915" s="256" t="s">
        <v>89</v>
      </c>
      <c r="AV915" s="13" t="s">
        <v>89</v>
      </c>
      <c r="AW915" s="13" t="s">
        <v>33</v>
      </c>
      <c r="AX915" s="13" t="s">
        <v>78</v>
      </c>
      <c r="AY915" s="256" t="s">
        <v>224</v>
      </c>
    </row>
    <row r="916" s="15" customFormat="1">
      <c r="A916" s="15"/>
      <c r="B916" s="267"/>
      <c r="C916" s="268"/>
      <c r="D916" s="247" t="s">
        <v>232</v>
      </c>
      <c r="E916" s="269" t="s">
        <v>1</v>
      </c>
      <c r="F916" s="270" t="s">
        <v>248</v>
      </c>
      <c r="G916" s="268"/>
      <c r="H916" s="271">
        <v>33.572000000000003</v>
      </c>
      <c r="I916" s="272"/>
      <c r="J916" s="268"/>
      <c r="K916" s="268"/>
      <c r="L916" s="273"/>
      <c r="M916" s="274"/>
      <c r="N916" s="275"/>
      <c r="O916" s="275"/>
      <c r="P916" s="275"/>
      <c r="Q916" s="275"/>
      <c r="R916" s="275"/>
      <c r="S916" s="275"/>
      <c r="T916" s="27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7" t="s">
        <v>232</v>
      </c>
      <c r="AU916" s="277" t="s">
        <v>89</v>
      </c>
      <c r="AV916" s="15" t="s">
        <v>230</v>
      </c>
      <c r="AW916" s="15" t="s">
        <v>33</v>
      </c>
      <c r="AX916" s="15" t="s">
        <v>84</v>
      </c>
      <c r="AY916" s="277" t="s">
        <v>224</v>
      </c>
    </row>
    <row r="917" s="2" customFormat="1" ht="16.5" customHeight="1">
      <c r="A917" s="40"/>
      <c r="B917" s="41"/>
      <c r="C917" s="231" t="s">
        <v>1352</v>
      </c>
      <c r="D917" s="231" t="s">
        <v>226</v>
      </c>
      <c r="E917" s="232" t="s">
        <v>1353</v>
      </c>
      <c r="F917" s="233" t="s">
        <v>1354</v>
      </c>
      <c r="G917" s="234" t="s">
        <v>273</v>
      </c>
      <c r="H917" s="235">
        <v>108</v>
      </c>
      <c r="I917" s="236"/>
      <c r="J917" s="237">
        <f>ROUND(I917*H917,2)</f>
        <v>0</v>
      </c>
      <c r="K917" s="238"/>
      <c r="L917" s="46"/>
      <c r="M917" s="239" t="s">
        <v>1</v>
      </c>
      <c r="N917" s="240" t="s">
        <v>44</v>
      </c>
      <c r="O917" s="93"/>
      <c r="P917" s="241">
        <f>O917*H917</f>
        <v>0</v>
      </c>
      <c r="Q917" s="241">
        <v>3.0000000000000001E-05</v>
      </c>
      <c r="R917" s="241">
        <f>Q917*H917</f>
        <v>0.0032400000000000003</v>
      </c>
      <c r="S917" s="241">
        <v>0</v>
      </c>
      <c r="T917" s="242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3" t="s">
        <v>319</v>
      </c>
      <c r="AT917" s="243" t="s">
        <v>226</v>
      </c>
      <c r="AU917" s="243" t="s">
        <v>89</v>
      </c>
      <c r="AY917" s="19" t="s">
        <v>224</v>
      </c>
      <c r="BE917" s="244">
        <f>IF(N917="základní",J917,0)</f>
        <v>0</v>
      </c>
      <c r="BF917" s="244">
        <f>IF(N917="snížená",J917,0)</f>
        <v>0</v>
      </c>
      <c r="BG917" s="244">
        <f>IF(N917="zákl. přenesená",J917,0)</f>
        <v>0</v>
      </c>
      <c r="BH917" s="244">
        <f>IF(N917="sníž. přenesená",J917,0)</f>
        <v>0</v>
      </c>
      <c r="BI917" s="244">
        <f>IF(N917="nulová",J917,0)</f>
        <v>0</v>
      </c>
      <c r="BJ917" s="19" t="s">
        <v>89</v>
      </c>
      <c r="BK917" s="244">
        <f>ROUND(I917*H917,2)</f>
        <v>0</v>
      </c>
      <c r="BL917" s="19" t="s">
        <v>319</v>
      </c>
      <c r="BM917" s="243" t="s">
        <v>1355</v>
      </c>
    </row>
    <row r="918" s="14" customFormat="1">
      <c r="A918" s="14"/>
      <c r="B918" s="257"/>
      <c r="C918" s="258"/>
      <c r="D918" s="247" t="s">
        <v>232</v>
      </c>
      <c r="E918" s="259" t="s">
        <v>1</v>
      </c>
      <c r="F918" s="260" t="s">
        <v>1268</v>
      </c>
      <c r="G918" s="258"/>
      <c r="H918" s="259" t="s">
        <v>1</v>
      </c>
      <c r="I918" s="261"/>
      <c r="J918" s="258"/>
      <c r="K918" s="258"/>
      <c r="L918" s="262"/>
      <c r="M918" s="263"/>
      <c r="N918" s="264"/>
      <c r="O918" s="264"/>
      <c r="P918" s="264"/>
      <c r="Q918" s="264"/>
      <c r="R918" s="264"/>
      <c r="S918" s="264"/>
      <c r="T918" s="26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6" t="s">
        <v>232</v>
      </c>
      <c r="AU918" s="266" t="s">
        <v>89</v>
      </c>
      <c r="AV918" s="14" t="s">
        <v>84</v>
      </c>
      <c r="AW918" s="14" t="s">
        <v>33</v>
      </c>
      <c r="AX918" s="14" t="s">
        <v>78</v>
      </c>
      <c r="AY918" s="266" t="s">
        <v>224</v>
      </c>
    </row>
    <row r="919" s="13" customFormat="1">
      <c r="A919" s="13"/>
      <c r="B919" s="245"/>
      <c r="C919" s="246"/>
      <c r="D919" s="247" t="s">
        <v>232</v>
      </c>
      <c r="E919" s="248" t="s">
        <v>1</v>
      </c>
      <c r="F919" s="249" t="s">
        <v>1356</v>
      </c>
      <c r="G919" s="246"/>
      <c r="H919" s="250">
        <v>52</v>
      </c>
      <c r="I919" s="251"/>
      <c r="J919" s="246"/>
      <c r="K919" s="246"/>
      <c r="L919" s="252"/>
      <c r="M919" s="253"/>
      <c r="N919" s="254"/>
      <c r="O919" s="254"/>
      <c r="P919" s="254"/>
      <c r="Q919" s="254"/>
      <c r="R919" s="254"/>
      <c r="S919" s="254"/>
      <c r="T919" s="25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6" t="s">
        <v>232</v>
      </c>
      <c r="AU919" s="256" t="s">
        <v>89</v>
      </c>
      <c r="AV919" s="13" t="s">
        <v>89</v>
      </c>
      <c r="AW919" s="13" t="s">
        <v>33</v>
      </c>
      <c r="AX919" s="13" t="s">
        <v>78</v>
      </c>
      <c r="AY919" s="256" t="s">
        <v>224</v>
      </c>
    </row>
    <row r="920" s="13" customFormat="1">
      <c r="A920" s="13"/>
      <c r="B920" s="245"/>
      <c r="C920" s="246"/>
      <c r="D920" s="247" t="s">
        <v>232</v>
      </c>
      <c r="E920" s="248" t="s">
        <v>1</v>
      </c>
      <c r="F920" s="249" t="s">
        <v>1357</v>
      </c>
      <c r="G920" s="246"/>
      <c r="H920" s="250">
        <v>56</v>
      </c>
      <c r="I920" s="251"/>
      <c r="J920" s="246"/>
      <c r="K920" s="246"/>
      <c r="L920" s="252"/>
      <c r="M920" s="253"/>
      <c r="N920" s="254"/>
      <c r="O920" s="254"/>
      <c r="P920" s="254"/>
      <c r="Q920" s="254"/>
      <c r="R920" s="254"/>
      <c r="S920" s="254"/>
      <c r="T920" s="25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6" t="s">
        <v>232</v>
      </c>
      <c r="AU920" s="256" t="s">
        <v>89</v>
      </c>
      <c r="AV920" s="13" t="s">
        <v>89</v>
      </c>
      <c r="AW920" s="13" t="s">
        <v>33</v>
      </c>
      <c r="AX920" s="13" t="s">
        <v>78</v>
      </c>
      <c r="AY920" s="256" t="s">
        <v>224</v>
      </c>
    </row>
    <row r="921" s="15" customFormat="1">
      <c r="A921" s="15"/>
      <c r="B921" s="267"/>
      <c r="C921" s="268"/>
      <c r="D921" s="247" t="s">
        <v>232</v>
      </c>
      <c r="E921" s="269" t="s">
        <v>1</v>
      </c>
      <c r="F921" s="270" t="s">
        <v>248</v>
      </c>
      <c r="G921" s="268"/>
      <c r="H921" s="271">
        <v>108</v>
      </c>
      <c r="I921" s="272"/>
      <c r="J921" s="268"/>
      <c r="K921" s="268"/>
      <c r="L921" s="273"/>
      <c r="M921" s="274"/>
      <c r="N921" s="275"/>
      <c r="O921" s="275"/>
      <c r="P921" s="275"/>
      <c r="Q921" s="275"/>
      <c r="R921" s="275"/>
      <c r="S921" s="275"/>
      <c r="T921" s="276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7" t="s">
        <v>232</v>
      </c>
      <c r="AU921" s="277" t="s">
        <v>89</v>
      </c>
      <c r="AV921" s="15" t="s">
        <v>230</v>
      </c>
      <c r="AW921" s="15" t="s">
        <v>33</v>
      </c>
      <c r="AX921" s="15" t="s">
        <v>84</v>
      </c>
      <c r="AY921" s="277" t="s">
        <v>224</v>
      </c>
    </row>
    <row r="922" s="2" customFormat="1" ht="16.5" customHeight="1">
      <c r="A922" s="40"/>
      <c r="B922" s="41"/>
      <c r="C922" s="278" t="s">
        <v>1358</v>
      </c>
      <c r="D922" s="278" t="s">
        <v>390</v>
      </c>
      <c r="E922" s="279" t="s">
        <v>1359</v>
      </c>
      <c r="F922" s="280" t="s">
        <v>1360</v>
      </c>
      <c r="G922" s="281" t="s">
        <v>236</v>
      </c>
      <c r="H922" s="282">
        <v>0.44400000000000001</v>
      </c>
      <c r="I922" s="283"/>
      <c r="J922" s="284">
        <f>ROUND(I922*H922,2)</f>
        <v>0</v>
      </c>
      <c r="K922" s="285"/>
      <c r="L922" s="286"/>
      <c r="M922" s="287" t="s">
        <v>1</v>
      </c>
      <c r="N922" s="288" t="s">
        <v>44</v>
      </c>
      <c r="O922" s="93"/>
      <c r="P922" s="241">
        <f>O922*H922</f>
        <v>0</v>
      </c>
      <c r="Q922" s="241">
        <v>0.44</v>
      </c>
      <c r="R922" s="241">
        <f>Q922*H922</f>
        <v>0.19536000000000001</v>
      </c>
      <c r="S922" s="241">
        <v>0</v>
      </c>
      <c r="T922" s="24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3" t="s">
        <v>418</v>
      </c>
      <c r="AT922" s="243" t="s">
        <v>390</v>
      </c>
      <c r="AU922" s="243" t="s">
        <v>89</v>
      </c>
      <c r="AY922" s="19" t="s">
        <v>224</v>
      </c>
      <c r="BE922" s="244">
        <f>IF(N922="základní",J922,0)</f>
        <v>0</v>
      </c>
      <c r="BF922" s="244">
        <f>IF(N922="snížená",J922,0)</f>
        <v>0</v>
      </c>
      <c r="BG922" s="244">
        <f>IF(N922="zákl. přenesená",J922,0)</f>
        <v>0</v>
      </c>
      <c r="BH922" s="244">
        <f>IF(N922="sníž. přenesená",J922,0)</f>
        <v>0</v>
      </c>
      <c r="BI922" s="244">
        <f>IF(N922="nulová",J922,0)</f>
        <v>0</v>
      </c>
      <c r="BJ922" s="19" t="s">
        <v>89</v>
      </c>
      <c r="BK922" s="244">
        <f>ROUND(I922*H922,2)</f>
        <v>0</v>
      </c>
      <c r="BL922" s="19" t="s">
        <v>319</v>
      </c>
      <c r="BM922" s="243" t="s">
        <v>1361</v>
      </c>
    </row>
    <row r="923" s="14" customFormat="1">
      <c r="A923" s="14"/>
      <c r="B923" s="257"/>
      <c r="C923" s="258"/>
      <c r="D923" s="247" t="s">
        <v>232</v>
      </c>
      <c r="E923" s="259" t="s">
        <v>1</v>
      </c>
      <c r="F923" s="260" t="s">
        <v>1268</v>
      </c>
      <c r="G923" s="258"/>
      <c r="H923" s="259" t="s">
        <v>1</v>
      </c>
      <c r="I923" s="261"/>
      <c r="J923" s="258"/>
      <c r="K923" s="258"/>
      <c r="L923" s="262"/>
      <c r="M923" s="263"/>
      <c r="N923" s="264"/>
      <c r="O923" s="264"/>
      <c r="P923" s="264"/>
      <c r="Q923" s="264"/>
      <c r="R923" s="264"/>
      <c r="S923" s="264"/>
      <c r="T923" s="26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6" t="s">
        <v>232</v>
      </c>
      <c r="AU923" s="266" t="s">
        <v>89</v>
      </c>
      <c r="AV923" s="14" t="s">
        <v>84</v>
      </c>
      <c r="AW923" s="14" t="s">
        <v>33</v>
      </c>
      <c r="AX923" s="14" t="s">
        <v>78</v>
      </c>
      <c r="AY923" s="266" t="s">
        <v>224</v>
      </c>
    </row>
    <row r="924" s="13" customFormat="1">
      <c r="A924" s="13"/>
      <c r="B924" s="245"/>
      <c r="C924" s="246"/>
      <c r="D924" s="247" t="s">
        <v>232</v>
      </c>
      <c r="E924" s="248" t="s">
        <v>1</v>
      </c>
      <c r="F924" s="249" t="s">
        <v>1269</v>
      </c>
      <c r="G924" s="246"/>
      <c r="H924" s="250">
        <v>0.44400000000000001</v>
      </c>
      <c r="I924" s="251"/>
      <c r="J924" s="246"/>
      <c r="K924" s="246"/>
      <c r="L924" s="252"/>
      <c r="M924" s="253"/>
      <c r="N924" s="254"/>
      <c r="O924" s="254"/>
      <c r="P924" s="254"/>
      <c r="Q924" s="254"/>
      <c r="R924" s="254"/>
      <c r="S924" s="254"/>
      <c r="T924" s="25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6" t="s">
        <v>232</v>
      </c>
      <c r="AU924" s="256" t="s">
        <v>89</v>
      </c>
      <c r="AV924" s="13" t="s">
        <v>89</v>
      </c>
      <c r="AW924" s="13" t="s">
        <v>33</v>
      </c>
      <c r="AX924" s="13" t="s">
        <v>84</v>
      </c>
      <c r="AY924" s="256" t="s">
        <v>224</v>
      </c>
    </row>
    <row r="925" s="2" customFormat="1" ht="16.5" customHeight="1">
      <c r="A925" s="40"/>
      <c r="B925" s="41"/>
      <c r="C925" s="278" t="s">
        <v>1362</v>
      </c>
      <c r="D925" s="278" t="s">
        <v>390</v>
      </c>
      <c r="E925" s="279" t="s">
        <v>1331</v>
      </c>
      <c r="F925" s="280" t="s">
        <v>1332</v>
      </c>
      <c r="G925" s="281" t="s">
        <v>236</v>
      </c>
      <c r="H925" s="282">
        <v>0.64100000000000001</v>
      </c>
      <c r="I925" s="283"/>
      <c r="J925" s="284">
        <f>ROUND(I925*H925,2)</f>
        <v>0</v>
      </c>
      <c r="K925" s="285"/>
      <c r="L925" s="286"/>
      <c r="M925" s="287" t="s">
        <v>1</v>
      </c>
      <c r="N925" s="288" t="s">
        <v>44</v>
      </c>
      <c r="O925" s="93"/>
      <c r="P925" s="241">
        <f>O925*H925</f>
        <v>0</v>
      </c>
      <c r="Q925" s="241">
        <v>0.44</v>
      </c>
      <c r="R925" s="241">
        <f>Q925*H925</f>
        <v>0.28204000000000001</v>
      </c>
      <c r="S925" s="241">
        <v>0</v>
      </c>
      <c r="T925" s="242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3" t="s">
        <v>418</v>
      </c>
      <c r="AT925" s="243" t="s">
        <v>390</v>
      </c>
      <c r="AU925" s="243" t="s">
        <v>89</v>
      </c>
      <c r="AY925" s="19" t="s">
        <v>224</v>
      </c>
      <c r="BE925" s="244">
        <f>IF(N925="základní",J925,0)</f>
        <v>0</v>
      </c>
      <c r="BF925" s="244">
        <f>IF(N925="snížená",J925,0)</f>
        <v>0</v>
      </c>
      <c r="BG925" s="244">
        <f>IF(N925="zákl. přenesená",J925,0)</f>
        <v>0</v>
      </c>
      <c r="BH925" s="244">
        <f>IF(N925="sníž. přenesená",J925,0)</f>
        <v>0</v>
      </c>
      <c r="BI925" s="244">
        <f>IF(N925="nulová",J925,0)</f>
        <v>0</v>
      </c>
      <c r="BJ925" s="19" t="s">
        <v>89</v>
      </c>
      <c r="BK925" s="244">
        <f>ROUND(I925*H925,2)</f>
        <v>0</v>
      </c>
      <c r="BL925" s="19" t="s">
        <v>319</v>
      </c>
      <c r="BM925" s="243" t="s">
        <v>1363</v>
      </c>
    </row>
    <row r="926" s="14" customFormat="1">
      <c r="A926" s="14"/>
      <c r="B926" s="257"/>
      <c r="C926" s="258"/>
      <c r="D926" s="247" t="s">
        <v>232</v>
      </c>
      <c r="E926" s="259" t="s">
        <v>1</v>
      </c>
      <c r="F926" s="260" t="s">
        <v>1268</v>
      </c>
      <c r="G926" s="258"/>
      <c r="H926" s="259" t="s">
        <v>1</v>
      </c>
      <c r="I926" s="261"/>
      <c r="J926" s="258"/>
      <c r="K926" s="258"/>
      <c r="L926" s="262"/>
      <c r="M926" s="263"/>
      <c r="N926" s="264"/>
      <c r="O926" s="264"/>
      <c r="P926" s="264"/>
      <c r="Q926" s="264"/>
      <c r="R926" s="264"/>
      <c r="S926" s="264"/>
      <c r="T926" s="26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6" t="s">
        <v>232</v>
      </c>
      <c r="AU926" s="266" t="s">
        <v>89</v>
      </c>
      <c r="AV926" s="14" t="s">
        <v>84</v>
      </c>
      <c r="AW926" s="14" t="s">
        <v>33</v>
      </c>
      <c r="AX926" s="14" t="s">
        <v>78</v>
      </c>
      <c r="AY926" s="266" t="s">
        <v>224</v>
      </c>
    </row>
    <row r="927" s="13" customFormat="1">
      <c r="A927" s="13"/>
      <c r="B927" s="245"/>
      <c r="C927" s="246"/>
      <c r="D927" s="247" t="s">
        <v>232</v>
      </c>
      <c r="E927" s="248" t="s">
        <v>1</v>
      </c>
      <c r="F927" s="249" t="s">
        <v>1270</v>
      </c>
      <c r="G927" s="246"/>
      <c r="H927" s="250">
        <v>0.64100000000000001</v>
      </c>
      <c r="I927" s="251"/>
      <c r="J927" s="246"/>
      <c r="K927" s="246"/>
      <c r="L927" s="252"/>
      <c r="M927" s="253"/>
      <c r="N927" s="254"/>
      <c r="O927" s="254"/>
      <c r="P927" s="254"/>
      <c r="Q927" s="254"/>
      <c r="R927" s="254"/>
      <c r="S927" s="254"/>
      <c r="T927" s="25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6" t="s">
        <v>232</v>
      </c>
      <c r="AU927" s="256" t="s">
        <v>89</v>
      </c>
      <c r="AV927" s="13" t="s">
        <v>89</v>
      </c>
      <c r="AW927" s="13" t="s">
        <v>33</v>
      </c>
      <c r="AX927" s="13" t="s">
        <v>84</v>
      </c>
      <c r="AY927" s="256" t="s">
        <v>224</v>
      </c>
    </row>
    <row r="928" s="2" customFormat="1" ht="16.5" customHeight="1">
      <c r="A928" s="40"/>
      <c r="B928" s="41"/>
      <c r="C928" s="231" t="s">
        <v>1364</v>
      </c>
      <c r="D928" s="231" t="s">
        <v>226</v>
      </c>
      <c r="E928" s="232" t="s">
        <v>1365</v>
      </c>
      <c r="F928" s="233" t="s">
        <v>1366</v>
      </c>
      <c r="G928" s="234" t="s">
        <v>229</v>
      </c>
      <c r="H928" s="235">
        <v>392.24700000000001</v>
      </c>
      <c r="I928" s="236"/>
      <c r="J928" s="237">
        <f>ROUND(I928*H928,2)</f>
        <v>0</v>
      </c>
      <c r="K928" s="238"/>
      <c r="L928" s="46"/>
      <c r="M928" s="239" t="s">
        <v>1</v>
      </c>
      <c r="N928" s="240" t="s">
        <v>44</v>
      </c>
      <c r="O928" s="93"/>
      <c r="P928" s="241">
        <f>O928*H928</f>
        <v>0</v>
      </c>
      <c r="Q928" s="241">
        <v>0.00018000000000000001</v>
      </c>
      <c r="R928" s="241">
        <f>Q928*H928</f>
        <v>0.070604460000000008</v>
      </c>
      <c r="S928" s="241">
        <v>0</v>
      </c>
      <c r="T928" s="242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3" t="s">
        <v>319</v>
      </c>
      <c r="AT928" s="243" t="s">
        <v>226</v>
      </c>
      <c r="AU928" s="243" t="s">
        <v>89</v>
      </c>
      <c r="AY928" s="19" t="s">
        <v>224</v>
      </c>
      <c r="BE928" s="244">
        <f>IF(N928="základní",J928,0)</f>
        <v>0</v>
      </c>
      <c r="BF928" s="244">
        <f>IF(N928="snížená",J928,0)</f>
        <v>0</v>
      </c>
      <c r="BG928" s="244">
        <f>IF(N928="zákl. přenesená",J928,0)</f>
        <v>0</v>
      </c>
      <c r="BH928" s="244">
        <f>IF(N928="sníž. přenesená",J928,0)</f>
        <v>0</v>
      </c>
      <c r="BI928" s="244">
        <f>IF(N928="nulová",J928,0)</f>
        <v>0</v>
      </c>
      <c r="BJ928" s="19" t="s">
        <v>89</v>
      </c>
      <c r="BK928" s="244">
        <f>ROUND(I928*H928,2)</f>
        <v>0</v>
      </c>
      <c r="BL928" s="19" t="s">
        <v>319</v>
      </c>
      <c r="BM928" s="243" t="s">
        <v>1367</v>
      </c>
    </row>
    <row r="929" s="14" customFormat="1">
      <c r="A929" s="14"/>
      <c r="B929" s="257"/>
      <c r="C929" s="258"/>
      <c r="D929" s="247" t="s">
        <v>232</v>
      </c>
      <c r="E929" s="259" t="s">
        <v>1</v>
      </c>
      <c r="F929" s="260" t="s">
        <v>912</v>
      </c>
      <c r="G929" s="258"/>
      <c r="H929" s="259" t="s">
        <v>1</v>
      </c>
      <c r="I929" s="261"/>
      <c r="J929" s="258"/>
      <c r="K929" s="258"/>
      <c r="L929" s="262"/>
      <c r="M929" s="263"/>
      <c r="N929" s="264"/>
      <c r="O929" s="264"/>
      <c r="P929" s="264"/>
      <c r="Q929" s="264"/>
      <c r="R929" s="264"/>
      <c r="S929" s="264"/>
      <c r="T929" s="26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6" t="s">
        <v>232</v>
      </c>
      <c r="AU929" s="266" t="s">
        <v>89</v>
      </c>
      <c r="AV929" s="14" t="s">
        <v>84</v>
      </c>
      <c r="AW929" s="14" t="s">
        <v>33</v>
      </c>
      <c r="AX929" s="14" t="s">
        <v>78</v>
      </c>
      <c r="AY929" s="266" t="s">
        <v>224</v>
      </c>
    </row>
    <row r="930" s="13" customFormat="1">
      <c r="A930" s="13"/>
      <c r="B930" s="245"/>
      <c r="C930" s="246"/>
      <c r="D930" s="247" t="s">
        <v>232</v>
      </c>
      <c r="E930" s="248" t="s">
        <v>1</v>
      </c>
      <c r="F930" s="249" t="s">
        <v>1368</v>
      </c>
      <c r="G930" s="246"/>
      <c r="H930" s="250">
        <v>136</v>
      </c>
      <c r="I930" s="251"/>
      <c r="J930" s="246"/>
      <c r="K930" s="246"/>
      <c r="L930" s="252"/>
      <c r="M930" s="253"/>
      <c r="N930" s="254"/>
      <c r="O930" s="254"/>
      <c r="P930" s="254"/>
      <c r="Q930" s="254"/>
      <c r="R930" s="254"/>
      <c r="S930" s="254"/>
      <c r="T930" s="25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6" t="s">
        <v>232</v>
      </c>
      <c r="AU930" s="256" t="s">
        <v>89</v>
      </c>
      <c r="AV930" s="13" t="s">
        <v>89</v>
      </c>
      <c r="AW930" s="13" t="s">
        <v>33</v>
      </c>
      <c r="AX930" s="13" t="s">
        <v>78</v>
      </c>
      <c r="AY930" s="256" t="s">
        <v>224</v>
      </c>
    </row>
    <row r="931" s="13" customFormat="1">
      <c r="A931" s="13"/>
      <c r="B931" s="245"/>
      <c r="C931" s="246"/>
      <c r="D931" s="247" t="s">
        <v>232</v>
      </c>
      <c r="E931" s="248" t="s">
        <v>1</v>
      </c>
      <c r="F931" s="249" t="s">
        <v>1369</v>
      </c>
      <c r="G931" s="246"/>
      <c r="H931" s="250">
        <v>136</v>
      </c>
      <c r="I931" s="251"/>
      <c r="J931" s="246"/>
      <c r="K931" s="246"/>
      <c r="L931" s="252"/>
      <c r="M931" s="253"/>
      <c r="N931" s="254"/>
      <c r="O931" s="254"/>
      <c r="P931" s="254"/>
      <c r="Q931" s="254"/>
      <c r="R931" s="254"/>
      <c r="S931" s="254"/>
      <c r="T931" s="25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6" t="s">
        <v>232</v>
      </c>
      <c r="AU931" s="256" t="s">
        <v>89</v>
      </c>
      <c r="AV931" s="13" t="s">
        <v>89</v>
      </c>
      <c r="AW931" s="13" t="s">
        <v>33</v>
      </c>
      <c r="AX931" s="13" t="s">
        <v>78</v>
      </c>
      <c r="AY931" s="256" t="s">
        <v>224</v>
      </c>
    </row>
    <row r="932" s="14" customFormat="1">
      <c r="A932" s="14"/>
      <c r="B932" s="257"/>
      <c r="C932" s="258"/>
      <c r="D932" s="247" t="s">
        <v>232</v>
      </c>
      <c r="E932" s="259" t="s">
        <v>1</v>
      </c>
      <c r="F932" s="260" t="s">
        <v>574</v>
      </c>
      <c r="G932" s="258"/>
      <c r="H932" s="259" t="s">
        <v>1</v>
      </c>
      <c r="I932" s="261"/>
      <c r="J932" s="258"/>
      <c r="K932" s="258"/>
      <c r="L932" s="262"/>
      <c r="M932" s="263"/>
      <c r="N932" s="264"/>
      <c r="O932" s="264"/>
      <c r="P932" s="264"/>
      <c r="Q932" s="264"/>
      <c r="R932" s="264"/>
      <c r="S932" s="264"/>
      <c r="T932" s="26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6" t="s">
        <v>232</v>
      </c>
      <c r="AU932" s="266" t="s">
        <v>89</v>
      </c>
      <c r="AV932" s="14" t="s">
        <v>84</v>
      </c>
      <c r="AW932" s="14" t="s">
        <v>33</v>
      </c>
      <c r="AX932" s="14" t="s">
        <v>78</v>
      </c>
      <c r="AY932" s="266" t="s">
        <v>224</v>
      </c>
    </row>
    <row r="933" s="13" customFormat="1">
      <c r="A933" s="13"/>
      <c r="B933" s="245"/>
      <c r="C933" s="246"/>
      <c r="D933" s="247" t="s">
        <v>232</v>
      </c>
      <c r="E933" s="248" t="s">
        <v>1</v>
      </c>
      <c r="F933" s="249" t="s">
        <v>1342</v>
      </c>
      <c r="G933" s="246"/>
      <c r="H933" s="250">
        <v>4.8300000000000001</v>
      </c>
      <c r="I933" s="251"/>
      <c r="J933" s="246"/>
      <c r="K933" s="246"/>
      <c r="L933" s="252"/>
      <c r="M933" s="253"/>
      <c r="N933" s="254"/>
      <c r="O933" s="254"/>
      <c r="P933" s="254"/>
      <c r="Q933" s="254"/>
      <c r="R933" s="254"/>
      <c r="S933" s="254"/>
      <c r="T933" s="25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6" t="s">
        <v>232</v>
      </c>
      <c r="AU933" s="256" t="s">
        <v>89</v>
      </c>
      <c r="AV933" s="13" t="s">
        <v>89</v>
      </c>
      <c r="AW933" s="13" t="s">
        <v>33</v>
      </c>
      <c r="AX933" s="13" t="s">
        <v>78</v>
      </c>
      <c r="AY933" s="256" t="s">
        <v>224</v>
      </c>
    </row>
    <row r="934" s="14" customFormat="1">
      <c r="A934" s="14"/>
      <c r="B934" s="257"/>
      <c r="C934" s="258"/>
      <c r="D934" s="247" t="s">
        <v>232</v>
      </c>
      <c r="E934" s="259" t="s">
        <v>1</v>
      </c>
      <c r="F934" s="260" t="s">
        <v>576</v>
      </c>
      <c r="G934" s="258"/>
      <c r="H934" s="259" t="s">
        <v>1</v>
      </c>
      <c r="I934" s="261"/>
      <c r="J934" s="258"/>
      <c r="K934" s="258"/>
      <c r="L934" s="262"/>
      <c r="M934" s="263"/>
      <c r="N934" s="264"/>
      <c r="O934" s="264"/>
      <c r="P934" s="264"/>
      <c r="Q934" s="264"/>
      <c r="R934" s="264"/>
      <c r="S934" s="264"/>
      <c r="T934" s="26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6" t="s">
        <v>232</v>
      </c>
      <c r="AU934" s="266" t="s">
        <v>89</v>
      </c>
      <c r="AV934" s="14" t="s">
        <v>84</v>
      </c>
      <c r="AW934" s="14" t="s">
        <v>33</v>
      </c>
      <c r="AX934" s="14" t="s">
        <v>78</v>
      </c>
      <c r="AY934" s="266" t="s">
        <v>224</v>
      </c>
    </row>
    <row r="935" s="13" customFormat="1">
      <c r="A935" s="13"/>
      <c r="B935" s="245"/>
      <c r="C935" s="246"/>
      <c r="D935" s="247" t="s">
        <v>232</v>
      </c>
      <c r="E935" s="248" t="s">
        <v>1</v>
      </c>
      <c r="F935" s="249" t="s">
        <v>1343</v>
      </c>
      <c r="G935" s="246"/>
      <c r="H935" s="250">
        <v>0.68999999999999995</v>
      </c>
      <c r="I935" s="251"/>
      <c r="J935" s="246"/>
      <c r="K935" s="246"/>
      <c r="L935" s="252"/>
      <c r="M935" s="253"/>
      <c r="N935" s="254"/>
      <c r="O935" s="254"/>
      <c r="P935" s="254"/>
      <c r="Q935" s="254"/>
      <c r="R935" s="254"/>
      <c r="S935" s="254"/>
      <c r="T935" s="25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6" t="s">
        <v>232</v>
      </c>
      <c r="AU935" s="256" t="s">
        <v>89</v>
      </c>
      <c r="AV935" s="13" t="s">
        <v>89</v>
      </c>
      <c r="AW935" s="13" t="s">
        <v>33</v>
      </c>
      <c r="AX935" s="13" t="s">
        <v>78</v>
      </c>
      <c r="AY935" s="256" t="s">
        <v>224</v>
      </c>
    </row>
    <row r="936" s="14" customFormat="1">
      <c r="A936" s="14"/>
      <c r="B936" s="257"/>
      <c r="C936" s="258"/>
      <c r="D936" s="247" t="s">
        <v>232</v>
      </c>
      <c r="E936" s="259" t="s">
        <v>1</v>
      </c>
      <c r="F936" s="260" t="s">
        <v>1268</v>
      </c>
      <c r="G936" s="258"/>
      <c r="H936" s="259" t="s">
        <v>1</v>
      </c>
      <c r="I936" s="261"/>
      <c r="J936" s="258"/>
      <c r="K936" s="258"/>
      <c r="L936" s="262"/>
      <c r="M936" s="263"/>
      <c r="N936" s="264"/>
      <c r="O936" s="264"/>
      <c r="P936" s="264"/>
      <c r="Q936" s="264"/>
      <c r="R936" s="264"/>
      <c r="S936" s="264"/>
      <c r="T936" s="26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6" t="s">
        <v>232</v>
      </c>
      <c r="AU936" s="266" t="s">
        <v>89</v>
      </c>
      <c r="AV936" s="14" t="s">
        <v>84</v>
      </c>
      <c r="AW936" s="14" t="s">
        <v>33</v>
      </c>
      <c r="AX936" s="14" t="s">
        <v>78</v>
      </c>
      <c r="AY936" s="266" t="s">
        <v>224</v>
      </c>
    </row>
    <row r="937" s="13" customFormat="1">
      <c r="A937" s="13"/>
      <c r="B937" s="245"/>
      <c r="C937" s="246"/>
      <c r="D937" s="247" t="s">
        <v>232</v>
      </c>
      <c r="E937" s="248" t="s">
        <v>1</v>
      </c>
      <c r="F937" s="249" t="s">
        <v>1344</v>
      </c>
      <c r="G937" s="246"/>
      <c r="H937" s="250">
        <v>25</v>
      </c>
      <c r="I937" s="251"/>
      <c r="J937" s="246"/>
      <c r="K937" s="246"/>
      <c r="L937" s="252"/>
      <c r="M937" s="253"/>
      <c r="N937" s="254"/>
      <c r="O937" s="254"/>
      <c r="P937" s="254"/>
      <c r="Q937" s="254"/>
      <c r="R937" s="254"/>
      <c r="S937" s="254"/>
      <c r="T937" s="25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6" t="s">
        <v>232</v>
      </c>
      <c r="AU937" s="256" t="s">
        <v>89</v>
      </c>
      <c r="AV937" s="13" t="s">
        <v>89</v>
      </c>
      <c r="AW937" s="13" t="s">
        <v>33</v>
      </c>
      <c r="AX937" s="13" t="s">
        <v>78</v>
      </c>
      <c r="AY937" s="256" t="s">
        <v>224</v>
      </c>
    </row>
    <row r="938" s="14" customFormat="1">
      <c r="A938" s="14"/>
      <c r="B938" s="257"/>
      <c r="C938" s="258"/>
      <c r="D938" s="247" t="s">
        <v>232</v>
      </c>
      <c r="E938" s="259" t="s">
        <v>1</v>
      </c>
      <c r="F938" s="260" t="s">
        <v>1268</v>
      </c>
      <c r="G938" s="258"/>
      <c r="H938" s="259" t="s">
        <v>1</v>
      </c>
      <c r="I938" s="261"/>
      <c r="J938" s="258"/>
      <c r="K938" s="258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232</v>
      </c>
      <c r="AU938" s="266" t="s">
        <v>89</v>
      </c>
      <c r="AV938" s="14" t="s">
        <v>84</v>
      </c>
      <c r="AW938" s="14" t="s">
        <v>33</v>
      </c>
      <c r="AX938" s="14" t="s">
        <v>78</v>
      </c>
      <c r="AY938" s="266" t="s">
        <v>224</v>
      </c>
    </row>
    <row r="939" s="13" customFormat="1">
      <c r="A939" s="13"/>
      <c r="B939" s="245"/>
      <c r="C939" s="246"/>
      <c r="D939" s="247" t="s">
        <v>232</v>
      </c>
      <c r="E939" s="248" t="s">
        <v>1</v>
      </c>
      <c r="F939" s="249" t="s">
        <v>1370</v>
      </c>
      <c r="G939" s="246"/>
      <c r="H939" s="250">
        <v>25</v>
      </c>
      <c r="I939" s="251"/>
      <c r="J939" s="246"/>
      <c r="K939" s="246"/>
      <c r="L939" s="252"/>
      <c r="M939" s="253"/>
      <c r="N939" s="254"/>
      <c r="O939" s="254"/>
      <c r="P939" s="254"/>
      <c r="Q939" s="254"/>
      <c r="R939" s="254"/>
      <c r="S939" s="254"/>
      <c r="T939" s="25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6" t="s">
        <v>232</v>
      </c>
      <c r="AU939" s="256" t="s">
        <v>89</v>
      </c>
      <c r="AV939" s="13" t="s">
        <v>89</v>
      </c>
      <c r="AW939" s="13" t="s">
        <v>33</v>
      </c>
      <c r="AX939" s="13" t="s">
        <v>78</v>
      </c>
      <c r="AY939" s="256" t="s">
        <v>224</v>
      </c>
    </row>
    <row r="940" s="13" customFormat="1">
      <c r="A940" s="13"/>
      <c r="B940" s="245"/>
      <c r="C940" s="246"/>
      <c r="D940" s="247" t="s">
        <v>232</v>
      </c>
      <c r="E940" s="248" t="s">
        <v>1</v>
      </c>
      <c r="F940" s="249" t="s">
        <v>1371</v>
      </c>
      <c r="G940" s="246"/>
      <c r="H940" s="250">
        <v>25</v>
      </c>
      <c r="I940" s="251"/>
      <c r="J940" s="246"/>
      <c r="K940" s="246"/>
      <c r="L940" s="252"/>
      <c r="M940" s="253"/>
      <c r="N940" s="254"/>
      <c r="O940" s="254"/>
      <c r="P940" s="254"/>
      <c r="Q940" s="254"/>
      <c r="R940" s="254"/>
      <c r="S940" s="254"/>
      <c r="T940" s="25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6" t="s">
        <v>232</v>
      </c>
      <c r="AU940" s="256" t="s">
        <v>89</v>
      </c>
      <c r="AV940" s="13" t="s">
        <v>89</v>
      </c>
      <c r="AW940" s="13" t="s">
        <v>33</v>
      </c>
      <c r="AX940" s="13" t="s">
        <v>78</v>
      </c>
      <c r="AY940" s="256" t="s">
        <v>224</v>
      </c>
    </row>
    <row r="941" s="13" customFormat="1">
      <c r="A941" s="13"/>
      <c r="B941" s="245"/>
      <c r="C941" s="246"/>
      <c r="D941" s="247" t="s">
        <v>232</v>
      </c>
      <c r="E941" s="248" t="s">
        <v>1</v>
      </c>
      <c r="F941" s="249" t="s">
        <v>1314</v>
      </c>
      <c r="G941" s="246"/>
      <c r="H941" s="250">
        <v>25.536000000000001</v>
      </c>
      <c r="I941" s="251"/>
      <c r="J941" s="246"/>
      <c r="K941" s="246"/>
      <c r="L941" s="252"/>
      <c r="M941" s="253"/>
      <c r="N941" s="254"/>
      <c r="O941" s="254"/>
      <c r="P941" s="254"/>
      <c r="Q941" s="254"/>
      <c r="R941" s="254"/>
      <c r="S941" s="254"/>
      <c r="T941" s="25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6" t="s">
        <v>232</v>
      </c>
      <c r="AU941" s="256" t="s">
        <v>89</v>
      </c>
      <c r="AV941" s="13" t="s">
        <v>89</v>
      </c>
      <c r="AW941" s="13" t="s">
        <v>33</v>
      </c>
      <c r="AX941" s="13" t="s">
        <v>78</v>
      </c>
      <c r="AY941" s="256" t="s">
        <v>224</v>
      </c>
    </row>
    <row r="942" s="13" customFormat="1">
      <c r="A942" s="13"/>
      <c r="B942" s="245"/>
      <c r="C942" s="246"/>
      <c r="D942" s="247" t="s">
        <v>232</v>
      </c>
      <c r="E942" s="248" t="s">
        <v>1</v>
      </c>
      <c r="F942" s="249" t="s">
        <v>1372</v>
      </c>
      <c r="G942" s="246"/>
      <c r="H942" s="250">
        <v>14.191000000000001</v>
      </c>
      <c r="I942" s="251"/>
      <c r="J942" s="246"/>
      <c r="K942" s="246"/>
      <c r="L942" s="252"/>
      <c r="M942" s="253"/>
      <c r="N942" s="254"/>
      <c r="O942" s="254"/>
      <c r="P942" s="254"/>
      <c r="Q942" s="254"/>
      <c r="R942" s="254"/>
      <c r="S942" s="254"/>
      <c r="T942" s="25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6" t="s">
        <v>232</v>
      </c>
      <c r="AU942" s="256" t="s">
        <v>89</v>
      </c>
      <c r="AV942" s="13" t="s">
        <v>89</v>
      </c>
      <c r="AW942" s="13" t="s">
        <v>33</v>
      </c>
      <c r="AX942" s="13" t="s">
        <v>78</v>
      </c>
      <c r="AY942" s="256" t="s">
        <v>224</v>
      </c>
    </row>
    <row r="943" s="15" customFormat="1">
      <c r="A943" s="15"/>
      <c r="B943" s="267"/>
      <c r="C943" s="268"/>
      <c r="D943" s="247" t="s">
        <v>232</v>
      </c>
      <c r="E943" s="269" t="s">
        <v>1</v>
      </c>
      <c r="F943" s="270" t="s">
        <v>248</v>
      </c>
      <c r="G943" s="268"/>
      <c r="H943" s="271">
        <v>392.24700000000001</v>
      </c>
      <c r="I943" s="272"/>
      <c r="J943" s="268"/>
      <c r="K943" s="268"/>
      <c r="L943" s="273"/>
      <c r="M943" s="274"/>
      <c r="N943" s="275"/>
      <c r="O943" s="275"/>
      <c r="P943" s="275"/>
      <c r="Q943" s="275"/>
      <c r="R943" s="275"/>
      <c r="S943" s="275"/>
      <c r="T943" s="276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7" t="s">
        <v>232</v>
      </c>
      <c r="AU943" s="277" t="s">
        <v>89</v>
      </c>
      <c r="AV943" s="15" t="s">
        <v>230</v>
      </c>
      <c r="AW943" s="15" t="s">
        <v>33</v>
      </c>
      <c r="AX943" s="15" t="s">
        <v>84</v>
      </c>
      <c r="AY943" s="277" t="s">
        <v>224</v>
      </c>
    </row>
    <row r="944" s="2" customFormat="1" ht="16.5" customHeight="1">
      <c r="A944" s="40"/>
      <c r="B944" s="41"/>
      <c r="C944" s="231" t="s">
        <v>1373</v>
      </c>
      <c r="D944" s="231" t="s">
        <v>226</v>
      </c>
      <c r="E944" s="232" t="s">
        <v>1374</v>
      </c>
      <c r="F944" s="233" t="s">
        <v>1375</v>
      </c>
      <c r="G944" s="234" t="s">
        <v>229</v>
      </c>
      <c r="H944" s="235">
        <v>53.280000000000001</v>
      </c>
      <c r="I944" s="236"/>
      <c r="J944" s="237">
        <f>ROUND(I944*H944,2)</f>
        <v>0</v>
      </c>
      <c r="K944" s="238"/>
      <c r="L944" s="46"/>
      <c r="M944" s="239" t="s">
        <v>1</v>
      </c>
      <c r="N944" s="240" t="s">
        <v>44</v>
      </c>
      <c r="O944" s="93"/>
      <c r="P944" s="241">
        <f>O944*H944</f>
        <v>0</v>
      </c>
      <c r="Q944" s="241">
        <v>0.015789999999999998</v>
      </c>
      <c r="R944" s="241">
        <f>Q944*H944</f>
        <v>0.84129119999999991</v>
      </c>
      <c r="S944" s="241">
        <v>0</v>
      </c>
      <c r="T944" s="242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3" t="s">
        <v>319</v>
      </c>
      <c r="AT944" s="243" t="s">
        <v>226</v>
      </c>
      <c r="AU944" s="243" t="s">
        <v>89</v>
      </c>
      <c r="AY944" s="19" t="s">
        <v>224</v>
      </c>
      <c r="BE944" s="244">
        <f>IF(N944="základní",J944,0)</f>
        <v>0</v>
      </c>
      <c r="BF944" s="244">
        <f>IF(N944="snížená",J944,0)</f>
        <v>0</v>
      </c>
      <c r="BG944" s="244">
        <f>IF(N944="zákl. přenesená",J944,0)</f>
        <v>0</v>
      </c>
      <c r="BH944" s="244">
        <f>IF(N944="sníž. přenesená",J944,0)</f>
        <v>0</v>
      </c>
      <c r="BI944" s="244">
        <f>IF(N944="nulová",J944,0)</f>
        <v>0</v>
      </c>
      <c r="BJ944" s="19" t="s">
        <v>89</v>
      </c>
      <c r="BK944" s="244">
        <f>ROUND(I944*H944,2)</f>
        <v>0</v>
      </c>
      <c r="BL944" s="19" t="s">
        <v>319</v>
      </c>
      <c r="BM944" s="243" t="s">
        <v>1376</v>
      </c>
    </row>
    <row r="945" s="14" customFormat="1">
      <c r="A945" s="14"/>
      <c r="B945" s="257"/>
      <c r="C945" s="258"/>
      <c r="D945" s="247" t="s">
        <v>232</v>
      </c>
      <c r="E945" s="259" t="s">
        <v>1</v>
      </c>
      <c r="F945" s="260" t="s">
        <v>1377</v>
      </c>
      <c r="G945" s="258"/>
      <c r="H945" s="259" t="s">
        <v>1</v>
      </c>
      <c r="I945" s="261"/>
      <c r="J945" s="258"/>
      <c r="K945" s="258"/>
      <c r="L945" s="262"/>
      <c r="M945" s="263"/>
      <c r="N945" s="264"/>
      <c r="O945" s="264"/>
      <c r="P945" s="264"/>
      <c r="Q945" s="264"/>
      <c r="R945" s="264"/>
      <c r="S945" s="264"/>
      <c r="T945" s="26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6" t="s">
        <v>232</v>
      </c>
      <c r="AU945" s="266" t="s">
        <v>89</v>
      </c>
      <c r="AV945" s="14" t="s">
        <v>84</v>
      </c>
      <c r="AW945" s="14" t="s">
        <v>33</v>
      </c>
      <c r="AX945" s="14" t="s">
        <v>78</v>
      </c>
      <c r="AY945" s="266" t="s">
        <v>224</v>
      </c>
    </row>
    <row r="946" s="13" customFormat="1">
      <c r="A946" s="13"/>
      <c r="B946" s="245"/>
      <c r="C946" s="246"/>
      <c r="D946" s="247" t="s">
        <v>232</v>
      </c>
      <c r="E946" s="248" t="s">
        <v>1</v>
      </c>
      <c r="F946" s="249" t="s">
        <v>1378</v>
      </c>
      <c r="G946" s="246"/>
      <c r="H946" s="250">
        <v>53.280000000000001</v>
      </c>
      <c r="I946" s="251"/>
      <c r="J946" s="246"/>
      <c r="K946" s="246"/>
      <c r="L946" s="252"/>
      <c r="M946" s="253"/>
      <c r="N946" s="254"/>
      <c r="O946" s="254"/>
      <c r="P946" s="254"/>
      <c r="Q946" s="254"/>
      <c r="R946" s="254"/>
      <c r="S946" s="254"/>
      <c r="T946" s="25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6" t="s">
        <v>232</v>
      </c>
      <c r="AU946" s="256" t="s">
        <v>89</v>
      </c>
      <c r="AV946" s="13" t="s">
        <v>89</v>
      </c>
      <c r="AW946" s="13" t="s">
        <v>33</v>
      </c>
      <c r="AX946" s="13" t="s">
        <v>84</v>
      </c>
      <c r="AY946" s="256" t="s">
        <v>224</v>
      </c>
    </row>
    <row r="947" s="2" customFormat="1" ht="24.15" customHeight="1">
      <c r="A947" s="40"/>
      <c r="B947" s="41"/>
      <c r="C947" s="231" t="s">
        <v>1379</v>
      </c>
      <c r="D947" s="231" t="s">
        <v>226</v>
      </c>
      <c r="E947" s="232" t="s">
        <v>1380</v>
      </c>
      <c r="F947" s="233" t="s">
        <v>1381</v>
      </c>
      <c r="G947" s="234" t="s">
        <v>229</v>
      </c>
      <c r="H947" s="235">
        <v>36.719999999999999</v>
      </c>
      <c r="I947" s="236"/>
      <c r="J947" s="237">
        <f>ROUND(I947*H947,2)</f>
        <v>0</v>
      </c>
      <c r="K947" s="238"/>
      <c r="L947" s="46"/>
      <c r="M947" s="239" t="s">
        <v>1</v>
      </c>
      <c r="N947" s="240" t="s">
        <v>44</v>
      </c>
      <c r="O947" s="93"/>
      <c r="P947" s="241">
        <f>O947*H947</f>
        <v>0</v>
      </c>
      <c r="Q947" s="241">
        <v>0.037179999999999998</v>
      </c>
      <c r="R947" s="241">
        <f>Q947*H947</f>
        <v>1.3652495999999998</v>
      </c>
      <c r="S947" s="241">
        <v>0</v>
      </c>
      <c r="T947" s="242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3" t="s">
        <v>319</v>
      </c>
      <c r="AT947" s="243" t="s">
        <v>226</v>
      </c>
      <c r="AU947" s="243" t="s">
        <v>89</v>
      </c>
      <c r="AY947" s="19" t="s">
        <v>224</v>
      </c>
      <c r="BE947" s="244">
        <f>IF(N947="základní",J947,0)</f>
        <v>0</v>
      </c>
      <c r="BF947" s="244">
        <f>IF(N947="snížená",J947,0)</f>
        <v>0</v>
      </c>
      <c r="BG947" s="244">
        <f>IF(N947="zákl. přenesená",J947,0)</f>
        <v>0</v>
      </c>
      <c r="BH947" s="244">
        <f>IF(N947="sníž. přenesená",J947,0)</f>
        <v>0</v>
      </c>
      <c r="BI947" s="244">
        <f>IF(N947="nulová",J947,0)</f>
        <v>0</v>
      </c>
      <c r="BJ947" s="19" t="s">
        <v>89</v>
      </c>
      <c r="BK947" s="244">
        <f>ROUND(I947*H947,2)</f>
        <v>0</v>
      </c>
      <c r="BL947" s="19" t="s">
        <v>319</v>
      </c>
      <c r="BM947" s="243" t="s">
        <v>1382</v>
      </c>
    </row>
    <row r="948" s="14" customFormat="1">
      <c r="A948" s="14"/>
      <c r="B948" s="257"/>
      <c r="C948" s="258"/>
      <c r="D948" s="247" t="s">
        <v>232</v>
      </c>
      <c r="E948" s="259" t="s">
        <v>1</v>
      </c>
      <c r="F948" s="260" t="s">
        <v>820</v>
      </c>
      <c r="G948" s="258"/>
      <c r="H948" s="259" t="s">
        <v>1</v>
      </c>
      <c r="I948" s="261"/>
      <c r="J948" s="258"/>
      <c r="K948" s="258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232</v>
      </c>
      <c r="AU948" s="266" t="s">
        <v>89</v>
      </c>
      <c r="AV948" s="14" t="s">
        <v>84</v>
      </c>
      <c r="AW948" s="14" t="s">
        <v>33</v>
      </c>
      <c r="AX948" s="14" t="s">
        <v>78</v>
      </c>
      <c r="AY948" s="266" t="s">
        <v>224</v>
      </c>
    </row>
    <row r="949" s="13" customFormat="1">
      <c r="A949" s="13"/>
      <c r="B949" s="245"/>
      <c r="C949" s="246"/>
      <c r="D949" s="247" t="s">
        <v>232</v>
      </c>
      <c r="E949" s="248" t="s">
        <v>1</v>
      </c>
      <c r="F949" s="249" t="s">
        <v>1383</v>
      </c>
      <c r="G949" s="246"/>
      <c r="H949" s="250">
        <v>36.719999999999999</v>
      </c>
      <c r="I949" s="251"/>
      <c r="J949" s="246"/>
      <c r="K949" s="246"/>
      <c r="L949" s="252"/>
      <c r="M949" s="253"/>
      <c r="N949" s="254"/>
      <c r="O949" s="254"/>
      <c r="P949" s="254"/>
      <c r="Q949" s="254"/>
      <c r="R949" s="254"/>
      <c r="S949" s="254"/>
      <c r="T949" s="25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6" t="s">
        <v>232</v>
      </c>
      <c r="AU949" s="256" t="s">
        <v>89</v>
      </c>
      <c r="AV949" s="13" t="s">
        <v>89</v>
      </c>
      <c r="AW949" s="13" t="s">
        <v>33</v>
      </c>
      <c r="AX949" s="13" t="s">
        <v>84</v>
      </c>
      <c r="AY949" s="256" t="s">
        <v>224</v>
      </c>
    </row>
    <row r="950" s="2" customFormat="1" ht="16.5" customHeight="1">
      <c r="A950" s="40"/>
      <c r="B950" s="41"/>
      <c r="C950" s="231" t="s">
        <v>1384</v>
      </c>
      <c r="D950" s="231" t="s">
        <v>226</v>
      </c>
      <c r="E950" s="232" t="s">
        <v>1385</v>
      </c>
      <c r="F950" s="233" t="s">
        <v>1386</v>
      </c>
      <c r="G950" s="234" t="s">
        <v>236</v>
      </c>
      <c r="H950" s="235">
        <v>2.2130000000000001</v>
      </c>
      <c r="I950" s="236"/>
      <c r="J950" s="237">
        <f>ROUND(I950*H950,2)</f>
        <v>0</v>
      </c>
      <c r="K950" s="238"/>
      <c r="L950" s="46"/>
      <c r="M950" s="239" t="s">
        <v>1</v>
      </c>
      <c r="N950" s="240" t="s">
        <v>44</v>
      </c>
      <c r="O950" s="93"/>
      <c r="P950" s="241">
        <f>O950*H950</f>
        <v>0</v>
      </c>
      <c r="Q950" s="241">
        <v>0.00281</v>
      </c>
      <c r="R950" s="241">
        <f>Q950*H950</f>
        <v>0.0062185299999999999</v>
      </c>
      <c r="S950" s="241">
        <v>0</v>
      </c>
      <c r="T950" s="242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3" t="s">
        <v>319</v>
      </c>
      <c r="AT950" s="243" t="s">
        <v>226</v>
      </c>
      <c r="AU950" s="243" t="s">
        <v>89</v>
      </c>
      <c r="AY950" s="19" t="s">
        <v>224</v>
      </c>
      <c r="BE950" s="244">
        <f>IF(N950="základní",J950,0)</f>
        <v>0</v>
      </c>
      <c r="BF950" s="244">
        <f>IF(N950="snížená",J950,0)</f>
        <v>0</v>
      </c>
      <c r="BG950" s="244">
        <f>IF(N950="zákl. přenesená",J950,0)</f>
        <v>0</v>
      </c>
      <c r="BH950" s="244">
        <f>IF(N950="sníž. přenesená",J950,0)</f>
        <v>0</v>
      </c>
      <c r="BI950" s="244">
        <f>IF(N950="nulová",J950,0)</f>
        <v>0</v>
      </c>
      <c r="BJ950" s="19" t="s">
        <v>89</v>
      </c>
      <c r="BK950" s="244">
        <f>ROUND(I950*H950,2)</f>
        <v>0</v>
      </c>
      <c r="BL950" s="19" t="s">
        <v>319</v>
      </c>
      <c r="BM950" s="243" t="s">
        <v>1387</v>
      </c>
    </row>
    <row r="951" s="14" customFormat="1">
      <c r="A951" s="14"/>
      <c r="B951" s="257"/>
      <c r="C951" s="258"/>
      <c r="D951" s="247" t="s">
        <v>232</v>
      </c>
      <c r="E951" s="259" t="s">
        <v>1</v>
      </c>
      <c r="F951" s="260" t="s">
        <v>1377</v>
      </c>
      <c r="G951" s="258"/>
      <c r="H951" s="259" t="s">
        <v>1</v>
      </c>
      <c r="I951" s="261"/>
      <c r="J951" s="258"/>
      <c r="K951" s="258"/>
      <c r="L951" s="262"/>
      <c r="M951" s="263"/>
      <c r="N951" s="264"/>
      <c r="O951" s="264"/>
      <c r="P951" s="264"/>
      <c r="Q951" s="264"/>
      <c r="R951" s="264"/>
      <c r="S951" s="264"/>
      <c r="T951" s="26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6" t="s">
        <v>232</v>
      </c>
      <c r="AU951" s="266" t="s">
        <v>89</v>
      </c>
      <c r="AV951" s="14" t="s">
        <v>84</v>
      </c>
      <c r="AW951" s="14" t="s">
        <v>33</v>
      </c>
      <c r="AX951" s="14" t="s">
        <v>78</v>
      </c>
      <c r="AY951" s="266" t="s">
        <v>224</v>
      </c>
    </row>
    <row r="952" s="13" customFormat="1">
      <c r="A952" s="13"/>
      <c r="B952" s="245"/>
      <c r="C952" s="246"/>
      <c r="D952" s="247" t="s">
        <v>232</v>
      </c>
      <c r="E952" s="248" t="s">
        <v>1</v>
      </c>
      <c r="F952" s="249" t="s">
        <v>1388</v>
      </c>
      <c r="G952" s="246"/>
      <c r="H952" s="250">
        <v>1.3320000000000001</v>
      </c>
      <c r="I952" s="251"/>
      <c r="J952" s="246"/>
      <c r="K952" s="246"/>
      <c r="L952" s="252"/>
      <c r="M952" s="253"/>
      <c r="N952" s="254"/>
      <c r="O952" s="254"/>
      <c r="P952" s="254"/>
      <c r="Q952" s="254"/>
      <c r="R952" s="254"/>
      <c r="S952" s="254"/>
      <c r="T952" s="25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6" t="s">
        <v>232</v>
      </c>
      <c r="AU952" s="256" t="s">
        <v>89</v>
      </c>
      <c r="AV952" s="13" t="s">
        <v>89</v>
      </c>
      <c r="AW952" s="13" t="s">
        <v>33</v>
      </c>
      <c r="AX952" s="13" t="s">
        <v>78</v>
      </c>
      <c r="AY952" s="256" t="s">
        <v>224</v>
      </c>
    </row>
    <row r="953" s="14" customFormat="1">
      <c r="A953" s="14"/>
      <c r="B953" s="257"/>
      <c r="C953" s="258"/>
      <c r="D953" s="247" t="s">
        <v>232</v>
      </c>
      <c r="E953" s="259" t="s">
        <v>1</v>
      </c>
      <c r="F953" s="260" t="s">
        <v>820</v>
      </c>
      <c r="G953" s="258"/>
      <c r="H953" s="259" t="s">
        <v>1</v>
      </c>
      <c r="I953" s="261"/>
      <c r="J953" s="258"/>
      <c r="K953" s="258"/>
      <c r="L953" s="262"/>
      <c r="M953" s="263"/>
      <c r="N953" s="264"/>
      <c r="O953" s="264"/>
      <c r="P953" s="264"/>
      <c r="Q953" s="264"/>
      <c r="R953" s="264"/>
      <c r="S953" s="264"/>
      <c r="T953" s="26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6" t="s">
        <v>232</v>
      </c>
      <c r="AU953" s="266" t="s">
        <v>89</v>
      </c>
      <c r="AV953" s="14" t="s">
        <v>84</v>
      </c>
      <c r="AW953" s="14" t="s">
        <v>33</v>
      </c>
      <c r="AX953" s="14" t="s">
        <v>78</v>
      </c>
      <c r="AY953" s="266" t="s">
        <v>224</v>
      </c>
    </row>
    <row r="954" s="13" customFormat="1">
      <c r="A954" s="13"/>
      <c r="B954" s="245"/>
      <c r="C954" s="246"/>
      <c r="D954" s="247" t="s">
        <v>232</v>
      </c>
      <c r="E954" s="248" t="s">
        <v>1</v>
      </c>
      <c r="F954" s="249" t="s">
        <v>1389</v>
      </c>
      <c r="G954" s="246"/>
      <c r="H954" s="250">
        <v>0.88100000000000001</v>
      </c>
      <c r="I954" s="251"/>
      <c r="J954" s="246"/>
      <c r="K954" s="246"/>
      <c r="L954" s="252"/>
      <c r="M954" s="253"/>
      <c r="N954" s="254"/>
      <c r="O954" s="254"/>
      <c r="P954" s="254"/>
      <c r="Q954" s="254"/>
      <c r="R954" s="254"/>
      <c r="S954" s="254"/>
      <c r="T954" s="25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6" t="s">
        <v>232</v>
      </c>
      <c r="AU954" s="256" t="s">
        <v>89</v>
      </c>
      <c r="AV954" s="13" t="s">
        <v>89</v>
      </c>
      <c r="AW954" s="13" t="s">
        <v>33</v>
      </c>
      <c r="AX954" s="13" t="s">
        <v>78</v>
      </c>
      <c r="AY954" s="256" t="s">
        <v>224</v>
      </c>
    </row>
    <row r="955" s="15" customFormat="1">
      <c r="A955" s="15"/>
      <c r="B955" s="267"/>
      <c r="C955" s="268"/>
      <c r="D955" s="247" t="s">
        <v>232</v>
      </c>
      <c r="E955" s="269" t="s">
        <v>1</v>
      </c>
      <c r="F955" s="270" t="s">
        <v>248</v>
      </c>
      <c r="G955" s="268"/>
      <c r="H955" s="271">
        <v>2.2130000000000001</v>
      </c>
      <c r="I955" s="272"/>
      <c r="J955" s="268"/>
      <c r="K955" s="268"/>
      <c r="L955" s="273"/>
      <c r="M955" s="274"/>
      <c r="N955" s="275"/>
      <c r="O955" s="275"/>
      <c r="P955" s="275"/>
      <c r="Q955" s="275"/>
      <c r="R955" s="275"/>
      <c r="S955" s="275"/>
      <c r="T955" s="276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77" t="s">
        <v>232</v>
      </c>
      <c r="AU955" s="277" t="s">
        <v>89</v>
      </c>
      <c r="AV955" s="15" t="s">
        <v>230</v>
      </c>
      <c r="AW955" s="15" t="s">
        <v>33</v>
      </c>
      <c r="AX955" s="15" t="s">
        <v>84</v>
      </c>
      <c r="AY955" s="277" t="s">
        <v>224</v>
      </c>
    </row>
    <row r="956" s="2" customFormat="1" ht="37.8" customHeight="1">
      <c r="A956" s="40"/>
      <c r="B956" s="41"/>
      <c r="C956" s="231" t="s">
        <v>1390</v>
      </c>
      <c r="D956" s="231" t="s">
        <v>226</v>
      </c>
      <c r="E956" s="232" t="s">
        <v>1391</v>
      </c>
      <c r="F956" s="233" t="s">
        <v>1392</v>
      </c>
      <c r="G956" s="234" t="s">
        <v>273</v>
      </c>
      <c r="H956" s="235">
        <v>22.800000000000001</v>
      </c>
      <c r="I956" s="236"/>
      <c r="J956" s="237">
        <f>ROUND(I956*H956,2)</f>
        <v>0</v>
      </c>
      <c r="K956" s="238"/>
      <c r="L956" s="46"/>
      <c r="M956" s="239" t="s">
        <v>1</v>
      </c>
      <c r="N956" s="240" t="s">
        <v>44</v>
      </c>
      <c r="O956" s="93"/>
      <c r="P956" s="241">
        <f>O956*H956</f>
        <v>0</v>
      </c>
      <c r="Q956" s="241">
        <v>0</v>
      </c>
      <c r="R956" s="241">
        <f>Q956*H956</f>
        <v>0</v>
      </c>
      <c r="S956" s="241">
        <v>0</v>
      </c>
      <c r="T956" s="242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43" t="s">
        <v>319</v>
      </c>
      <c r="AT956" s="243" t="s">
        <v>226</v>
      </c>
      <c r="AU956" s="243" t="s">
        <v>89</v>
      </c>
      <c r="AY956" s="19" t="s">
        <v>224</v>
      </c>
      <c r="BE956" s="244">
        <f>IF(N956="základní",J956,0)</f>
        <v>0</v>
      </c>
      <c r="BF956" s="244">
        <f>IF(N956="snížená",J956,0)</f>
        <v>0</v>
      </c>
      <c r="BG956" s="244">
        <f>IF(N956="zákl. přenesená",J956,0)</f>
        <v>0</v>
      </c>
      <c r="BH956" s="244">
        <f>IF(N956="sníž. přenesená",J956,0)</f>
        <v>0</v>
      </c>
      <c r="BI956" s="244">
        <f>IF(N956="nulová",J956,0)</f>
        <v>0</v>
      </c>
      <c r="BJ956" s="19" t="s">
        <v>89</v>
      </c>
      <c r="BK956" s="244">
        <f>ROUND(I956*H956,2)</f>
        <v>0</v>
      </c>
      <c r="BL956" s="19" t="s">
        <v>319</v>
      </c>
      <c r="BM956" s="243" t="s">
        <v>1393</v>
      </c>
    </row>
    <row r="957" s="13" customFormat="1">
      <c r="A957" s="13"/>
      <c r="B957" s="245"/>
      <c r="C957" s="246"/>
      <c r="D957" s="247" t="s">
        <v>232</v>
      </c>
      <c r="E957" s="248" t="s">
        <v>1</v>
      </c>
      <c r="F957" s="249" t="s">
        <v>1394</v>
      </c>
      <c r="G957" s="246"/>
      <c r="H957" s="250">
        <v>22.800000000000001</v>
      </c>
      <c r="I957" s="251"/>
      <c r="J957" s="246"/>
      <c r="K957" s="246"/>
      <c r="L957" s="252"/>
      <c r="M957" s="253"/>
      <c r="N957" s="254"/>
      <c r="O957" s="254"/>
      <c r="P957" s="254"/>
      <c r="Q957" s="254"/>
      <c r="R957" s="254"/>
      <c r="S957" s="254"/>
      <c r="T957" s="25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6" t="s">
        <v>232</v>
      </c>
      <c r="AU957" s="256" t="s">
        <v>89</v>
      </c>
      <c r="AV957" s="13" t="s">
        <v>89</v>
      </c>
      <c r="AW957" s="13" t="s">
        <v>33</v>
      </c>
      <c r="AX957" s="13" t="s">
        <v>84</v>
      </c>
      <c r="AY957" s="256" t="s">
        <v>224</v>
      </c>
    </row>
    <row r="958" s="2" customFormat="1" ht="16.5" customHeight="1">
      <c r="A958" s="40"/>
      <c r="B958" s="41"/>
      <c r="C958" s="231" t="s">
        <v>1395</v>
      </c>
      <c r="D958" s="231" t="s">
        <v>226</v>
      </c>
      <c r="E958" s="232" t="s">
        <v>1396</v>
      </c>
      <c r="F958" s="233" t="s">
        <v>1397</v>
      </c>
      <c r="G958" s="234" t="s">
        <v>810</v>
      </c>
      <c r="H958" s="289"/>
      <c r="I958" s="236"/>
      <c r="J958" s="237">
        <f>ROUND(I958*H958,2)</f>
        <v>0</v>
      </c>
      <c r="K958" s="238"/>
      <c r="L958" s="46"/>
      <c r="M958" s="239" t="s">
        <v>1</v>
      </c>
      <c r="N958" s="240" t="s">
        <v>44</v>
      </c>
      <c r="O958" s="93"/>
      <c r="P958" s="241">
        <f>O958*H958</f>
        <v>0</v>
      </c>
      <c r="Q958" s="241">
        <v>0</v>
      </c>
      <c r="R958" s="241">
        <f>Q958*H958</f>
        <v>0</v>
      </c>
      <c r="S958" s="241">
        <v>0</v>
      </c>
      <c r="T958" s="242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43" t="s">
        <v>319</v>
      </c>
      <c r="AT958" s="243" t="s">
        <v>226</v>
      </c>
      <c r="AU958" s="243" t="s">
        <v>89</v>
      </c>
      <c r="AY958" s="19" t="s">
        <v>224</v>
      </c>
      <c r="BE958" s="244">
        <f>IF(N958="základní",J958,0)</f>
        <v>0</v>
      </c>
      <c r="BF958" s="244">
        <f>IF(N958="snížená",J958,0)</f>
        <v>0</v>
      </c>
      <c r="BG958" s="244">
        <f>IF(N958="zákl. přenesená",J958,0)</f>
        <v>0</v>
      </c>
      <c r="BH958" s="244">
        <f>IF(N958="sníž. přenesená",J958,0)</f>
        <v>0</v>
      </c>
      <c r="BI958" s="244">
        <f>IF(N958="nulová",J958,0)</f>
        <v>0</v>
      </c>
      <c r="BJ958" s="19" t="s">
        <v>89</v>
      </c>
      <c r="BK958" s="244">
        <f>ROUND(I958*H958,2)</f>
        <v>0</v>
      </c>
      <c r="BL958" s="19" t="s">
        <v>319</v>
      </c>
      <c r="BM958" s="243" t="s">
        <v>1398</v>
      </c>
    </row>
    <row r="959" s="12" customFormat="1" ht="22.8" customHeight="1">
      <c r="A959" s="12"/>
      <c r="B959" s="215"/>
      <c r="C959" s="216"/>
      <c r="D959" s="217" t="s">
        <v>77</v>
      </c>
      <c r="E959" s="229" t="s">
        <v>1399</v>
      </c>
      <c r="F959" s="229" t="s">
        <v>1400</v>
      </c>
      <c r="G959" s="216"/>
      <c r="H959" s="216"/>
      <c r="I959" s="219"/>
      <c r="J959" s="230">
        <f>BK959</f>
        <v>0</v>
      </c>
      <c r="K959" s="216"/>
      <c r="L959" s="221"/>
      <c r="M959" s="222"/>
      <c r="N959" s="223"/>
      <c r="O959" s="223"/>
      <c r="P959" s="224">
        <f>SUM(P960:P1028)</f>
        <v>0</v>
      </c>
      <c r="Q959" s="223"/>
      <c r="R959" s="224">
        <f>SUM(R960:R1028)</f>
        <v>7.3238724600000005</v>
      </c>
      <c r="S959" s="223"/>
      <c r="T959" s="225">
        <f>SUM(T960:T1028)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26" t="s">
        <v>89</v>
      </c>
      <c r="AT959" s="227" t="s">
        <v>77</v>
      </c>
      <c r="AU959" s="227" t="s">
        <v>84</v>
      </c>
      <c r="AY959" s="226" t="s">
        <v>224</v>
      </c>
      <c r="BK959" s="228">
        <f>SUM(BK960:BK1028)</f>
        <v>0</v>
      </c>
    </row>
    <row r="960" s="2" customFormat="1" ht="24.15" customHeight="1">
      <c r="A960" s="40"/>
      <c r="B960" s="41"/>
      <c r="C960" s="231" t="s">
        <v>1401</v>
      </c>
      <c r="D960" s="231" t="s">
        <v>226</v>
      </c>
      <c r="E960" s="232" t="s">
        <v>1402</v>
      </c>
      <c r="F960" s="233" t="s">
        <v>1403</v>
      </c>
      <c r="G960" s="234" t="s">
        <v>229</v>
      </c>
      <c r="H960" s="235">
        <v>7.3019999999999996</v>
      </c>
      <c r="I960" s="236"/>
      <c r="J960" s="237">
        <f>ROUND(I960*H960,2)</f>
        <v>0</v>
      </c>
      <c r="K960" s="238"/>
      <c r="L960" s="46"/>
      <c r="M960" s="239" t="s">
        <v>1</v>
      </c>
      <c r="N960" s="240" t="s">
        <v>44</v>
      </c>
      <c r="O960" s="93"/>
      <c r="P960" s="241">
        <f>O960*H960</f>
        <v>0</v>
      </c>
      <c r="Q960" s="241">
        <v>0.025510000000000001</v>
      </c>
      <c r="R960" s="241">
        <f>Q960*H960</f>
        <v>0.18627402000000001</v>
      </c>
      <c r="S960" s="241">
        <v>0</v>
      </c>
      <c r="T960" s="242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3" t="s">
        <v>319</v>
      </c>
      <c r="AT960" s="243" t="s">
        <v>226</v>
      </c>
      <c r="AU960" s="243" t="s">
        <v>89</v>
      </c>
      <c r="AY960" s="19" t="s">
        <v>224</v>
      </c>
      <c r="BE960" s="244">
        <f>IF(N960="základní",J960,0)</f>
        <v>0</v>
      </c>
      <c r="BF960" s="244">
        <f>IF(N960="snížená",J960,0)</f>
        <v>0</v>
      </c>
      <c r="BG960" s="244">
        <f>IF(N960="zákl. přenesená",J960,0)</f>
        <v>0</v>
      </c>
      <c r="BH960" s="244">
        <f>IF(N960="sníž. přenesená",J960,0)</f>
        <v>0</v>
      </c>
      <c r="BI960" s="244">
        <f>IF(N960="nulová",J960,0)</f>
        <v>0</v>
      </c>
      <c r="BJ960" s="19" t="s">
        <v>89</v>
      </c>
      <c r="BK960" s="244">
        <f>ROUND(I960*H960,2)</f>
        <v>0</v>
      </c>
      <c r="BL960" s="19" t="s">
        <v>319</v>
      </c>
      <c r="BM960" s="243" t="s">
        <v>1404</v>
      </c>
    </row>
    <row r="961" s="14" customFormat="1">
      <c r="A961" s="14"/>
      <c r="B961" s="257"/>
      <c r="C961" s="258"/>
      <c r="D961" s="247" t="s">
        <v>232</v>
      </c>
      <c r="E961" s="259" t="s">
        <v>1</v>
      </c>
      <c r="F961" s="260" t="s">
        <v>1405</v>
      </c>
      <c r="G961" s="258"/>
      <c r="H961" s="259" t="s">
        <v>1</v>
      </c>
      <c r="I961" s="261"/>
      <c r="J961" s="258"/>
      <c r="K961" s="258"/>
      <c r="L961" s="262"/>
      <c r="M961" s="263"/>
      <c r="N961" s="264"/>
      <c r="O961" s="264"/>
      <c r="P961" s="264"/>
      <c r="Q961" s="264"/>
      <c r="R961" s="264"/>
      <c r="S961" s="264"/>
      <c r="T961" s="26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6" t="s">
        <v>232</v>
      </c>
      <c r="AU961" s="266" t="s">
        <v>89</v>
      </c>
      <c r="AV961" s="14" t="s">
        <v>84</v>
      </c>
      <c r="AW961" s="14" t="s">
        <v>33</v>
      </c>
      <c r="AX961" s="14" t="s">
        <v>78</v>
      </c>
      <c r="AY961" s="266" t="s">
        <v>224</v>
      </c>
    </row>
    <row r="962" s="13" customFormat="1">
      <c r="A962" s="13"/>
      <c r="B962" s="245"/>
      <c r="C962" s="246"/>
      <c r="D962" s="247" t="s">
        <v>232</v>
      </c>
      <c r="E962" s="248" t="s">
        <v>1</v>
      </c>
      <c r="F962" s="249" t="s">
        <v>1406</v>
      </c>
      <c r="G962" s="246"/>
      <c r="H962" s="250">
        <v>7.3019999999999996</v>
      </c>
      <c r="I962" s="251"/>
      <c r="J962" s="246"/>
      <c r="K962" s="246"/>
      <c r="L962" s="252"/>
      <c r="M962" s="253"/>
      <c r="N962" s="254"/>
      <c r="O962" s="254"/>
      <c r="P962" s="254"/>
      <c r="Q962" s="254"/>
      <c r="R962" s="254"/>
      <c r="S962" s="254"/>
      <c r="T962" s="25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6" t="s">
        <v>232</v>
      </c>
      <c r="AU962" s="256" t="s">
        <v>89</v>
      </c>
      <c r="AV962" s="13" t="s">
        <v>89</v>
      </c>
      <c r="AW962" s="13" t="s">
        <v>33</v>
      </c>
      <c r="AX962" s="13" t="s">
        <v>84</v>
      </c>
      <c r="AY962" s="256" t="s">
        <v>224</v>
      </c>
    </row>
    <row r="963" s="2" customFormat="1" ht="24.15" customHeight="1">
      <c r="A963" s="40"/>
      <c r="B963" s="41"/>
      <c r="C963" s="231" t="s">
        <v>1407</v>
      </c>
      <c r="D963" s="231" t="s">
        <v>226</v>
      </c>
      <c r="E963" s="232" t="s">
        <v>1408</v>
      </c>
      <c r="F963" s="233" t="s">
        <v>1409</v>
      </c>
      <c r="G963" s="234" t="s">
        <v>229</v>
      </c>
      <c r="H963" s="235">
        <v>29.768000000000001</v>
      </c>
      <c r="I963" s="236"/>
      <c r="J963" s="237">
        <f>ROUND(I963*H963,2)</f>
        <v>0</v>
      </c>
      <c r="K963" s="238"/>
      <c r="L963" s="46"/>
      <c r="M963" s="239" t="s">
        <v>1</v>
      </c>
      <c r="N963" s="240" t="s">
        <v>44</v>
      </c>
      <c r="O963" s="93"/>
      <c r="P963" s="241">
        <f>O963*H963</f>
        <v>0</v>
      </c>
      <c r="Q963" s="241">
        <v>0.058500000000000003</v>
      </c>
      <c r="R963" s="241">
        <f>Q963*H963</f>
        <v>1.7414280000000002</v>
      </c>
      <c r="S963" s="241">
        <v>0</v>
      </c>
      <c r="T963" s="242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3" t="s">
        <v>319</v>
      </c>
      <c r="AT963" s="243" t="s">
        <v>226</v>
      </c>
      <c r="AU963" s="243" t="s">
        <v>89</v>
      </c>
      <c r="AY963" s="19" t="s">
        <v>224</v>
      </c>
      <c r="BE963" s="244">
        <f>IF(N963="základní",J963,0)</f>
        <v>0</v>
      </c>
      <c r="BF963" s="244">
        <f>IF(N963="snížená",J963,0)</f>
        <v>0</v>
      </c>
      <c r="BG963" s="244">
        <f>IF(N963="zákl. přenesená",J963,0)</f>
        <v>0</v>
      </c>
      <c r="BH963" s="244">
        <f>IF(N963="sníž. přenesená",J963,0)</f>
        <v>0</v>
      </c>
      <c r="BI963" s="244">
        <f>IF(N963="nulová",J963,0)</f>
        <v>0</v>
      </c>
      <c r="BJ963" s="19" t="s">
        <v>89</v>
      </c>
      <c r="BK963" s="244">
        <f>ROUND(I963*H963,2)</f>
        <v>0</v>
      </c>
      <c r="BL963" s="19" t="s">
        <v>319</v>
      </c>
      <c r="BM963" s="243" t="s">
        <v>1410</v>
      </c>
    </row>
    <row r="964" s="14" customFormat="1">
      <c r="A964" s="14"/>
      <c r="B964" s="257"/>
      <c r="C964" s="258"/>
      <c r="D964" s="247" t="s">
        <v>232</v>
      </c>
      <c r="E964" s="259" t="s">
        <v>1</v>
      </c>
      <c r="F964" s="260" t="s">
        <v>1411</v>
      </c>
      <c r="G964" s="258"/>
      <c r="H964" s="259" t="s">
        <v>1</v>
      </c>
      <c r="I964" s="261"/>
      <c r="J964" s="258"/>
      <c r="K964" s="258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232</v>
      </c>
      <c r="AU964" s="266" t="s">
        <v>89</v>
      </c>
      <c r="AV964" s="14" t="s">
        <v>84</v>
      </c>
      <c r="AW964" s="14" t="s">
        <v>33</v>
      </c>
      <c r="AX964" s="14" t="s">
        <v>78</v>
      </c>
      <c r="AY964" s="266" t="s">
        <v>224</v>
      </c>
    </row>
    <row r="965" s="13" customFormat="1">
      <c r="A965" s="13"/>
      <c r="B965" s="245"/>
      <c r="C965" s="246"/>
      <c r="D965" s="247" t="s">
        <v>232</v>
      </c>
      <c r="E965" s="248" t="s">
        <v>1</v>
      </c>
      <c r="F965" s="249" t="s">
        <v>1412</v>
      </c>
      <c r="G965" s="246"/>
      <c r="H965" s="250">
        <v>6.2759999999999998</v>
      </c>
      <c r="I965" s="251"/>
      <c r="J965" s="246"/>
      <c r="K965" s="246"/>
      <c r="L965" s="252"/>
      <c r="M965" s="253"/>
      <c r="N965" s="254"/>
      <c r="O965" s="254"/>
      <c r="P965" s="254"/>
      <c r="Q965" s="254"/>
      <c r="R965" s="254"/>
      <c r="S965" s="254"/>
      <c r="T965" s="25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6" t="s">
        <v>232</v>
      </c>
      <c r="AU965" s="256" t="s">
        <v>89</v>
      </c>
      <c r="AV965" s="13" t="s">
        <v>89</v>
      </c>
      <c r="AW965" s="13" t="s">
        <v>33</v>
      </c>
      <c r="AX965" s="13" t="s">
        <v>78</v>
      </c>
      <c r="AY965" s="256" t="s">
        <v>224</v>
      </c>
    </row>
    <row r="966" s="14" customFormat="1">
      <c r="A966" s="14"/>
      <c r="B966" s="257"/>
      <c r="C966" s="258"/>
      <c r="D966" s="247" t="s">
        <v>232</v>
      </c>
      <c r="E966" s="259" t="s">
        <v>1</v>
      </c>
      <c r="F966" s="260" t="s">
        <v>1413</v>
      </c>
      <c r="G966" s="258"/>
      <c r="H966" s="259" t="s">
        <v>1</v>
      </c>
      <c r="I966" s="261"/>
      <c r="J966" s="258"/>
      <c r="K966" s="258"/>
      <c r="L966" s="262"/>
      <c r="M966" s="263"/>
      <c r="N966" s="264"/>
      <c r="O966" s="264"/>
      <c r="P966" s="264"/>
      <c r="Q966" s="264"/>
      <c r="R966" s="264"/>
      <c r="S966" s="264"/>
      <c r="T966" s="26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6" t="s">
        <v>232</v>
      </c>
      <c r="AU966" s="266" t="s">
        <v>89</v>
      </c>
      <c r="AV966" s="14" t="s">
        <v>84</v>
      </c>
      <c r="AW966" s="14" t="s">
        <v>33</v>
      </c>
      <c r="AX966" s="14" t="s">
        <v>78</v>
      </c>
      <c r="AY966" s="266" t="s">
        <v>224</v>
      </c>
    </row>
    <row r="967" s="13" customFormat="1">
      <c r="A967" s="13"/>
      <c r="B967" s="245"/>
      <c r="C967" s="246"/>
      <c r="D967" s="247" t="s">
        <v>232</v>
      </c>
      <c r="E967" s="248" t="s">
        <v>1</v>
      </c>
      <c r="F967" s="249" t="s">
        <v>1414</v>
      </c>
      <c r="G967" s="246"/>
      <c r="H967" s="250">
        <v>6.2759999999999998</v>
      </c>
      <c r="I967" s="251"/>
      <c r="J967" s="246"/>
      <c r="K967" s="246"/>
      <c r="L967" s="252"/>
      <c r="M967" s="253"/>
      <c r="N967" s="254"/>
      <c r="O967" s="254"/>
      <c r="P967" s="254"/>
      <c r="Q967" s="254"/>
      <c r="R967" s="254"/>
      <c r="S967" s="254"/>
      <c r="T967" s="25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6" t="s">
        <v>232</v>
      </c>
      <c r="AU967" s="256" t="s">
        <v>89</v>
      </c>
      <c r="AV967" s="13" t="s">
        <v>89</v>
      </c>
      <c r="AW967" s="13" t="s">
        <v>33</v>
      </c>
      <c r="AX967" s="13" t="s">
        <v>78</v>
      </c>
      <c r="AY967" s="256" t="s">
        <v>224</v>
      </c>
    </row>
    <row r="968" s="14" customFormat="1">
      <c r="A968" s="14"/>
      <c r="B968" s="257"/>
      <c r="C968" s="258"/>
      <c r="D968" s="247" t="s">
        <v>232</v>
      </c>
      <c r="E968" s="259" t="s">
        <v>1</v>
      </c>
      <c r="F968" s="260" t="s">
        <v>1415</v>
      </c>
      <c r="G968" s="258"/>
      <c r="H968" s="259" t="s">
        <v>1</v>
      </c>
      <c r="I968" s="261"/>
      <c r="J968" s="258"/>
      <c r="K968" s="258"/>
      <c r="L968" s="262"/>
      <c r="M968" s="263"/>
      <c r="N968" s="264"/>
      <c r="O968" s="264"/>
      <c r="P968" s="264"/>
      <c r="Q968" s="264"/>
      <c r="R968" s="264"/>
      <c r="S968" s="264"/>
      <c r="T968" s="26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6" t="s">
        <v>232</v>
      </c>
      <c r="AU968" s="266" t="s">
        <v>89</v>
      </c>
      <c r="AV968" s="14" t="s">
        <v>84</v>
      </c>
      <c r="AW968" s="14" t="s">
        <v>33</v>
      </c>
      <c r="AX968" s="14" t="s">
        <v>78</v>
      </c>
      <c r="AY968" s="266" t="s">
        <v>224</v>
      </c>
    </row>
    <row r="969" s="13" customFormat="1">
      <c r="A969" s="13"/>
      <c r="B969" s="245"/>
      <c r="C969" s="246"/>
      <c r="D969" s="247" t="s">
        <v>232</v>
      </c>
      <c r="E969" s="248" t="s">
        <v>1</v>
      </c>
      <c r="F969" s="249" t="s">
        <v>1416</v>
      </c>
      <c r="G969" s="246"/>
      <c r="H969" s="250">
        <v>9.1289999999999996</v>
      </c>
      <c r="I969" s="251"/>
      <c r="J969" s="246"/>
      <c r="K969" s="246"/>
      <c r="L969" s="252"/>
      <c r="M969" s="253"/>
      <c r="N969" s="254"/>
      <c r="O969" s="254"/>
      <c r="P969" s="254"/>
      <c r="Q969" s="254"/>
      <c r="R969" s="254"/>
      <c r="S969" s="254"/>
      <c r="T969" s="25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6" t="s">
        <v>232</v>
      </c>
      <c r="AU969" s="256" t="s">
        <v>89</v>
      </c>
      <c r="AV969" s="13" t="s">
        <v>89</v>
      </c>
      <c r="AW969" s="13" t="s">
        <v>33</v>
      </c>
      <c r="AX969" s="13" t="s">
        <v>78</v>
      </c>
      <c r="AY969" s="256" t="s">
        <v>224</v>
      </c>
    </row>
    <row r="970" s="14" customFormat="1">
      <c r="A970" s="14"/>
      <c r="B970" s="257"/>
      <c r="C970" s="258"/>
      <c r="D970" s="247" t="s">
        <v>232</v>
      </c>
      <c r="E970" s="259" t="s">
        <v>1</v>
      </c>
      <c r="F970" s="260" t="s">
        <v>1417</v>
      </c>
      <c r="G970" s="258"/>
      <c r="H970" s="259" t="s">
        <v>1</v>
      </c>
      <c r="I970" s="261"/>
      <c r="J970" s="258"/>
      <c r="K970" s="258"/>
      <c r="L970" s="262"/>
      <c r="M970" s="263"/>
      <c r="N970" s="264"/>
      <c r="O970" s="264"/>
      <c r="P970" s="264"/>
      <c r="Q970" s="264"/>
      <c r="R970" s="264"/>
      <c r="S970" s="264"/>
      <c r="T970" s="26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6" t="s">
        <v>232</v>
      </c>
      <c r="AU970" s="266" t="s">
        <v>89</v>
      </c>
      <c r="AV970" s="14" t="s">
        <v>84</v>
      </c>
      <c r="AW970" s="14" t="s">
        <v>33</v>
      </c>
      <c r="AX970" s="14" t="s">
        <v>78</v>
      </c>
      <c r="AY970" s="266" t="s">
        <v>224</v>
      </c>
    </row>
    <row r="971" s="13" customFormat="1">
      <c r="A971" s="13"/>
      <c r="B971" s="245"/>
      <c r="C971" s="246"/>
      <c r="D971" s="247" t="s">
        <v>232</v>
      </c>
      <c r="E971" s="248" t="s">
        <v>1</v>
      </c>
      <c r="F971" s="249" t="s">
        <v>1418</v>
      </c>
      <c r="G971" s="246"/>
      <c r="H971" s="250">
        <v>4.9909999999999997</v>
      </c>
      <c r="I971" s="251"/>
      <c r="J971" s="246"/>
      <c r="K971" s="246"/>
      <c r="L971" s="252"/>
      <c r="M971" s="253"/>
      <c r="N971" s="254"/>
      <c r="O971" s="254"/>
      <c r="P971" s="254"/>
      <c r="Q971" s="254"/>
      <c r="R971" s="254"/>
      <c r="S971" s="254"/>
      <c r="T971" s="25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6" t="s">
        <v>232</v>
      </c>
      <c r="AU971" s="256" t="s">
        <v>89</v>
      </c>
      <c r="AV971" s="13" t="s">
        <v>89</v>
      </c>
      <c r="AW971" s="13" t="s">
        <v>33</v>
      </c>
      <c r="AX971" s="13" t="s">
        <v>78</v>
      </c>
      <c r="AY971" s="256" t="s">
        <v>224</v>
      </c>
    </row>
    <row r="972" s="13" customFormat="1">
      <c r="A972" s="13"/>
      <c r="B972" s="245"/>
      <c r="C972" s="246"/>
      <c r="D972" s="247" t="s">
        <v>232</v>
      </c>
      <c r="E972" s="248" t="s">
        <v>1</v>
      </c>
      <c r="F972" s="249" t="s">
        <v>1419</v>
      </c>
      <c r="G972" s="246"/>
      <c r="H972" s="250">
        <v>3.0960000000000001</v>
      </c>
      <c r="I972" s="251"/>
      <c r="J972" s="246"/>
      <c r="K972" s="246"/>
      <c r="L972" s="252"/>
      <c r="M972" s="253"/>
      <c r="N972" s="254"/>
      <c r="O972" s="254"/>
      <c r="P972" s="254"/>
      <c r="Q972" s="254"/>
      <c r="R972" s="254"/>
      <c r="S972" s="254"/>
      <c r="T972" s="25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6" t="s">
        <v>232</v>
      </c>
      <c r="AU972" s="256" t="s">
        <v>89</v>
      </c>
      <c r="AV972" s="13" t="s">
        <v>89</v>
      </c>
      <c r="AW972" s="13" t="s">
        <v>33</v>
      </c>
      <c r="AX972" s="13" t="s">
        <v>78</v>
      </c>
      <c r="AY972" s="256" t="s">
        <v>224</v>
      </c>
    </row>
    <row r="973" s="15" customFormat="1">
      <c r="A973" s="15"/>
      <c r="B973" s="267"/>
      <c r="C973" s="268"/>
      <c r="D973" s="247" t="s">
        <v>232</v>
      </c>
      <c r="E973" s="269" t="s">
        <v>1</v>
      </c>
      <c r="F973" s="270" t="s">
        <v>248</v>
      </c>
      <c r="G973" s="268"/>
      <c r="H973" s="271">
        <v>29.768000000000001</v>
      </c>
      <c r="I973" s="272"/>
      <c r="J973" s="268"/>
      <c r="K973" s="268"/>
      <c r="L973" s="273"/>
      <c r="M973" s="274"/>
      <c r="N973" s="275"/>
      <c r="O973" s="275"/>
      <c r="P973" s="275"/>
      <c r="Q973" s="275"/>
      <c r="R973" s="275"/>
      <c r="S973" s="275"/>
      <c r="T973" s="27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7" t="s">
        <v>232</v>
      </c>
      <c r="AU973" s="277" t="s">
        <v>89</v>
      </c>
      <c r="AV973" s="15" t="s">
        <v>230</v>
      </c>
      <c r="AW973" s="15" t="s">
        <v>33</v>
      </c>
      <c r="AX973" s="15" t="s">
        <v>84</v>
      </c>
      <c r="AY973" s="277" t="s">
        <v>224</v>
      </c>
    </row>
    <row r="974" s="2" customFormat="1" ht="16.5" customHeight="1">
      <c r="A974" s="40"/>
      <c r="B974" s="41"/>
      <c r="C974" s="231" t="s">
        <v>1420</v>
      </c>
      <c r="D974" s="231" t="s">
        <v>226</v>
      </c>
      <c r="E974" s="232" t="s">
        <v>1421</v>
      </c>
      <c r="F974" s="233" t="s">
        <v>1422</v>
      </c>
      <c r="G974" s="234" t="s">
        <v>229</v>
      </c>
      <c r="H974" s="235">
        <v>36.219999999999999</v>
      </c>
      <c r="I974" s="236"/>
      <c r="J974" s="237">
        <f>ROUND(I974*H974,2)</f>
        <v>0</v>
      </c>
      <c r="K974" s="238"/>
      <c r="L974" s="46"/>
      <c r="M974" s="239" t="s">
        <v>1</v>
      </c>
      <c r="N974" s="240" t="s">
        <v>44</v>
      </c>
      <c r="O974" s="93"/>
      <c r="P974" s="241">
        <f>O974*H974</f>
        <v>0</v>
      </c>
      <c r="Q974" s="241">
        <v>0.02188</v>
      </c>
      <c r="R974" s="241">
        <f>Q974*H974</f>
        <v>0.79249360000000002</v>
      </c>
      <c r="S974" s="241">
        <v>0</v>
      </c>
      <c r="T974" s="242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43" t="s">
        <v>319</v>
      </c>
      <c r="AT974" s="243" t="s">
        <v>226</v>
      </c>
      <c r="AU974" s="243" t="s">
        <v>89</v>
      </c>
      <c r="AY974" s="19" t="s">
        <v>224</v>
      </c>
      <c r="BE974" s="244">
        <f>IF(N974="základní",J974,0)</f>
        <v>0</v>
      </c>
      <c r="BF974" s="244">
        <f>IF(N974="snížená",J974,0)</f>
        <v>0</v>
      </c>
      <c r="BG974" s="244">
        <f>IF(N974="zákl. přenesená",J974,0)</f>
        <v>0</v>
      </c>
      <c r="BH974" s="244">
        <f>IF(N974="sníž. přenesená",J974,0)</f>
        <v>0</v>
      </c>
      <c r="BI974" s="244">
        <f>IF(N974="nulová",J974,0)</f>
        <v>0</v>
      </c>
      <c r="BJ974" s="19" t="s">
        <v>89</v>
      </c>
      <c r="BK974" s="244">
        <f>ROUND(I974*H974,2)</f>
        <v>0</v>
      </c>
      <c r="BL974" s="19" t="s">
        <v>319</v>
      </c>
      <c r="BM974" s="243" t="s">
        <v>1423</v>
      </c>
    </row>
    <row r="975" s="14" customFormat="1">
      <c r="A975" s="14"/>
      <c r="B975" s="257"/>
      <c r="C975" s="258"/>
      <c r="D975" s="247" t="s">
        <v>232</v>
      </c>
      <c r="E975" s="259" t="s">
        <v>1</v>
      </c>
      <c r="F975" s="260" t="s">
        <v>1424</v>
      </c>
      <c r="G975" s="258"/>
      <c r="H975" s="259" t="s">
        <v>1</v>
      </c>
      <c r="I975" s="261"/>
      <c r="J975" s="258"/>
      <c r="K975" s="258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232</v>
      </c>
      <c r="AU975" s="266" t="s">
        <v>89</v>
      </c>
      <c r="AV975" s="14" t="s">
        <v>84</v>
      </c>
      <c r="AW975" s="14" t="s">
        <v>33</v>
      </c>
      <c r="AX975" s="14" t="s">
        <v>78</v>
      </c>
      <c r="AY975" s="266" t="s">
        <v>224</v>
      </c>
    </row>
    <row r="976" s="13" customFormat="1">
      <c r="A976" s="13"/>
      <c r="B976" s="245"/>
      <c r="C976" s="246"/>
      <c r="D976" s="247" t="s">
        <v>232</v>
      </c>
      <c r="E976" s="248" t="s">
        <v>1</v>
      </c>
      <c r="F976" s="249" t="s">
        <v>680</v>
      </c>
      <c r="G976" s="246"/>
      <c r="H976" s="250">
        <v>15.25</v>
      </c>
      <c r="I976" s="251"/>
      <c r="J976" s="246"/>
      <c r="K976" s="246"/>
      <c r="L976" s="252"/>
      <c r="M976" s="253"/>
      <c r="N976" s="254"/>
      <c r="O976" s="254"/>
      <c r="P976" s="254"/>
      <c r="Q976" s="254"/>
      <c r="R976" s="254"/>
      <c r="S976" s="254"/>
      <c r="T976" s="25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6" t="s">
        <v>232</v>
      </c>
      <c r="AU976" s="256" t="s">
        <v>89</v>
      </c>
      <c r="AV976" s="13" t="s">
        <v>89</v>
      </c>
      <c r="AW976" s="13" t="s">
        <v>33</v>
      </c>
      <c r="AX976" s="13" t="s">
        <v>78</v>
      </c>
      <c r="AY976" s="256" t="s">
        <v>224</v>
      </c>
    </row>
    <row r="977" s="13" customFormat="1">
      <c r="A977" s="13"/>
      <c r="B977" s="245"/>
      <c r="C977" s="246"/>
      <c r="D977" s="247" t="s">
        <v>232</v>
      </c>
      <c r="E977" s="248" t="s">
        <v>1</v>
      </c>
      <c r="F977" s="249" t="s">
        <v>681</v>
      </c>
      <c r="G977" s="246"/>
      <c r="H977" s="250">
        <v>14.960000000000001</v>
      </c>
      <c r="I977" s="251"/>
      <c r="J977" s="246"/>
      <c r="K977" s="246"/>
      <c r="L977" s="252"/>
      <c r="M977" s="253"/>
      <c r="N977" s="254"/>
      <c r="O977" s="254"/>
      <c r="P977" s="254"/>
      <c r="Q977" s="254"/>
      <c r="R977" s="254"/>
      <c r="S977" s="254"/>
      <c r="T977" s="25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6" t="s">
        <v>232</v>
      </c>
      <c r="AU977" s="256" t="s">
        <v>89</v>
      </c>
      <c r="AV977" s="13" t="s">
        <v>89</v>
      </c>
      <c r="AW977" s="13" t="s">
        <v>33</v>
      </c>
      <c r="AX977" s="13" t="s">
        <v>78</v>
      </c>
      <c r="AY977" s="256" t="s">
        <v>224</v>
      </c>
    </row>
    <row r="978" s="13" customFormat="1">
      <c r="A978" s="13"/>
      <c r="B978" s="245"/>
      <c r="C978" s="246"/>
      <c r="D978" s="247" t="s">
        <v>232</v>
      </c>
      <c r="E978" s="248" t="s">
        <v>1</v>
      </c>
      <c r="F978" s="249" t="s">
        <v>735</v>
      </c>
      <c r="G978" s="246"/>
      <c r="H978" s="250">
        <v>6.0099999999999998</v>
      </c>
      <c r="I978" s="251"/>
      <c r="J978" s="246"/>
      <c r="K978" s="246"/>
      <c r="L978" s="252"/>
      <c r="M978" s="253"/>
      <c r="N978" s="254"/>
      <c r="O978" s="254"/>
      <c r="P978" s="254"/>
      <c r="Q978" s="254"/>
      <c r="R978" s="254"/>
      <c r="S978" s="254"/>
      <c r="T978" s="25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6" t="s">
        <v>232</v>
      </c>
      <c r="AU978" s="256" t="s">
        <v>89</v>
      </c>
      <c r="AV978" s="13" t="s">
        <v>89</v>
      </c>
      <c r="AW978" s="13" t="s">
        <v>33</v>
      </c>
      <c r="AX978" s="13" t="s">
        <v>78</v>
      </c>
      <c r="AY978" s="256" t="s">
        <v>224</v>
      </c>
    </row>
    <row r="979" s="15" customFormat="1">
      <c r="A979" s="15"/>
      <c r="B979" s="267"/>
      <c r="C979" s="268"/>
      <c r="D979" s="247" t="s">
        <v>232</v>
      </c>
      <c r="E979" s="269" t="s">
        <v>1</v>
      </c>
      <c r="F979" s="270" t="s">
        <v>248</v>
      </c>
      <c r="G979" s="268"/>
      <c r="H979" s="271">
        <v>36.219999999999999</v>
      </c>
      <c r="I979" s="272"/>
      <c r="J979" s="268"/>
      <c r="K979" s="268"/>
      <c r="L979" s="273"/>
      <c r="M979" s="274"/>
      <c r="N979" s="275"/>
      <c r="O979" s="275"/>
      <c r="P979" s="275"/>
      <c r="Q979" s="275"/>
      <c r="R979" s="275"/>
      <c r="S979" s="275"/>
      <c r="T979" s="276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7" t="s">
        <v>232</v>
      </c>
      <c r="AU979" s="277" t="s">
        <v>89</v>
      </c>
      <c r="AV979" s="15" t="s">
        <v>230</v>
      </c>
      <c r="AW979" s="15" t="s">
        <v>33</v>
      </c>
      <c r="AX979" s="15" t="s">
        <v>84</v>
      </c>
      <c r="AY979" s="277" t="s">
        <v>224</v>
      </c>
    </row>
    <row r="980" s="2" customFormat="1" ht="16.5" customHeight="1">
      <c r="A980" s="40"/>
      <c r="B980" s="41"/>
      <c r="C980" s="231" t="s">
        <v>1425</v>
      </c>
      <c r="D980" s="231" t="s">
        <v>226</v>
      </c>
      <c r="E980" s="232" t="s">
        <v>1426</v>
      </c>
      <c r="F980" s="233" t="s">
        <v>1427</v>
      </c>
      <c r="G980" s="234" t="s">
        <v>229</v>
      </c>
      <c r="H980" s="235">
        <v>126.76000000000001</v>
      </c>
      <c r="I980" s="236"/>
      <c r="J980" s="237">
        <f>ROUND(I980*H980,2)</f>
        <v>0</v>
      </c>
      <c r="K980" s="238"/>
      <c r="L980" s="46"/>
      <c r="M980" s="239" t="s">
        <v>1</v>
      </c>
      <c r="N980" s="240" t="s">
        <v>44</v>
      </c>
      <c r="O980" s="93"/>
      <c r="P980" s="241">
        <f>O980*H980</f>
        <v>0</v>
      </c>
      <c r="Q980" s="241">
        <v>0.016920000000000001</v>
      </c>
      <c r="R980" s="241">
        <f>Q980*H980</f>
        <v>2.1447792000000003</v>
      </c>
      <c r="S980" s="241">
        <v>0</v>
      </c>
      <c r="T980" s="242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43" t="s">
        <v>319</v>
      </c>
      <c r="AT980" s="243" t="s">
        <v>226</v>
      </c>
      <c r="AU980" s="243" t="s">
        <v>89</v>
      </c>
      <c r="AY980" s="19" t="s">
        <v>224</v>
      </c>
      <c r="BE980" s="244">
        <f>IF(N980="základní",J980,0)</f>
        <v>0</v>
      </c>
      <c r="BF980" s="244">
        <f>IF(N980="snížená",J980,0)</f>
        <v>0</v>
      </c>
      <c r="BG980" s="244">
        <f>IF(N980="zákl. přenesená",J980,0)</f>
        <v>0</v>
      </c>
      <c r="BH980" s="244">
        <f>IF(N980="sníž. přenesená",J980,0)</f>
        <v>0</v>
      </c>
      <c r="BI980" s="244">
        <f>IF(N980="nulová",J980,0)</f>
        <v>0</v>
      </c>
      <c r="BJ980" s="19" t="s">
        <v>89</v>
      </c>
      <c r="BK980" s="244">
        <f>ROUND(I980*H980,2)</f>
        <v>0</v>
      </c>
      <c r="BL980" s="19" t="s">
        <v>319</v>
      </c>
      <c r="BM980" s="243" t="s">
        <v>1428</v>
      </c>
    </row>
    <row r="981" s="14" customFormat="1">
      <c r="A981" s="14"/>
      <c r="B981" s="257"/>
      <c r="C981" s="258"/>
      <c r="D981" s="247" t="s">
        <v>232</v>
      </c>
      <c r="E981" s="259" t="s">
        <v>1</v>
      </c>
      <c r="F981" s="260" t="s">
        <v>1377</v>
      </c>
      <c r="G981" s="258"/>
      <c r="H981" s="259" t="s">
        <v>1</v>
      </c>
      <c r="I981" s="261"/>
      <c r="J981" s="258"/>
      <c r="K981" s="258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232</v>
      </c>
      <c r="AU981" s="266" t="s">
        <v>89</v>
      </c>
      <c r="AV981" s="14" t="s">
        <v>84</v>
      </c>
      <c r="AW981" s="14" t="s">
        <v>33</v>
      </c>
      <c r="AX981" s="14" t="s">
        <v>78</v>
      </c>
      <c r="AY981" s="266" t="s">
        <v>224</v>
      </c>
    </row>
    <row r="982" s="13" customFormat="1">
      <c r="A982" s="13"/>
      <c r="B982" s="245"/>
      <c r="C982" s="246"/>
      <c r="D982" s="247" t="s">
        <v>232</v>
      </c>
      <c r="E982" s="248" t="s">
        <v>1</v>
      </c>
      <c r="F982" s="249" t="s">
        <v>680</v>
      </c>
      <c r="G982" s="246"/>
      <c r="H982" s="250">
        <v>15.25</v>
      </c>
      <c r="I982" s="251"/>
      <c r="J982" s="246"/>
      <c r="K982" s="246"/>
      <c r="L982" s="252"/>
      <c r="M982" s="253"/>
      <c r="N982" s="254"/>
      <c r="O982" s="254"/>
      <c r="P982" s="254"/>
      <c r="Q982" s="254"/>
      <c r="R982" s="254"/>
      <c r="S982" s="254"/>
      <c r="T982" s="25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6" t="s">
        <v>232</v>
      </c>
      <c r="AU982" s="256" t="s">
        <v>89</v>
      </c>
      <c r="AV982" s="13" t="s">
        <v>89</v>
      </c>
      <c r="AW982" s="13" t="s">
        <v>33</v>
      </c>
      <c r="AX982" s="13" t="s">
        <v>78</v>
      </c>
      <c r="AY982" s="256" t="s">
        <v>224</v>
      </c>
    </row>
    <row r="983" s="13" customFormat="1">
      <c r="A983" s="13"/>
      <c r="B983" s="245"/>
      <c r="C983" s="246"/>
      <c r="D983" s="247" t="s">
        <v>232</v>
      </c>
      <c r="E983" s="248" t="s">
        <v>1</v>
      </c>
      <c r="F983" s="249" t="s">
        <v>729</v>
      </c>
      <c r="G983" s="246"/>
      <c r="H983" s="250">
        <v>14.32</v>
      </c>
      <c r="I983" s="251"/>
      <c r="J983" s="246"/>
      <c r="K983" s="246"/>
      <c r="L983" s="252"/>
      <c r="M983" s="253"/>
      <c r="N983" s="254"/>
      <c r="O983" s="254"/>
      <c r="P983" s="254"/>
      <c r="Q983" s="254"/>
      <c r="R983" s="254"/>
      <c r="S983" s="254"/>
      <c r="T983" s="25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6" t="s">
        <v>232</v>
      </c>
      <c r="AU983" s="256" t="s">
        <v>89</v>
      </c>
      <c r="AV983" s="13" t="s">
        <v>89</v>
      </c>
      <c r="AW983" s="13" t="s">
        <v>33</v>
      </c>
      <c r="AX983" s="13" t="s">
        <v>78</v>
      </c>
      <c r="AY983" s="256" t="s">
        <v>224</v>
      </c>
    </row>
    <row r="984" s="13" customFormat="1">
      <c r="A984" s="13"/>
      <c r="B984" s="245"/>
      <c r="C984" s="246"/>
      <c r="D984" s="247" t="s">
        <v>232</v>
      </c>
      <c r="E984" s="248" t="s">
        <v>1</v>
      </c>
      <c r="F984" s="249" t="s">
        <v>730</v>
      </c>
      <c r="G984" s="246"/>
      <c r="H984" s="250">
        <v>16.629999999999999</v>
      </c>
      <c r="I984" s="251"/>
      <c r="J984" s="246"/>
      <c r="K984" s="246"/>
      <c r="L984" s="252"/>
      <c r="M984" s="253"/>
      <c r="N984" s="254"/>
      <c r="O984" s="254"/>
      <c r="P984" s="254"/>
      <c r="Q984" s="254"/>
      <c r="R984" s="254"/>
      <c r="S984" s="254"/>
      <c r="T984" s="25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6" t="s">
        <v>232</v>
      </c>
      <c r="AU984" s="256" t="s">
        <v>89</v>
      </c>
      <c r="AV984" s="13" t="s">
        <v>89</v>
      </c>
      <c r="AW984" s="13" t="s">
        <v>33</v>
      </c>
      <c r="AX984" s="13" t="s">
        <v>78</v>
      </c>
      <c r="AY984" s="256" t="s">
        <v>224</v>
      </c>
    </row>
    <row r="985" s="13" customFormat="1">
      <c r="A985" s="13"/>
      <c r="B985" s="245"/>
      <c r="C985" s="246"/>
      <c r="D985" s="247" t="s">
        <v>232</v>
      </c>
      <c r="E985" s="248" t="s">
        <v>1</v>
      </c>
      <c r="F985" s="249" t="s">
        <v>731</v>
      </c>
      <c r="G985" s="246"/>
      <c r="H985" s="250">
        <v>5.8099999999999996</v>
      </c>
      <c r="I985" s="251"/>
      <c r="J985" s="246"/>
      <c r="K985" s="246"/>
      <c r="L985" s="252"/>
      <c r="M985" s="253"/>
      <c r="N985" s="254"/>
      <c r="O985" s="254"/>
      <c r="P985" s="254"/>
      <c r="Q985" s="254"/>
      <c r="R985" s="254"/>
      <c r="S985" s="254"/>
      <c r="T985" s="25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6" t="s">
        <v>232</v>
      </c>
      <c r="AU985" s="256" t="s">
        <v>89</v>
      </c>
      <c r="AV985" s="13" t="s">
        <v>89</v>
      </c>
      <c r="AW985" s="13" t="s">
        <v>33</v>
      </c>
      <c r="AX985" s="13" t="s">
        <v>78</v>
      </c>
      <c r="AY985" s="256" t="s">
        <v>224</v>
      </c>
    </row>
    <row r="986" s="13" customFormat="1">
      <c r="A986" s="13"/>
      <c r="B986" s="245"/>
      <c r="C986" s="246"/>
      <c r="D986" s="247" t="s">
        <v>232</v>
      </c>
      <c r="E986" s="248" t="s">
        <v>1</v>
      </c>
      <c r="F986" s="249" t="s">
        <v>732</v>
      </c>
      <c r="G986" s="246"/>
      <c r="H986" s="250">
        <v>6.3200000000000003</v>
      </c>
      <c r="I986" s="251"/>
      <c r="J986" s="246"/>
      <c r="K986" s="246"/>
      <c r="L986" s="252"/>
      <c r="M986" s="253"/>
      <c r="N986" s="254"/>
      <c r="O986" s="254"/>
      <c r="P986" s="254"/>
      <c r="Q986" s="254"/>
      <c r="R986" s="254"/>
      <c r="S986" s="254"/>
      <c r="T986" s="25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6" t="s">
        <v>232</v>
      </c>
      <c r="AU986" s="256" t="s">
        <v>89</v>
      </c>
      <c r="AV986" s="13" t="s">
        <v>89</v>
      </c>
      <c r="AW986" s="13" t="s">
        <v>33</v>
      </c>
      <c r="AX986" s="13" t="s">
        <v>78</v>
      </c>
      <c r="AY986" s="256" t="s">
        <v>224</v>
      </c>
    </row>
    <row r="987" s="13" customFormat="1">
      <c r="A987" s="13"/>
      <c r="B987" s="245"/>
      <c r="C987" s="246"/>
      <c r="D987" s="247" t="s">
        <v>232</v>
      </c>
      <c r="E987" s="248" t="s">
        <v>1</v>
      </c>
      <c r="F987" s="249" t="s">
        <v>733</v>
      </c>
      <c r="G987" s="246"/>
      <c r="H987" s="250">
        <v>4.1299999999999999</v>
      </c>
      <c r="I987" s="251"/>
      <c r="J987" s="246"/>
      <c r="K987" s="246"/>
      <c r="L987" s="252"/>
      <c r="M987" s="253"/>
      <c r="N987" s="254"/>
      <c r="O987" s="254"/>
      <c r="P987" s="254"/>
      <c r="Q987" s="254"/>
      <c r="R987" s="254"/>
      <c r="S987" s="254"/>
      <c r="T987" s="25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6" t="s">
        <v>232</v>
      </c>
      <c r="AU987" s="256" t="s">
        <v>89</v>
      </c>
      <c r="AV987" s="13" t="s">
        <v>89</v>
      </c>
      <c r="AW987" s="13" t="s">
        <v>33</v>
      </c>
      <c r="AX987" s="13" t="s">
        <v>78</v>
      </c>
      <c r="AY987" s="256" t="s">
        <v>224</v>
      </c>
    </row>
    <row r="988" s="13" customFormat="1">
      <c r="A988" s="13"/>
      <c r="B988" s="245"/>
      <c r="C988" s="246"/>
      <c r="D988" s="247" t="s">
        <v>232</v>
      </c>
      <c r="E988" s="248" t="s">
        <v>1</v>
      </c>
      <c r="F988" s="249" t="s">
        <v>681</v>
      </c>
      <c r="G988" s="246"/>
      <c r="H988" s="250">
        <v>14.960000000000001</v>
      </c>
      <c r="I988" s="251"/>
      <c r="J988" s="246"/>
      <c r="K988" s="246"/>
      <c r="L988" s="252"/>
      <c r="M988" s="253"/>
      <c r="N988" s="254"/>
      <c r="O988" s="254"/>
      <c r="P988" s="254"/>
      <c r="Q988" s="254"/>
      <c r="R988" s="254"/>
      <c r="S988" s="254"/>
      <c r="T988" s="25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6" t="s">
        <v>232</v>
      </c>
      <c r="AU988" s="256" t="s">
        <v>89</v>
      </c>
      <c r="AV988" s="13" t="s">
        <v>89</v>
      </c>
      <c r="AW988" s="13" t="s">
        <v>33</v>
      </c>
      <c r="AX988" s="13" t="s">
        <v>78</v>
      </c>
      <c r="AY988" s="256" t="s">
        <v>224</v>
      </c>
    </row>
    <row r="989" s="13" customFormat="1">
      <c r="A989" s="13"/>
      <c r="B989" s="245"/>
      <c r="C989" s="246"/>
      <c r="D989" s="247" t="s">
        <v>232</v>
      </c>
      <c r="E989" s="248" t="s">
        <v>1</v>
      </c>
      <c r="F989" s="249" t="s">
        <v>734</v>
      </c>
      <c r="G989" s="246"/>
      <c r="H989" s="250">
        <v>20.050000000000001</v>
      </c>
      <c r="I989" s="251"/>
      <c r="J989" s="246"/>
      <c r="K989" s="246"/>
      <c r="L989" s="252"/>
      <c r="M989" s="253"/>
      <c r="N989" s="254"/>
      <c r="O989" s="254"/>
      <c r="P989" s="254"/>
      <c r="Q989" s="254"/>
      <c r="R989" s="254"/>
      <c r="S989" s="254"/>
      <c r="T989" s="25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6" t="s">
        <v>232</v>
      </c>
      <c r="AU989" s="256" t="s">
        <v>89</v>
      </c>
      <c r="AV989" s="13" t="s">
        <v>89</v>
      </c>
      <c r="AW989" s="13" t="s">
        <v>33</v>
      </c>
      <c r="AX989" s="13" t="s">
        <v>78</v>
      </c>
      <c r="AY989" s="256" t="s">
        <v>224</v>
      </c>
    </row>
    <row r="990" s="13" customFormat="1">
      <c r="A990" s="13"/>
      <c r="B990" s="245"/>
      <c r="C990" s="246"/>
      <c r="D990" s="247" t="s">
        <v>232</v>
      </c>
      <c r="E990" s="248" t="s">
        <v>1</v>
      </c>
      <c r="F990" s="249" t="s">
        <v>735</v>
      </c>
      <c r="G990" s="246"/>
      <c r="H990" s="250">
        <v>6.0099999999999998</v>
      </c>
      <c r="I990" s="251"/>
      <c r="J990" s="246"/>
      <c r="K990" s="246"/>
      <c r="L990" s="252"/>
      <c r="M990" s="253"/>
      <c r="N990" s="254"/>
      <c r="O990" s="254"/>
      <c r="P990" s="254"/>
      <c r="Q990" s="254"/>
      <c r="R990" s="254"/>
      <c r="S990" s="254"/>
      <c r="T990" s="25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6" t="s">
        <v>232</v>
      </c>
      <c r="AU990" s="256" t="s">
        <v>89</v>
      </c>
      <c r="AV990" s="13" t="s">
        <v>89</v>
      </c>
      <c r="AW990" s="13" t="s">
        <v>33</v>
      </c>
      <c r="AX990" s="13" t="s">
        <v>78</v>
      </c>
      <c r="AY990" s="256" t="s">
        <v>224</v>
      </c>
    </row>
    <row r="991" s="13" customFormat="1">
      <c r="A991" s="13"/>
      <c r="B991" s="245"/>
      <c r="C991" s="246"/>
      <c r="D991" s="247" t="s">
        <v>232</v>
      </c>
      <c r="E991" s="248" t="s">
        <v>1</v>
      </c>
      <c r="F991" s="249" t="s">
        <v>736</v>
      </c>
      <c r="G991" s="246"/>
      <c r="H991" s="250">
        <v>23.280000000000001</v>
      </c>
      <c r="I991" s="251"/>
      <c r="J991" s="246"/>
      <c r="K991" s="246"/>
      <c r="L991" s="252"/>
      <c r="M991" s="253"/>
      <c r="N991" s="254"/>
      <c r="O991" s="254"/>
      <c r="P991" s="254"/>
      <c r="Q991" s="254"/>
      <c r="R991" s="254"/>
      <c r="S991" s="254"/>
      <c r="T991" s="25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6" t="s">
        <v>232</v>
      </c>
      <c r="AU991" s="256" t="s">
        <v>89</v>
      </c>
      <c r="AV991" s="13" t="s">
        <v>89</v>
      </c>
      <c r="AW991" s="13" t="s">
        <v>33</v>
      </c>
      <c r="AX991" s="13" t="s">
        <v>78</v>
      </c>
      <c r="AY991" s="256" t="s">
        <v>224</v>
      </c>
    </row>
    <row r="992" s="15" customFormat="1">
      <c r="A992" s="15"/>
      <c r="B992" s="267"/>
      <c r="C992" s="268"/>
      <c r="D992" s="247" t="s">
        <v>232</v>
      </c>
      <c r="E992" s="269" t="s">
        <v>1</v>
      </c>
      <c r="F992" s="270" t="s">
        <v>248</v>
      </c>
      <c r="G992" s="268"/>
      <c r="H992" s="271">
        <v>126.76000000000001</v>
      </c>
      <c r="I992" s="272"/>
      <c r="J992" s="268"/>
      <c r="K992" s="268"/>
      <c r="L992" s="273"/>
      <c r="M992" s="274"/>
      <c r="N992" s="275"/>
      <c r="O992" s="275"/>
      <c r="P992" s="275"/>
      <c r="Q992" s="275"/>
      <c r="R992" s="275"/>
      <c r="S992" s="275"/>
      <c r="T992" s="276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7" t="s">
        <v>232</v>
      </c>
      <c r="AU992" s="277" t="s">
        <v>89</v>
      </c>
      <c r="AV992" s="15" t="s">
        <v>230</v>
      </c>
      <c r="AW992" s="15" t="s">
        <v>33</v>
      </c>
      <c r="AX992" s="15" t="s">
        <v>84</v>
      </c>
      <c r="AY992" s="277" t="s">
        <v>224</v>
      </c>
    </row>
    <row r="993" s="2" customFormat="1" ht="16.5" customHeight="1">
      <c r="A993" s="40"/>
      <c r="B993" s="41"/>
      <c r="C993" s="231" t="s">
        <v>1429</v>
      </c>
      <c r="D993" s="231" t="s">
        <v>226</v>
      </c>
      <c r="E993" s="232" t="s">
        <v>1430</v>
      </c>
      <c r="F993" s="233" t="s">
        <v>1431</v>
      </c>
      <c r="G993" s="234" t="s">
        <v>229</v>
      </c>
      <c r="H993" s="235">
        <v>9.9399999999999995</v>
      </c>
      <c r="I993" s="236"/>
      <c r="J993" s="237">
        <f>ROUND(I993*H993,2)</f>
        <v>0</v>
      </c>
      <c r="K993" s="238"/>
      <c r="L993" s="46"/>
      <c r="M993" s="239" t="s">
        <v>1</v>
      </c>
      <c r="N993" s="240" t="s">
        <v>44</v>
      </c>
      <c r="O993" s="93"/>
      <c r="P993" s="241">
        <f>O993*H993</f>
        <v>0</v>
      </c>
      <c r="Q993" s="241">
        <v>0.022610000000000002</v>
      </c>
      <c r="R993" s="241">
        <f>Q993*H993</f>
        <v>0.22474340000000001</v>
      </c>
      <c r="S993" s="241">
        <v>0</v>
      </c>
      <c r="T993" s="242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3" t="s">
        <v>319</v>
      </c>
      <c r="AT993" s="243" t="s">
        <v>226</v>
      </c>
      <c r="AU993" s="243" t="s">
        <v>89</v>
      </c>
      <c r="AY993" s="19" t="s">
        <v>224</v>
      </c>
      <c r="BE993" s="244">
        <f>IF(N993="základní",J993,0)</f>
        <v>0</v>
      </c>
      <c r="BF993" s="244">
        <f>IF(N993="snížená",J993,0)</f>
        <v>0</v>
      </c>
      <c r="BG993" s="244">
        <f>IF(N993="zákl. přenesená",J993,0)</f>
        <v>0</v>
      </c>
      <c r="BH993" s="244">
        <f>IF(N993="sníž. přenesená",J993,0)</f>
        <v>0</v>
      </c>
      <c r="BI993" s="244">
        <f>IF(N993="nulová",J993,0)</f>
        <v>0</v>
      </c>
      <c r="BJ993" s="19" t="s">
        <v>89</v>
      </c>
      <c r="BK993" s="244">
        <f>ROUND(I993*H993,2)</f>
        <v>0</v>
      </c>
      <c r="BL993" s="19" t="s">
        <v>319</v>
      </c>
      <c r="BM993" s="243" t="s">
        <v>1432</v>
      </c>
    </row>
    <row r="994" s="14" customFormat="1">
      <c r="A994" s="14"/>
      <c r="B994" s="257"/>
      <c r="C994" s="258"/>
      <c r="D994" s="247" t="s">
        <v>232</v>
      </c>
      <c r="E994" s="259" t="s">
        <v>1</v>
      </c>
      <c r="F994" s="260" t="s">
        <v>1424</v>
      </c>
      <c r="G994" s="258"/>
      <c r="H994" s="259" t="s">
        <v>1</v>
      </c>
      <c r="I994" s="261"/>
      <c r="J994" s="258"/>
      <c r="K994" s="258"/>
      <c r="L994" s="262"/>
      <c r="M994" s="263"/>
      <c r="N994" s="264"/>
      <c r="O994" s="264"/>
      <c r="P994" s="264"/>
      <c r="Q994" s="264"/>
      <c r="R994" s="264"/>
      <c r="S994" s="264"/>
      <c r="T994" s="26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6" t="s">
        <v>232</v>
      </c>
      <c r="AU994" s="266" t="s">
        <v>89</v>
      </c>
      <c r="AV994" s="14" t="s">
        <v>84</v>
      </c>
      <c r="AW994" s="14" t="s">
        <v>33</v>
      </c>
      <c r="AX994" s="14" t="s">
        <v>78</v>
      </c>
      <c r="AY994" s="266" t="s">
        <v>224</v>
      </c>
    </row>
    <row r="995" s="13" customFormat="1">
      <c r="A995" s="13"/>
      <c r="B995" s="245"/>
      <c r="C995" s="246"/>
      <c r="D995" s="247" t="s">
        <v>232</v>
      </c>
      <c r="E995" s="248" t="s">
        <v>1</v>
      </c>
      <c r="F995" s="249" t="s">
        <v>731</v>
      </c>
      <c r="G995" s="246"/>
      <c r="H995" s="250">
        <v>5.8099999999999996</v>
      </c>
      <c r="I995" s="251"/>
      <c r="J995" s="246"/>
      <c r="K995" s="246"/>
      <c r="L995" s="252"/>
      <c r="M995" s="253"/>
      <c r="N995" s="254"/>
      <c r="O995" s="254"/>
      <c r="P995" s="254"/>
      <c r="Q995" s="254"/>
      <c r="R995" s="254"/>
      <c r="S995" s="254"/>
      <c r="T995" s="25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6" t="s">
        <v>232</v>
      </c>
      <c r="AU995" s="256" t="s">
        <v>89</v>
      </c>
      <c r="AV995" s="13" t="s">
        <v>89</v>
      </c>
      <c r="AW995" s="13" t="s">
        <v>33</v>
      </c>
      <c r="AX995" s="13" t="s">
        <v>78</v>
      </c>
      <c r="AY995" s="256" t="s">
        <v>224</v>
      </c>
    </row>
    <row r="996" s="13" customFormat="1">
      <c r="A996" s="13"/>
      <c r="B996" s="245"/>
      <c r="C996" s="246"/>
      <c r="D996" s="247" t="s">
        <v>232</v>
      </c>
      <c r="E996" s="248" t="s">
        <v>1</v>
      </c>
      <c r="F996" s="249" t="s">
        <v>733</v>
      </c>
      <c r="G996" s="246"/>
      <c r="H996" s="250">
        <v>4.1299999999999999</v>
      </c>
      <c r="I996" s="251"/>
      <c r="J996" s="246"/>
      <c r="K996" s="246"/>
      <c r="L996" s="252"/>
      <c r="M996" s="253"/>
      <c r="N996" s="254"/>
      <c r="O996" s="254"/>
      <c r="P996" s="254"/>
      <c r="Q996" s="254"/>
      <c r="R996" s="254"/>
      <c r="S996" s="254"/>
      <c r="T996" s="25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6" t="s">
        <v>232</v>
      </c>
      <c r="AU996" s="256" t="s">
        <v>89</v>
      </c>
      <c r="AV996" s="13" t="s">
        <v>89</v>
      </c>
      <c r="AW996" s="13" t="s">
        <v>33</v>
      </c>
      <c r="AX996" s="13" t="s">
        <v>78</v>
      </c>
      <c r="AY996" s="256" t="s">
        <v>224</v>
      </c>
    </row>
    <row r="997" s="15" customFormat="1">
      <c r="A997" s="15"/>
      <c r="B997" s="267"/>
      <c r="C997" s="268"/>
      <c r="D997" s="247" t="s">
        <v>232</v>
      </c>
      <c r="E997" s="269" t="s">
        <v>1</v>
      </c>
      <c r="F997" s="270" t="s">
        <v>248</v>
      </c>
      <c r="G997" s="268"/>
      <c r="H997" s="271">
        <v>9.9399999999999995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7" t="s">
        <v>232</v>
      </c>
      <c r="AU997" s="277" t="s">
        <v>89</v>
      </c>
      <c r="AV997" s="15" t="s">
        <v>230</v>
      </c>
      <c r="AW997" s="15" t="s">
        <v>33</v>
      </c>
      <c r="AX997" s="15" t="s">
        <v>84</v>
      </c>
      <c r="AY997" s="277" t="s">
        <v>224</v>
      </c>
    </row>
    <row r="998" s="2" customFormat="1" ht="16.5" customHeight="1">
      <c r="A998" s="40"/>
      <c r="B998" s="41"/>
      <c r="C998" s="231" t="s">
        <v>1433</v>
      </c>
      <c r="D998" s="231" t="s">
        <v>226</v>
      </c>
      <c r="E998" s="232" t="s">
        <v>1434</v>
      </c>
      <c r="F998" s="233" t="s">
        <v>1435</v>
      </c>
      <c r="G998" s="234" t="s">
        <v>229</v>
      </c>
      <c r="H998" s="235">
        <v>126.76000000000001</v>
      </c>
      <c r="I998" s="236"/>
      <c r="J998" s="237">
        <f>ROUND(I998*H998,2)</f>
        <v>0</v>
      </c>
      <c r="K998" s="238"/>
      <c r="L998" s="46"/>
      <c r="M998" s="239" t="s">
        <v>1</v>
      </c>
      <c r="N998" s="240" t="s">
        <v>44</v>
      </c>
      <c r="O998" s="93"/>
      <c r="P998" s="241">
        <f>O998*H998</f>
        <v>0</v>
      </c>
      <c r="Q998" s="241">
        <v>0</v>
      </c>
      <c r="R998" s="241">
        <f>Q998*H998</f>
        <v>0</v>
      </c>
      <c r="S998" s="241">
        <v>0</v>
      </c>
      <c r="T998" s="242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3" t="s">
        <v>319</v>
      </c>
      <c r="AT998" s="243" t="s">
        <v>226</v>
      </c>
      <c r="AU998" s="243" t="s">
        <v>89</v>
      </c>
      <c r="AY998" s="19" t="s">
        <v>224</v>
      </c>
      <c r="BE998" s="244">
        <f>IF(N998="základní",J998,0)</f>
        <v>0</v>
      </c>
      <c r="BF998" s="244">
        <f>IF(N998="snížená",J998,0)</f>
        <v>0</v>
      </c>
      <c r="BG998" s="244">
        <f>IF(N998="zákl. přenesená",J998,0)</f>
        <v>0</v>
      </c>
      <c r="BH998" s="244">
        <f>IF(N998="sníž. přenesená",J998,0)</f>
        <v>0</v>
      </c>
      <c r="BI998" s="244">
        <f>IF(N998="nulová",J998,0)</f>
        <v>0</v>
      </c>
      <c r="BJ998" s="19" t="s">
        <v>89</v>
      </c>
      <c r="BK998" s="244">
        <f>ROUND(I998*H998,2)</f>
        <v>0</v>
      </c>
      <c r="BL998" s="19" t="s">
        <v>319</v>
      </c>
      <c r="BM998" s="243" t="s">
        <v>1436</v>
      </c>
    </row>
    <row r="999" s="14" customFormat="1">
      <c r="A999" s="14"/>
      <c r="B999" s="257"/>
      <c r="C999" s="258"/>
      <c r="D999" s="247" t="s">
        <v>232</v>
      </c>
      <c r="E999" s="259" t="s">
        <v>1</v>
      </c>
      <c r="F999" s="260" t="s">
        <v>1377</v>
      </c>
      <c r="G999" s="258"/>
      <c r="H999" s="259" t="s">
        <v>1</v>
      </c>
      <c r="I999" s="261"/>
      <c r="J999" s="258"/>
      <c r="K999" s="258"/>
      <c r="L999" s="262"/>
      <c r="M999" s="263"/>
      <c r="N999" s="264"/>
      <c r="O999" s="264"/>
      <c r="P999" s="264"/>
      <c r="Q999" s="264"/>
      <c r="R999" s="264"/>
      <c r="S999" s="264"/>
      <c r="T999" s="26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6" t="s">
        <v>232</v>
      </c>
      <c r="AU999" s="266" t="s">
        <v>89</v>
      </c>
      <c r="AV999" s="14" t="s">
        <v>84</v>
      </c>
      <c r="AW999" s="14" t="s">
        <v>33</v>
      </c>
      <c r="AX999" s="14" t="s">
        <v>78</v>
      </c>
      <c r="AY999" s="266" t="s">
        <v>224</v>
      </c>
    </row>
    <row r="1000" s="13" customFormat="1">
      <c r="A1000" s="13"/>
      <c r="B1000" s="245"/>
      <c r="C1000" s="246"/>
      <c r="D1000" s="247" t="s">
        <v>232</v>
      </c>
      <c r="E1000" s="248" t="s">
        <v>1</v>
      </c>
      <c r="F1000" s="249" t="s">
        <v>680</v>
      </c>
      <c r="G1000" s="246"/>
      <c r="H1000" s="250">
        <v>15.25</v>
      </c>
      <c r="I1000" s="251"/>
      <c r="J1000" s="246"/>
      <c r="K1000" s="246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6" t="s">
        <v>232</v>
      </c>
      <c r="AU1000" s="256" t="s">
        <v>89</v>
      </c>
      <c r="AV1000" s="13" t="s">
        <v>89</v>
      </c>
      <c r="AW1000" s="13" t="s">
        <v>33</v>
      </c>
      <c r="AX1000" s="13" t="s">
        <v>78</v>
      </c>
      <c r="AY1000" s="256" t="s">
        <v>224</v>
      </c>
    </row>
    <row r="1001" s="13" customFormat="1">
      <c r="A1001" s="13"/>
      <c r="B1001" s="245"/>
      <c r="C1001" s="246"/>
      <c r="D1001" s="247" t="s">
        <v>232</v>
      </c>
      <c r="E1001" s="248" t="s">
        <v>1</v>
      </c>
      <c r="F1001" s="249" t="s">
        <v>729</v>
      </c>
      <c r="G1001" s="246"/>
      <c r="H1001" s="250">
        <v>14.32</v>
      </c>
      <c r="I1001" s="251"/>
      <c r="J1001" s="246"/>
      <c r="K1001" s="246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6" t="s">
        <v>232</v>
      </c>
      <c r="AU1001" s="256" t="s">
        <v>89</v>
      </c>
      <c r="AV1001" s="13" t="s">
        <v>89</v>
      </c>
      <c r="AW1001" s="13" t="s">
        <v>33</v>
      </c>
      <c r="AX1001" s="13" t="s">
        <v>78</v>
      </c>
      <c r="AY1001" s="256" t="s">
        <v>224</v>
      </c>
    </row>
    <row r="1002" s="13" customFormat="1">
      <c r="A1002" s="13"/>
      <c r="B1002" s="245"/>
      <c r="C1002" s="246"/>
      <c r="D1002" s="247" t="s">
        <v>232</v>
      </c>
      <c r="E1002" s="248" t="s">
        <v>1</v>
      </c>
      <c r="F1002" s="249" t="s">
        <v>730</v>
      </c>
      <c r="G1002" s="246"/>
      <c r="H1002" s="250">
        <v>16.629999999999999</v>
      </c>
      <c r="I1002" s="251"/>
      <c r="J1002" s="246"/>
      <c r="K1002" s="246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6" t="s">
        <v>232</v>
      </c>
      <c r="AU1002" s="256" t="s">
        <v>89</v>
      </c>
      <c r="AV1002" s="13" t="s">
        <v>89</v>
      </c>
      <c r="AW1002" s="13" t="s">
        <v>33</v>
      </c>
      <c r="AX1002" s="13" t="s">
        <v>78</v>
      </c>
      <c r="AY1002" s="256" t="s">
        <v>224</v>
      </c>
    </row>
    <row r="1003" s="13" customFormat="1">
      <c r="A1003" s="13"/>
      <c r="B1003" s="245"/>
      <c r="C1003" s="246"/>
      <c r="D1003" s="247" t="s">
        <v>232</v>
      </c>
      <c r="E1003" s="248" t="s">
        <v>1</v>
      </c>
      <c r="F1003" s="249" t="s">
        <v>731</v>
      </c>
      <c r="G1003" s="246"/>
      <c r="H1003" s="250">
        <v>5.8099999999999996</v>
      </c>
      <c r="I1003" s="251"/>
      <c r="J1003" s="246"/>
      <c r="K1003" s="246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6" t="s">
        <v>232</v>
      </c>
      <c r="AU1003" s="256" t="s">
        <v>89</v>
      </c>
      <c r="AV1003" s="13" t="s">
        <v>89</v>
      </c>
      <c r="AW1003" s="13" t="s">
        <v>33</v>
      </c>
      <c r="AX1003" s="13" t="s">
        <v>78</v>
      </c>
      <c r="AY1003" s="256" t="s">
        <v>224</v>
      </c>
    </row>
    <row r="1004" s="13" customFormat="1">
      <c r="A1004" s="13"/>
      <c r="B1004" s="245"/>
      <c r="C1004" s="246"/>
      <c r="D1004" s="247" t="s">
        <v>232</v>
      </c>
      <c r="E1004" s="248" t="s">
        <v>1</v>
      </c>
      <c r="F1004" s="249" t="s">
        <v>732</v>
      </c>
      <c r="G1004" s="246"/>
      <c r="H1004" s="250">
        <v>6.3200000000000003</v>
      </c>
      <c r="I1004" s="251"/>
      <c r="J1004" s="246"/>
      <c r="K1004" s="246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6" t="s">
        <v>232</v>
      </c>
      <c r="AU1004" s="256" t="s">
        <v>89</v>
      </c>
      <c r="AV1004" s="13" t="s">
        <v>89</v>
      </c>
      <c r="AW1004" s="13" t="s">
        <v>33</v>
      </c>
      <c r="AX1004" s="13" t="s">
        <v>78</v>
      </c>
      <c r="AY1004" s="256" t="s">
        <v>224</v>
      </c>
    </row>
    <row r="1005" s="13" customFormat="1">
      <c r="A1005" s="13"/>
      <c r="B1005" s="245"/>
      <c r="C1005" s="246"/>
      <c r="D1005" s="247" t="s">
        <v>232</v>
      </c>
      <c r="E1005" s="248" t="s">
        <v>1</v>
      </c>
      <c r="F1005" s="249" t="s">
        <v>733</v>
      </c>
      <c r="G1005" s="246"/>
      <c r="H1005" s="250">
        <v>4.1299999999999999</v>
      </c>
      <c r="I1005" s="251"/>
      <c r="J1005" s="246"/>
      <c r="K1005" s="246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6" t="s">
        <v>232</v>
      </c>
      <c r="AU1005" s="256" t="s">
        <v>89</v>
      </c>
      <c r="AV1005" s="13" t="s">
        <v>89</v>
      </c>
      <c r="AW1005" s="13" t="s">
        <v>33</v>
      </c>
      <c r="AX1005" s="13" t="s">
        <v>78</v>
      </c>
      <c r="AY1005" s="256" t="s">
        <v>224</v>
      </c>
    </row>
    <row r="1006" s="13" customFormat="1">
      <c r="A1006" s="13"/>
      <c r="B1006" s="245"/>
      <c r="C1006" s="246"/>
      <c r="D1006" s="247" t="s">
        <v>232</v>
      </c>
      <c r="E1006" s="248" t="s">
        <v>1</v>
      </c>
      <c r="F1006" s="249" t="s">
        <v>681</v>
      </c>
      <c r="G1006" s="246"/>
      <c r="H1006" s="250">
        <v>14.960000000000001</v>
      </c>
      <c r="I1006" s="251"/>
      <c r="J1006" s="246"/>
      <c r="K1006" s="246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6" t="s">
        <v>232</v>
      </c>
      <c r="AU1006" s="256" t="s">
        <v>89</v>
      </c>
      <c r="AV1006" s="13" t="s">
        <v>89</v>
      </c>
      <c r="AW1006" s="13" t="s">
        <v>33</v>
      </c>
      <c r="AX1006" s="13" t="s">
        <v>78</v>
      </c>
      <c r="AY1006" s="256" t="s">
        <v>224</v>
      </c>
    </row>
    <row r="1007" s="13" customFormat="1">
      <c r="A1007" s="13"/>
      <c r="B1007" s="245"/>
      <c r="C1007" s="246"/>
      <c r="D1007" s="247" t="s">
        <v>232</v>
      </c>
      <c r="E1007" s="248" t="s">
        <v>1</v>
      </c>
      <c r="F1007" s="249" t="s">
        <v>734</v>
      </c>
      <c r="G1007" s="246"/>
      <c r="H1007" s="250">
        <v>20.050000000000001</v>
      </c>
      <c r="I1007" s="251"/>
      <c r="J1007" s="246"/>
      <c r="K1007" s="246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6" t="s">
        <v>232</v>
      </c>
      <c r="AU1007" s="256" t="s">
        <v>89</v>
      </c>
      <c r="AV1007" s="13" t="s">
        <v>89</v>
      </c>
      <c r="AW1007" s="13" t="s">
        <v>33</v>
      </c>
      <c r="AX1007" s="13" t="s">
        <v>78</v>
      </c>
      <c r="AY1007" s="256" t="s">
        <v>224</v>
      </c>
    </row>
    <row r="1008" s="13" customFormat="1">
      <c r="A1008" s="13"/>
      <c r="B1008" s="245"/>
      <c r="C1008" s="246"/>
      <c r="D1008" s="247" t="s">
        <v>232</v>
      </c>
      <c r="E1008" s="248" t="s">
        <v>1</v>
      </c>
      <c r="F1008" s="249" t="s">
        <v>735</v>
      </c>
      <c r="G1008" s="246"/>
      <c r="H1008" s="250">
        <v>6.0099999999999998</v>
      </c>
      <c r="I1008" s="251"/>
      <c r="J1008" s="246"/>
      <c r="K1008" s="246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6" t="s">
        <v>232</v>
      </c>
      <c r="AU1008" s="256" t="s">
        <v>89</v>
      </c>
      <c r="AV1008" s="13" t="s">
        <v>89</v>
      </c>
      <c r="AW1008" s="13" t="s">
        <v>33</v>
      </c>
      <c r="AX1008" s="13" t="s">
        <v>78</v>
      </c>
      <c r="AY1008" s="256" t="s">
        <v>224</v>
      </c>
    </row>
    <row r="1009" s="13" customFormat="1">
      <c r="A1009" s="13"/>
      <c r="B1009" s="245"/>
      <c r="C1009" s="246"/>
      <c r="D1009" s="247" t="s">
        <v>232</v>
      </c>
      <c r="E1009" s="248" t="s">
        <v>1</v>
      </c>
      <c r="F1009" s="249" t="s">
        <v>736</v>
      </c>
      <c r="G1009" s="246"/>
      <c r="H1009" s="250">
        <v>23.280000000000001</v>
      </c>
      <c r="I1009" s="251"/>
      <c r="J1009" s="246"/>
      <c r="K1009" s="246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6" t="s">
        <v>232</v>
      </c>
      <c r="AU1009" s="256" t="s">
        <v>89</v>
      </c>
      <c r="AV1009" s="13" t="s">
        <v>89</v>
      </c>
      <c r="AW1009" s="13" t="s">
        <v>33</v>
      </c>
      <c r="AX1009" s="13" t="s">
        <v>78</v>
      </c>
      <c r="AY1009" s="256" t="s">
        <v>224</v>
      </c>
    </row>
    <row r="1010" s="15" customFormat="1">
      <c r="A1010" s="15"/>
      <c r="B1010" s="267"/>
      <c r="C1010" s="268"/>
      <c r="D1010" s="247" t="s">
        <v>232</v>
      </c>
      <c r="E1010" s="269" t="s">
        <v>1</v>
      </c>
      <c r="F1010" s="270" t="s">
        <v>248</v>
      </c>
      <c r="G1010" s="268"/>
      <c r="H1010" s="271">
        <v>126.76000000000001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7" t="s">
        <v>232</v>
      </c>
      <c r="AU1010" s="277" t="s">
        <v>89</v>
      </c>
      <c r="AV1010" s="15" t="s">
        <v>230</v>
      </c>
      <c r="AW1010" s="15" t="s">
        <v>33</v>
      </c>
      <c r="AX1010" s="15" t="s">
        <v>84</v>
      </c>
      <c r="AY1010" s="277" t="s">
        <v>224</v>
      </c>
    </row>
    <row r="1011" s="2" customFormat="1" ht="16.5" customHeight="1">
      <c r="A1011" s="40"/>
      <c r="B1011" s="41"/>
      <c r="C1011" s="278" t="s">
        <v>1437</v>
      </c>
      <c r="D1011" s="278" t="s">
        <v>390</v>
      </c>
      <c r="E1011" s="279" t="s">
        <v>1438</v>
      </c>
      <c r="F1011" s="280" t="s">
        <v>1439</v>
      </c>
      <c r="G1011" s="281" t="s">
        <v>229</v>
      </c>
      <c r="H1011" s="282">
        <v>142.416</v>
      </c>
      <c r="I1011" s="283"/>
      <c r="J1011" s="284">
        <f>ROUND(I1011*H1011,2)</f>
        <v>0</v>
      </c>
      <c r="K1011" s="285"/>
      <c r="L1011" s="286"/>
      <c r="M1011" s="287" t="s">
        <v>1</v>
      </c>
      <c r="N1011" s="288" t="s">
        <v>44</v>
      </c>
      <c r="O1011" s="93"/>
      <c r="P1011" s="241">
        <f>O1011*H1011</f>
        <v>0</v>
      </c>
      <c r="Q1011" s="241">
        <v>0.00013999999999999999</v>
      </c>
      <c r="R1011" s="241">
        <f>Q1011*H1011</f>
        <v>0.019938239999999999</v>
      </c>
      <c r="S1011" s="241">
        <v>0</v>
      </c>
      <c r="T1011" s="242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3" t="s">
        <v>418</v>
      </c>
      <c r="AT1011" s="243" t="s">
        <v>390</v>
      </c>
      <c r="AU1011" s="243" t="s">
        <v>89</v>
      </c>
      <c r="AY1011" s="19" t="s">
        <v>224</v>
      </c>
      <c r="BE1011" s="244">
        <f>IF(N1011="základní",J1011,0)</f>
        <v>0</v>
      </c>
      <c r="BF1011" s="244">
        <f>IF(N1011="snížená",J1011,0)</f>
        <v>0</v>
      </c>
      <c r="BG1011" s="244">
        <f>IF(N1011="zákl. přenesená",J1011,0)</f>
        <v>0</v>
      </c>
      <c r="BH1011" s="244">
        <f>IF(N1011="sníž. přenesená",J1011,0)</f>
        <v>0</v>
      </c>
      <c r="BI1011" s="244">
        <f>IF(N1011="nulová",J1011,0)</f>
        <v>0</v>
      </c>
      <c r="BJ1011" s="19" t="s">
        <v>89</v>
      </c>
      <c r="BK1011" s="244">
        <f>ROUND(I1011*H1011,2)</f>
        <v>0</v>
      </c>
      <c r="BL1011" s="19" t="s">
        <v>319</v>
      </c>
      <c r="BM1011" s="243" t="s">
        <v>1440</v>
      </c>
    </row>
    <row r="1012" s="14" customFormat="1">
      <c r="A1012" s="14"/>
      <c r="B1012" s="257"/>
      <c r="C1012" s="258"/>
      <c r="D1012" s="247" t="s">
        <v>232</v>
      </c>
      <c r="E1012" s="259" t="s">
        <v>1</v>
      </c>
      <c r="F1012" s="260" t="s">
        <v>1377</v>
      </c>
      <c r="G1012" s="258"/>
      <c r="H1012" s="259" t="s">
        <v>1</v>
      </c>
      <c r="I1012" s="261"/>
      <c r="J1012" s="258"/>
      <c r="K1012" s="258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232</v>
      </c>
      <c r="AU1012" s="266" t="s">
        <v>89</v>
      </c>
      <c r="AV1012" s="14" t="s">
        <v>84</v>
      </c>
      <c r="AW1012" s="14" t="s">
        <v>33</v>
      </c>
      <c r="AX1012" s="14" t="s">
        <v>78</v>
      </c>
      <c r="AY1012" s="266" t="s">
        <v>224</v>
      </c>
    </row>
    <row r="1013" s="13" customFormat="1">
      <c r="A1013" s="13"/>
      <c r="B1013" s="245"/>
      <c r="C1013" s="246"/>
      <c r="D1013" s="247" t="s">
        <v>232</v>
      </c>
      <c r="E1013" s="248" t="s">
        <v>1</v>
      </c>
      <c r="F1013" s="249" t="s">
        <v>1441</v>
      </c>
      <c r="G1013" s="246"/>
      <c r="H1013" s="250">
        <v>17.132999999999999</v>
      </c>
      <c r="I1013" s="251"/>
      <c r="J1013" s="246"/>
      <c r="K1013" s="246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6" t="s">
        <v>232</v>
      </c>
      <c r="AU1013" s="256" t="s">
        <v>89</v>
      </c>
      <c r="AV1013" s="13" t="s">
        <v>89</v>
      </c>
      <c r="AW1013" s="13" t="s">
        <v>33</v>
      </c>
      <c r="AX1013" s="13" t="s">
        <v>78</v>
      </c>
      <c r="AY1013" s="256" t="s">
        <v>224</v>
      </c>
    </row>
    <row r="1014" s="13" customFormat="1">
      <c r="A1014" s="13"/>
      <c r="B1014" s="245"/>
      <c r="C1014" s="246"/>
      <c r="D1014" s="247" t="s">
        <v>232</v>
      </c>
      <c r="E1014" s="248" t="s">
        <v>1</v>
      </c>
      <c r="F1014" s="249" t="s">
        <v>1442</v>
      </c>
      <c r="G1014" s="246"/>
      <c r="H1014" s="250">
        <v>16.088999999999999</v>
      </c>
      <c r="I1014" s="251"/>
      <c r="J1014" s="246"/>
      <c r="K1014" s="246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6" t="s">
        <v>232</v>
      </c>
      <c r="AU1014" s="256" t="s">
        <v>89</v>
      </c>
      <c r="AV1014" s="13" t="s">
        <v>89</v>
      </c>
      <c r="AW1014" s="13" t="s">
        <v>33</v>
      </c>
      <c r="AX1014" s="13" t="s">
        <v>78</v>
      </c>
      <c r="AY1014" s="256" t="s">
        <v>224</v>
      </c>
    </row>
    <row r="1015" s="13" customFormat="1">
      <c r="A1015" s="13"/>
      <c r="B1015" s="245"/>
      <c r="C1015" s="246"/>
      <c r="D1015" s="247" t="s">
        <v>232</v>
      </c>
      <c r="E1015" s="248" t="s">
        <v>1</v>
      </c>
      <c r="F1015" s="249" t="s">
        <v>1443</v>
      </c>
      <c r="G1015" s="246"/>
      <c r="H1015" s="250">
        <v>18.684000000000001</v>
      </c>
      <c r="I1015" s="251"/>
      <c r="J1015" s="246"/>
      <c r="K1015" s="246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6" t="s">
        <v>232</v>
      </c>
      <c r="AU1015" s="256" t="s">
        <v>89</v>
      </c>
      <c r="AV1015" s="13" t="s">
        <v>89</v>
      </c>
      <c r="AW1015" s="13" t="s">
        <v>33</v>
      </c>
      <c r="AX1015" s="13" t="s">
        <v>78</v>
      </c>
      <c r="AY1015" s="256" t="s">
        <v>224</v>
      </c>
    </row>
    <row r="1016" s="13" customFormat="1">
      <c r="A1016" s="13"/>
      <c r="B1016" s="245"/>
      <c r="C1016" s="246"/>
      <c r="D1016" s="247" t="s">
        <v>232</v>
      </c>
      <c r="E1016" s="248" t="s">
        <v>1</v>
      </c>
      <c r="F1016" s="249" t="s">
        <v>1444</v>
      </c>
      <c r="G1016" s="246"/>
      <c r="H1016" s="250">
        <v>6.5279999999999996</v>
      </c>
      <c r="I1016" s="251"/>
      <c r="J1016" s="246"/>
      <c r="K1016" s="246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6" t="s">
        <v>232</v>
      </c>
      <c r="AU1016" s="256" t="s">
        <v>89</v>
      </c>
      <c r="AV1016" s="13" t="s">
        <v>89</v>
      </c>
      <c r="AW1016" s="13" t="s">
        <v>33</v>
      </c>
      <c r="AX1016" s="13" t="s">
        <v>78</v>
      </c>
      <c r="AY1016" s="256" t="s">
        <v>224</v>
      </c>
    </row>
    <row r="1017" s="13" customFormat="1">
      <c r="A1017" s="13"/>
      <c r="B1017" s="245"/>
      <c r="C1017" s="246"/>
      <c r="D1017" s="247" t="s">
        <v>232</v>
      </c>
      <c r="E1017" s="248" t="s">
        <v>1</v>
      </c>
      <c r="F1017" s="249" t="s">
        <v>1445</v>
      </c>
      <c r="G1017" s="246"/>
      <c r="H1017" s="250">
        <v>7.101</v>
      </c>
      <c r="I1017" s="251"/>
      <c r="J1017" s="246"/>
      <c r="K1017" s="246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6" t="s">
        <v>232</v>
      </c>
      <c r="AU1017" s="256" t="s">
        <v>89</v>
      </c>
      <c r="AV1017" s="13" t="s">
        <v>89</v>
      </c>
      <c r="AW1017" s="13" t="s">
        <v>33</v>
      </c>
      <c r="AX1017" s="13" t="s">
        <v>78</v>
      </c>
      <c r="AY1017" s="256" t="s">
        <v>224</v>
      </c>
    </row>
    <row r="1018" s="13" customFormat="1">
      <c r="A1018" s="13"/>
      <c r="B1018" s="245"/>
      <c r="C1018" s="246"/>
      <c r="D1018" s="247" t="s">
        <v>232</v>
      </c>
      <c r="E1018" s="248" t="s">
        <v>1</v>
      </c>
      <c r="F1018" s="249" t="s">
        <v>1446</v>
      </c>
      <c r="G1018" s="246"/>
      <c r="H1018" s="250">
        <v>4.6399999999999997</v>
      </c>
      <c r="I1018" s="251"/>
      <c r="J1018" s="246"/>
      <c r="K1018" s="246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6" t="s">
        <v>232</v>
      </c>
      <c r="AU1018" s="256" t="s">
        <v>89</v>
      </c>
      <c r="AV1018" s="13" t="s">
        <v>89</v>
      </c>
      <c r="AW1018" s="13" t="s">
        <v>33</v>
      </c>
      <c r="AX1018" s="13" t="s">
        <v>78</v>
      </c>
      <c r="AY1018" s="256" t="s">
        <v>224</v>
      </c>
    </row>
    <row r="1019" s="13" customFormat="1">
      <c r="A1019" s="13"/>
      <c r="B1019" s="245"/>
      <c r="C1019" s="246"/>
      <c r="D1019" s="247" t="s">
        <v>232</v>
      </c>
      <c r="E1019" s="248" t="s">
        <v>1</v>
      </c>
      <c r="F1019" s="249" t="s">
        <v>1447</v>
      </c>
      <c r="G1019" s="246"/>
      <c r="H1019" s="250">
        <v>16.808</v>
      </c>
      <c r="I1019" s="251"/>
      <c r="J1019" s="246"/>
      <c r="K1019" s="246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6" t="s">
        <v>232</v>
      </c>
      <c r="AU1019" s="256" t="s">
        <v>89</v>
      </c>
      <c r="AV1019" s="13" t="s">
        <v>89</v>
      </c>
      <c r="AW1019" s="13" t="s">
        <v>33</v>
      </c>
      <c r="AX1019" s="13" t="s">
        <v>78</v>
      </c>
      <c r="AY1019" s="256" t="s">
        <v>224</v>
      </c>
    </row>
    <row r="1020" s="13" customFormat="1">
      <c r="A1020" s="13"/>
      <c r="B1020" s="245"/>
      <c r="C1020" s="246"/>
      <c r="D1020" s="247" t="s">
        <v>232</v>
      </c>
      <c r="E1020" s="248" t="s">
        <v>1</v>
      </c>
      <c r="F1020" s="249" t="s">
        <v>1448</v>
      </c>
      <c r="G1020" s="246"/>
      <c r="H1020" s="250">
        <v>22.526</v>
      </c>
      <c r="I1020" s="251"/>
      <c r="J1020" s="246"/>
      <c r="K1020" s="246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6" t="s">
        <v>232</v>
      </c>
      <c r="AU1020" s="256" t="s">
        <v>89</v>
      </c>
      <c r="AV1020" s="13" t="s">
        <v>89</v>
      </c>
      <c r="AW1020" s="13" t="s">
        <v>33</v>
      </c>
      <c r="AX1020" s="13" t="s">
        <v>78</v>
      </c>
      <c r="AY1020" s="256" t="s">
        <v>224</v>
      </c>
    </row>
    <row r="1021" s="13" customFormat="1">
      <c r="A1021" s="13"/>
      <c r="B1021" s="245"/>
      <c r="C1021" s="246"/>
      <c r="D1021" s="247" t="s">
        <v>232</v>
      </c>
      <c r="E1021" s="248" t="s">
        <v>1</v>
      </c>
      <c r="F1021" s="249" t="s">
        <v>1449</v>
      </c>
      <c r="G1021" s="246"/>
      <c r="H1021" s="250">
        <v>6.7519999999999998</v>
      </c>
      <c r="I1021" s="251"/>
      <c r="J1021" s="246"/>
      <c r="K1021" s="246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6" t="s">
        <v>232</v>
      </c>
      <c r="AU1021" s="256" t="s">
        <v>89</v>
      </c>
      <c r="AV1021" s="13" t="s">
        <v>89</v>
      </c>
      <c r="AW1021" s="13" t="s">
        <v>33</v>
      </c>
      <c r="AX1021" s="13" t="s">
        <v>78</v>
      </c>
      <c r="AY1021" s="256" t="s">
        <v>224</v>
      </c>
    </row>
    <row r="1022" s="13" customFormat="1">
      <c r="A1022" s="13"/>
      <c r="B1022" s="245"/>
      <c r="C1022" s="246"/>
      <c r="D1022" s="247" t="s">
        <v>232</v>
      </c>
      <c r="E1022" s="248" t="s">
        <v>1</v>
      </c>
      <c r="F1022" s="249" t="s">
        <v>1450</v>
      </c>
      <c r="G1022" s="246"/>
      <c r="H1022" s="250">
        <v>26.155000000000001</v>
      </c>
      <c r="I1022" s="251"/>
      <c r="J1022" s="246"/>
      <c r="K1022" s="246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6" t="s">
        <v>232</v>
      </c>
      <c r="AU1022" s="256" t="s">
        <v>89</v>
      </c>
      <c r="AV1022" s="13" t="s">
        <v>89</v>
      </c>
      <c r="AW1022" s="13" t="s">
        <v>33</v>
      </c>
      <c r="AX1022" s="13" t="s">
        <v>78</v>
      </c>
      <c r="AY1022" s="256" t="s">
        <v>224</v>
      </c>
    </row>
    <row r="1023" s="15" customFormat="1">
      <c r="A1023" s="15"/>
      <c r="B1023" s="267"/>
      <c r="C1023" s="268"/>
      <c r="D1023" s="247" t="s">
        <v>232</v>
      </c>
      <c r="E1023" s="269" t="s">
        <v>1</v>
      </c>
      <c r="F1023" s="270" t="s">
        <v>248</v>
      </c>
      <c r="G1023" s="268"/>
      <c r="H1023" s="271">
        <v>142.416</v>
      </c>
      <c r="I1023" s="272"/>
      <c r="J1023" s="268"/>
      <c r="K1023" s="268"/>
      <c r="L1023" s="273"/>
      <c r="M1023" s="274"/>
      <c r="N1023" s="275"/>
      <c r="O1023" s="275"/>
      <c r="P1023" s="275"/>
      <c r="Q1023" s="275"/>
      <c r="R1023" s="275"/>
      <c r="S1023" s="275"/>
      <c r="T1023" s="27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77" t="s">
        <v>232</v>
      </c>
      <c r="AU1023" s="277" t="s">
        <v>89</v>
      </c>
      <c r="AV1023" s="15" t="s">
        <v>230</v>
      </c>
      <c r="AW1023" s="15" t="s">
        <v>33</v>
      </c>
      <c r="AX1023" s="15" t="s">
        <v>84</v>
      </c>
      <c r="AY1023" s="277" t="s">
        <v>224</v>
      </c>
    </row>
    <row r="1024" s="2" customFormat="1" ht="16.5" customHeight="1">
      <c r="A1024" s="40"/>
      <c r="B1024" s="41"/>
      <c r="C1024" s="231" t="s">
        <v>1451</v>
      </c>
      <c r="D1024" s="231" t="s">
        <v>226</v>
      </c>
      <c r="E1024" s="232" t="s">
        <v>1452</v>
      </c>
      <c r="F1024" s="233" t="s">
        <v>1453</v>
      </c>
      <c r="G1024" s="234" t="s">
        <v>273</v>
      </c>
      <c r="H1024" s="235">
        <v>180.90000000000001</v>
      </c>
      <c r="I1024" s="236"/>
      <c r="J1024" s="237">
        <f>ROUND(I1024*H1024,2)</f>
        <v>0</v>
      </c>
      <c r="K1024" s="238"/>
      <c r="L1024" s="46"/>
      <c r="M1024" s="239" t="s">
        <v>1</v>
      </c>
      <c r="N1024" s="240" t="s">
        <v>44</v>
      </c>
      <c r="O1024" s="93"/>
      <c r="P1024" s="241">
        <f>O1024*H1024</f>
        <v>0</v>
      </c>
      <c r="Q1024" s="241">
        <v>0</v>
      </c>
      <c r="R1024" s="241">
        <f>Q1024*H1024</f>
        <v>0</v>
      </c>
      <c r="S1024" s="241">
        <v>0</v>
      </c>
      <c r="T1024" s="242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43" t="s">
        <v>319</v>
      </c>
      <c r="AT1024" s="243" t="s">
        <v>226</v>
      </c>
      <c r="AU1024" s="243" t="s">
        <v>89</v>
      </c>
      <c r="AY1024" s="19" t="s">
        <v>224</v>
      </c>
      <c r="BE1024" s="244">
        <f>IF(N1024="základní",J1024,0)</f>
        <v>0</v>
      </c>
      <c r="BF1024" s="244">
        <f>IF(N1024="snížená",J1024,0)</f>
        <v>0</v>
      </c>
      <c r="BG1024" s="244">
        <f>IF(N1024="zákl. přenesená",J1024,0)</f>
        <v>0</v>
      </c>
      <c r="BH1024" s="244">
        <f>IF(N1024="sníž. přenesená",J1024,0)</f>
        <v>0</v>
      </c>
      <c r="BI1024" s="244">
        <f>IF(N1024="nulová",J1024,0)</f>
        <v>0</v>
      </c>
      <c r="BJ1024" s="19" t="s">
        <v>89</v>
      </c>
      <c r="BK1024" s="244">
        <f>ROUND(I1024*H1024,2)</f>
        <v>0</v>
      </c>
      <c r="BL1024" s="19" t="s">
        <v>319</v>
      </c>
      <c r="BM1024" s="243" t="s">
        <v>1454</v>
      </c>
    </row>
    <row r="1025" s="13" customFormat="1">
      <c r="A1025" s="13"/>
      <c r="B1025" s="245"/>
      <c r="C1025" s="246"/>
      <c r="D1025" s="247" t="s">
        <v>232</v>
      </c>
      <c r="E1025" s="248" t="s">
        <v>1</v>
      </c>
      <c r="F1025" s="249" t="s">
        <v>1455</v>
      </c>
      <c r="G1025" s="246"/>
      <c r="H1025" s="250">
        <v>180.90000000000001</v>
      </c>
      <c r="I1025" s="251"/>
      <c r="J1025" s="246"/>
      <c r="K1025" s="246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6" t="s">
        <v>232</v>
      </c>
      <c r="AU1025" s="256" t="s">
        <v>89</v>
      </c>
      <c r="AV1025" s="13" t="s">
        <v>89</v>
      </c>
      <c r="AW1025" s="13" t="s">
        <v>33</v>
      </c>
      <c r="AX1025" s="13" t="s">
        <v>84</v>
      </c>
      <c r="AY1025" s="256" t="s">
        <v>224</v>
      </c>
    </row>
    <row r="1026" s="2" customFormat="1" ht="16.5" customHeight="1">
      <c r="A1026" s="40"/>
      <c r="B1026" s="41"/>
      <c r="C1026" s="278" t="s">
        <v>1456</v>
      </c>
      <c r="D1026" s="278" t="s">
        <v>390</v>
      </c>
      <c r="E1026" s="279" t="s">
        <v>1457</v>
      </c>
      <c r="F1026" s="280" t="s">
        <v>1458</v>
      </c>
      <c r="G1026" s="281" t="s">
        <v>273</v>
      </c>
      <c r="H1026" s="282">
        <v>184.518</v>
      </c>
      <c r="I1026" s="283"/>
      <c r="J1026" s="284">
        <f>ROUND(I1026*H1026,2)</f>
        <v>0</v>
      </c>
      <c r="K1026" s="285"/>
      <c r="L1026" s="286"/>
      <c r="M1026" s="287" t="s">
        <v>1</v>
      </c>
      <c r="N1026" s="288" t="s">
        <v>44</v>
      </c>
      <c r="O1026" s="93"/>
      <c r="P1026" s="241">
        <f>O1026*H1026</f>
        <v>0</v>
      </c>
      <c r="Q1026" s="241">
        <v>0.012</v>
      </c>
      <c r="R1026" s="241">
        <f>Q1026*H1026</f>
        <v>2.214216</v>
      </c>
      <c r="S1026" s="241">
        <v>0</v>
      </c>
      <c r="T1026" s="242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3" t="s">
        <v>418</v>
      </c>
      <c r="AT1026" s="243" t="s">
        <v>390</v>
      </c>
      <c r="AU1026" s="243" t="s">
        <v>89</v>
      </c>
      <c r="AY1026" s="19" t="s">
        <v>224</v>
      </c>
      <c r="BE1026" s="244">
        <f>IF(N1026="základní",J1026,0)</f>
        <v>0</v>
      </c>
      <c r="BF1026" s="244">
        <f>IF(N1026="snížená",J1026,0)</f>
        <v>0</v>
      </c>
      <c r="BG1026" s="244">
        <f>IF(N1026="zákl. přenesená",J1026,0)</f>
        <v>0</v>
      </c>
      <c r="BH1026" s="244">
        <f>IF(N1026="sníž. přenesená",J1026,0)</f>
        <v>0</v>
      </c>
      <c r="BI1026" s="244">
        <f>IF(N1026="nulová",J1026,0)</f>
        <v>0</v>
      </c>
      <c r="BJ1026" s="19" t="s">
        <v>89</v>
      </c>
      <c r="BK1026" s="244">
        <f>ROUND(I1026*H1026,2)</f>
        <v>0</v>
      </c>
      <c r="BL1026" s="19" t="s">
        <v>319</v>
      </c>
      <c r="BM1026" s="243" t="s">
        <v>1459</v>
      </c>
    </row>
    <row r="1027" s="13" customFormat="1">
      <c r="A1027" s="13"/>
      <c r="B1027" s="245"/>
      <c r="C1027" s="246"/>
      <c r="D1027" s="247" t="s">
        <v>232</v>
      </c>
      <c r="E1027" s="248" t="s">
        <v>1</v>
      </c>
      <c r="F1027" s="249" t="s">
        <v>1460</v>
      </c>
      <c r="G1027" s="246"/>
      <c r="H1027" s="250">
        <v>184.518</v>
      </c>
      <c r="I1027" s="251"/>
      <c r="J1027" s="246"/>
      <c r="K1027" s="246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6" t="s">
        <v>232</v>
      </c>
      <c r="AU1027" s="256" t="s">
        <v>89</v>
      </c>
      <c r="AV1027" s="13" t="s">
        <v>89</v>
      </c>
      <c r="AW1027" s="13" t="s">
        <v>33</v>
      </c>
      <c r="AX1027" s="13" t="s">
        <v>84</v>
      </c>
      <c r="AY1027" s="256" t="s">
        <v>224</v>
      </c>
    </row>
    <row r="1028" s="2" customFormat="1" ht="16.5" customHeight="1">
      <c r="A1028" s="40"/>
      <c r="B1028" s="41"/>
      <c r="C1028" s="231" t="s">
        <v>1461</v>
      </c>
      <c r="D1028" s="231" t="s">
        <v>226</v>
      </c>
      <c r="E1028" s="232" t="s">
        <v>1462</v>
      </c>
      <c r="F1028" s="233" t="s">
        <v>1463</v>
      </c>
      <c r="G1028" s="234" t="s">
        <v>810</v>
      </c>
      <c r="H1028" s="289"/>
      <c r="I1028" s="236"/>
      <c r="J1028" s="237">
        <f>ROUND(I1028*H1028,2)</f>
        <v>0</v>
      </c>
      <c r="K1028" s="238"/>
      <c r="L1028" s="46"/>
      <c r="M1028" s="239" t="s">
        <v>1</v>
      </c>
      <c r="N1028" s="240" t="s">
        <v>44</v>
      </c>
      <c r="O1028" s="93"/>
      <c r="P1028" s="241">
        <f>O1028*H1028</f>
        <v>0</v>
      </c>
      <c r="Q1028" s="241">
        <v>0</v>
      </c>
      <c r="R1028" s="241">
        <f>Q1028*H1028</f>
        <v>0</v>
      </c>
      <c r="S1028" s="241">
        <v>0</v>
      </c>
      <c r="T1028" s="242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3" t="s">
        <v>319</v>
      </c>
      <c r="AT1028" s="243" t="s">
        <v>226</v>
      </c>
      <c r="AU1028" s="243" t="s">
        <v>89</v>
      </c>
      <c r="AY1028" s="19" t="s">
        <v>224</v>
      </c>
      <c r="BE1028" s="244">
        <f>IF(N1028="základní",J1028,0)</f>
        <v>0</v>
      </c>
      <c r="BF1028" s="244">
        <f>IF(N1028="snížená",J1028,0)</f>
        <v>0</v>
      </c>
      <c r="BG1028" s="244">
        <f>IF(N1028="zákl. přenesená",J1028,0)</f>
        <v>0</v>
      </c>
      <c r="BH1028" s="244">
        <f>IF(N1028="sníž. přenesená",J1028,0)</f>
        <v>0</v>
      </c>
      <c r="BI1028" s="244">
        <f>IF(N1028="nulová",J1028,0)</f>
        <v>0</v>
      </c>
      <c r="BJ1028" s="19" t="s">
        <v>89</v>
      </c>
      <c r="BK1028" s="244">
        <f>ROUND(I1028*H1028,2)</f>
        <v>0</v>
      </c>
      <c r="BL1028" s="19" t="s">
        <v>319</v>
      </c>
      <c r="BM1028" s="243" t="s">
        <v>1464</v>
      </c>
    </row>
    <row r="1029" s="12" customFormat="1" ht="22.8" customHeight="1">
      <c r="A1029" s="12"/>
      <c r="B1029" s="215"/>
      <c r="C1029" s="216"/>
      <c r="D1029" s="217" t="s">
        <v>77</v>
      </c>
      <c r="E1029" s="229" t="s">
        <v>1465</v>
      </c>
      <c r="F1029" s="229" t="s">
        <v>1466</v>
      </c>
      <c r="G1029" s="216"/>
      <c r="H1029" s="216"/>
      <c r="I1029" s="219"/>
      <c r="J1029" s="230">
        <f>BK1029</f>
        <v>0</v>
      </c>
      <c r="K1029" s="216"/>
      <c r="L1029" s="221"/>
      <c r="M1029" s="222"/>
      <c r="N1029" s="223"/>
      <c r="O1029" s="223"/>
      <c r="P1029" s="224">
        <f>SUM(P1030:P1072)</f>
        <v>0</v>
      </c>
      <c r="Q1029" s="223"/>
      <c r="R1029" s="224">
        <f>SUM(R1030:R1072)</f>
        <v>1.19873955</v>
      </c>
      <c r="S1029" s="223"/>
      <c r="T1029" s="225">
        <f>SUM(T1030:T1072)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26" t="s">
        <v>89</v>
      </c>
      <c r="AT1029" s="227" t="s">
        <v>77</v>
      </c>
      <c r="AU1029" s="227" t="s">
        <v>84</v>
      </c>
      <c r="AY1029" s="226" t="s">
        <v>224</v>
      </c>
      <c r="BK1029" s="228">
        <f>SUM(BK1030:BK1072)</f>
        <v>0</v>
      </c>
    </row>
    <row r="1030" s="2" customFormat="1" ht="16.5" customHeight="1">
      <c r="A1030" s="40"/>
      <c r="B1030" s="41"/>
      <c r="C1030" s="231" t="s">
        <v>1467</v>
      </c>
      <c r="D1030" s="231" t="s">
        <v>226</v>
      </c>
      <c r="E1030" s="232" t="s">
        <v>1468</v>
      </c>
      <c r="F1030" s="233" t="s">
        <v>1469</v>
      </c>
      <c r="G1030" s="234" t="s">
        <v>229</v>
      </c>
      <c r="H1030" s="235">
        <v>204.60300000000001</v>
      </c>
      <c r="I1030" s="236"/>
      <c r="J1030" s="237">
        <f>ROUND(I1030*H1030,2)</f>
        <v>0</v>
      </c>
      <c r="K1030" s="238"/>
      <c r="L1030" s="46"/>
      <c r="M1030" s="239" t="s">
        <v>1</v>
      </c>
      <c r="N1030" s="240" t="s">
        <v>44</v>
      </c>
      <c r="O1030" s="93"/>
      <c r="P1030" s="241">
        <f>O1030*H1030</f>
        <v>0</v>
      </c>
      <c r="Q1030" s="241">
        <v>0.0028500000000000001</v>
      </c>
      <c r="R1030" s="241">
        <f>Q1030*H1030</f>
        <v>0.58311855000000001</v>
      </c>
      <c r="S1030" s="241">
        <v>0</v>
      </c>
      <c r="T1030" s="242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43" t="s">
        <v>319</v>
      </c>
      <c r="AT1030" s="243" t="s">
        <v>226</v>
      </c>
      <c r="AU1030" s="243" t="s">
        <v>89</v>
      </c>
      <c r="AY1030" s="19" t="s">
        <v>224</v>
      </c>
      <c r="BE1030" s="244">
        <f>IF(N1030="základní",J1030,0)</f>
        <v>0</v>
      </c>
      <c r="BF1030" s="244">
        <f>IF(N1030="snížená",J1030,0)</f>
        <v>0</v>
      </c>
      <c r="BG1030" s="244">
        <f>IF(N1030="zákl. přenesená",J1030,0)</f>
        <v>0</v>
      </c>
      <c r="BH1030" s="244">
        <f>IF(N1030="sníž. přenesená",J1030,0)</f>
        <v>0</v>
      </c>
      <c r="BI1030" s="244">
        <f>IF(N1030="nulová",J1030,0)</f>
        <v>0</v>
      </c>
      <c r="BJ1030" s="19" t="s">
        <v>89</v>
      </c>
      <c r="BK1030" s="244">
        <f>ROUND(I1030*H1030,2)</f>
        <v>0</v>
      </c>
      <c r="BL1030" s="19" t="s">
        <v>319</v>
      </c>
      <c r="BM1030" s="243" t="s">
        <v>1470</v>
      </c>
    </row>
    <row r="1031" s="14" customFormat="1">
      <c r="A1031" s="14"/>
      <c r="B1031" s="257"/>
      <c r="C1031" s="258"/>
      <c r="D1031" s="247" t="s">
        <v>232</v>
      </c>
      <c r="E1031" s="259" t="s">
        <v>1</v>
      </c>
      <c r="F1031" s="260" t="s">
        <v>1262</v>
      </c>
      <c r="G1031" s="258"/>
      <c r="H1031" s="259" t="s">
        <v>1</v>
      </c>
      <c r="I1031" s="261"/>
      <c r="J1031" s="258"/>
      <c r="K1031" s="258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6" t="s">
        <v>232</v>
      </c>
      <c r="AU1031" s="266" t="s">
        <v>89</v>
      </c>
      <c r="AV1031" s="14" t="s">
        <v>84</v>
      </c>
      <c r="AW1031" s="14" t="s">
        <v>33</v>
      </c>
      <c r="AX1031" s="14" t="s">
        <v>78</v>
      </c>
      <c r="AY1031" s="266" t="s">
        <v>224</v>
      </c>
    </row>
    <row r="1032" s="13" customFormat="1">
      <c r="A1032" s="13"/>
      <c r="B1032" s="245"/>
      <c r="C1032" s="246"/>
      <c r="D1032" s="247" t="s">
        <v>232</v>
      </c>
      <c r="E1032" s="248" t="s">
        <v>1</v>
      </c>
      <c r="F1032" s="249" t="s">
        <v>1471</v>
      </c>
      <c r="G1032" s="246"/>
      <c r="H1032" s="250">
        <v>204.60300000000001</v>
      </c>
      <c r="I1032" s="251"/>
      <c r="J1032" s="246"/>
      <c r="K1032" s="246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6" t="s">
        <v>232</v>
      </c>
      <c r="AU1032" s="256" t="s">
        <v>89</v>
      </c>
      <c r="AV1032" s="13" t="s">
        <v>89</v>
      </c>
      <c r="AW1032" s="13" t="s">
        <v>33</v>
      </c>
      <c r="AX1032" s="13" t="s">
        <v>84</v>
      </c>
      <c r="AY1032" s="256" t="s">
        <v>224</v>
      </c>
    </row>
    <row r="1033" s="2" customFormat="1" ht="16.5" customHeight="1">
      <c r="A1033" s="40"/>
      <c r="B1033" s="41"/>
      <c r="C1033" s="231" t="s">
        <v>1472</v>
      </c>
      <c r="D1033" s="231" t="s">
        <v>226</v>
      </c>
      <c r="E1033" s="232" t="s">
        <v>1473</v>
      </c>
      <c r="F1033" s="233" t="s">
        <v>1474</v>
      </c>
      <c r="G1033" s="234" t="s">
        <v>273</v>
      </c>
      <c r="H1033" s="235">
        <v>36.700000000000003</v>
      </c>
      <c r="I1033" s="236"/>
      <c r="J1033" s="237">
        <f>ROUND(I1033*H1033,2)</f>
        <v>0</v>
      </c>
      <c r="K1033" s="238"/>
      <c r="L1033" s="46"/>
      <c r="M1033" s="239" t="s">
        <v>1</v>
      </c>
      <c r="N1033" s="240" t="s">
        <v>44</v>
      </c>
      <c r="O1033" s="93"/>
      <c r="P1033" s="241">
        <f>O1033*H1033</f>
        <v>0</v>
      </c>
      <c r="Q1033" s="241">
        <v>0.0023700000000000001</v>
      </c>
      <c r="R1033" s="241">
        <f>Q1033*H1033</f>
        <v>0.086979000000000015</v>
      </c>
      <c r="S1033" s="241">
        <v>0</v>
      </c>
      <c r="T1033" s="242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3" t="s">
        <v>319</v>
      </c>
      <c r="AT1033" s="243" t="s">
        <v>226</v>
      </c>
      <c r="AU1033" s="243" t="s">
        <v>89</v>
      </c>
      <c r="AY1033" s="19" t="s">
        <v>224</v>
      </c>
      <c r="BE1033" s="244">
        <f>IF(N1033="základní",J1033,0)</f>
        <v>0</v>
      </c>
      <c r="BF1033" s="244">
        <f>IF(N1033="snížená",J1033,0)</f>
        <v>0</v>
      </c>
      <c r="BG1033" s="244">
        <f>IF(N1033="zákl. přenesená",J1033,0)</f>
        <v>0</v>
      </c>
      <c r="BH1033" s="244">
        <f>IF(N1033="sníž. přenesená",J1033,0)</f>
        <v>0</v>
      </c>
      <c r="BI1033" s="244">
        <f>IF(N1033="nulová",J1033,0)</f>
        <v>0</v>
      </c>
      <c r="BJ1033" s="19" t="s">
        <v>89</v>
      </c>
      <c r="BK1033" s="244">
        <f>ROUND(I1033*H1033,2)</f>
        <v>0</v>
      </c>
      <c r="BL1033" s="19" t="s">
        <v>319</v>
      </c>
      <c r="BM1033" s="243" t="s">
        <v>1475</v>
      </c>
    </row>
    <row r="1034" s="14" customFormat="1">
      <c r="A1034" s="14"/>
      <c r="B1034" s="257"/>
      <c r="C1034" s="258"/>
      <c r="D1034" s="247" t="s">
        <v>232</v>
      </c>
      <c r="E1034" s="259" t="s">
        <v>1</v>
      </c>
      <c r="F1034" s="260" t="s">
        <v>1476</v>
      </c>
      <c r="G1034" s="258"/>
      <c r="H1034" s="259" t="s">
        <v>1</v>
      </c>
      <c r="I1034" s="261"/>
      <c r="J1034" s="258"/>
      <c r="K1034" s="258"/>
      <c r="L1034" s="262"/>
      <c r="M1034" s="263"/>
      <c r="N1034" s="264"/>
      <c r="O1034" s="264"/>
      <c r="P1034" s="264"/>
      <c r="Q1034" s="264"/>
      <c r="R1034" s="264"/>
      <c r="S1034" s="264"/>
      <c r="T1034" s="26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6" t="s">
        <v>232</v>
      </c>
      <c r="AU1034" s="266" t="s">
        <v>89</v>
      </c>
      <c r="AV1034" s="14" t="s">
        <v>84</v>
      </c>
      <c r="AW1034" s="14" t="s">
        <v>33</v>
      </c>
      <c r="AX1034" s="14" t="s">
        <v>78</v>
      </c>
      <c r="AY1034" s="266" t="s">
        <v>224</v>
      </c>
    </row>
    <row r="1035" s="13" customFormat="1">
      <c r="A1035" s="13"/>
      <c r="B1035" s="245"/>
      <c r="C1035" s="246"/>
      <c r="D1035" s="247" t="s">
        <v>232</v>
      </c>
      <c r="E1035" s="248" t="s">
        <v>1</v>
      </c>
      <c r="F1035" s="249" t="s">
        <v>1477</v>
      </c>
      <c r="G1035" s="246"/>
      <c r="H1035" s="250">
        <v>36.700000000000003</v>
      </c>
      <c r="I1035" s="251"/>
      <c r="J1035" s="246"/>
      <c r="K1035" s="246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6" t="s">
        <v>232</v>
      </c>
      <c r="AU1035" s="256" t="s">
        <v>89</v>
      </c>
      <c r="AV1035" s="13" t="s">
        <v>89</v>
      </c>
      <c r="AW1035" s="13" t="s">
        <v>33</v>
      </c>
      <c r="AX1035" s="13" t="s">
        <v>84</v>
      </c>
      <c r="AY1035" s="256" t="s">
        <v>224</v>
      </c>
    </row>
    <row r="1036" s="2" customFormat="1" ht="21.75" customHeight="1">
      <c r="A1036" s="40"/>
      <c r="B1036" s="41"/>
      <c r="C1036" s="231" t="s">
        <v>1478</v>
      </c>
      <c r="D1036" s="231" t="s">
        <v>226</v>
      </c>
      <c r="E1036" s="232" t="s">
        <v>1479</v>
      </c>
      <c r="F1036" s="233" t="s">
        <v>1480</v>
      </c>
      <c r="G1036" s="234" t="s">
        <v>273</v>
      </c>
      <c r="H1036" s="235">
        <v>24.800000000000001</v>
      </c>
      <c r="I1036" s="236"/>
      <c r="J1036" s="237">
        <f>ROUND(I1036*H1036,2)</f>
        <v>0</v>
      </c>
      <c r="K1036" s="238"/>
      <c r="L1036" s="46"/>
      <c r="M1036" s="239" t="s">
        <v>1</v>
      </c>
      <c r="N1036" s="240" t="s">
        <v>44</v>
      </c>
      <c r="O1036" s="93"/>
      <c r="P1036" s="241">
        <f>O1036*H1036</f>
        <v>0</v>
      </c>
      <c r="Q1036" s="241">
        <v>0.0058399999999999997</v>
      </c>
      <c r="R1036" s="241">
        <f>Q1036*H1036</f>
        <v>0.14483199999999999</v>
      </c>
      <c r="S1036" s="241">
        <v>0</v>
      </c>
      <c r="T1036" s="242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3" t="s">
        <v>319</v>
      </c>
      <c r="AT1036" s="243" t="s">
        <v>226</v>
      </c>
      <c r="AU1036" s="243" t="s">
        <v>89</v>
      </c>
      <c r="AY1036" s="19" t="s">
        <v>224</v>
      </c>
      <c r="BE1036" s="244">
        <f>IF(N1036="základní",J1036,0)</f>
        <v>0</v>
      </c>
      <c r="BF1036" s="244">
        <f>IF(N1036="snížená",J1036,0)</f>
        <v>0</v>
      </c>
      <c r="BG1036" s="244">
        <f>IF(N1036="zákl. přenesená",J1036,0)</f>
        <v>0</v>
      </c>
      <c r="BH1036" s="244">
        <f>IF(N1036="sníž. přenesená",J1036,0)</f>
        <v>0</v>
      </c>
      <c r="BI1036" s="244">
        <f>IF(N1036="nulová",J1036,0)</f>
        <v>0</v>
      </c>
      <c r="BJ1036" s="19" t="s">
        <v>89</v>
      </c>
      <c r="BK1036" s="244">
        <f>ROUND(I1036*H1036,2)</f>
        <v>0</v>
      </c>
      <c r="BL1036" s="19" t="s">
        <v>319</v>
      </c>
      <c r="BM1036" s="243" t="s">
        <v>1481</v>
      </c>
    </row>
    <row r="1037" s="14" customFormat="1">
      <c r="A1037" s="14"/>
      <c r="B1037" s="257"/>
      <c r="C1037" s="258"/>
      <c r="D1037" s="247" t="s">
        <v>232</v>
      </c>
      <c r="E1037" s="259" t="s">
        <v>1</v>
      </c>
      <c r="F1037" s="260" t="s">
        <v>1476</v>
      </c>
      <c r="G1037" s="258"/>
      <c r="H1037" s="259" t="s">
        <v>1</v>
      </c>
      <c r="I1037" s="261"/>
      <c r="J1037" s="258"/>
      <c r="K1037" s="258"/>
      <c r="L1037" s="262"/>
      <c r="M1037" s="263"/>
      <c r="N1037" s="264"/>
      <c r="O1037" s="264"/>
      <c r="P1037" s="264"/>
      <c r="Q1037" s="264"/>
      <c r="R1037" s="264"/>
      <c r="S1037" s="264"/>
      <c r="T1037" s="26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6" t="s">
        <v>232</v>
      </c>
      <c r="AU1037" s="266" t="s">
        <v>89</v>
      </c>
      <c r="AV1037" s="14" t="s">
        <v>84</v>
      </c>
      <c r="AW1037" s="14" t="s">
        <v>33</v>
      </c>
      <c r="AX1037" s="14" t="s">
        <v>78</v>
      </c>
      <c r="AY1037" s="266" t="s">
        <v>224</v>
      </c>
    </row>
    <row r="1038" s="13" customFormat="1">
      <c r="A1038" s="13"/>
      <c r="B1038" s="245"/>
      <c r="C1038" s="246"/>
      <c r="D1038" s="247" t="s">
        <v>232</v>
      </c>
      <c r="E1038" s="248" t="s">
        <v>1</v>
      </c>
      <c r="F1038" s="249" t="s">
        <v>1482</v>
      </c>
      <c r="G1038" s="246"/>
      <c r="H1038" s="250">
        <v>24.800000000000001</v>
      </c>
      <c r="I1038" s="251"/>
      <c r="J1038" s="246"/>
      <c r="K1038" s="246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6" t="s">
        <v>232</v>
      </c>
      <c r="AU1038" s="256" t="s">
        <v>89</v>
      </c>
      <c r="AV1038" s="13" t="s">
        <v>89</v>
      </c>
      <c r="AW1038" s="13" t="s">
        <v>33</v>
      </c>
      <c r="AX1038" s="13" t="s">
        <v>84</v>
      </c>
      <c r="AY1038" s="256" t="s">
        <v>224</v>
      </c>
    </row>
    <row r="1039" s="2" customFormat="1" ht="21.75" customHeight="1">
      <c r="A1039" s="40"/>
      <c r="B1039" s="41"/>
      <c r="C1039" s="231" t="s">
        <v>1483</v>
      </c>
      <c r="D1039" s="231" t="s">
        <v>226</v>
      </c>
      <c r="E1039" s="232" t="s">
        <v>1484</v>
      </c>
      <c r="F1039" s="233" t="s">
        <v>1485</v>
      </c>
      <c r="G1039" s="234" t="s">
        <v>386</v>
      </c>
      <c r="H1039" s="235">
        <v>4</v>
      </c>
      <c r="I1039" s="236"/>
      <c r="J1039" s="237">
        <f>ROUND(I1039*H1039,2)</f>
        <v>0</v>
      </c>
      <c r="K1039" s="238"/>
      <c r="L1039" s="46"/>
      <c r="M1039" s="239" t="s">
        <v>1</v>
      </c>
      <c r="N1039" s="240" t="s">
        <v>44</v>
      </c>
      <c r="O1039" s="93"/>
      <c r="P1039" s="241">
        <f>O1039*H1039</f>
        <v>0</v>
      </c>
      <c r="Q1039" s="241">
        <v>0</v>
      </c>
      <c r="R1039" s="241">
        <f>Q1039*H1039</f>
        <v>0</v>
      </c>
      <c r="S1039" s="241">
        <v>0</v>
      </c>
      <c r="T1039" s="242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3" t="s">
        <v>319</v>
      </c>
      <c r="AT1039" s="243" t="s">
        <v>226</v>
      </c>
      <c r="AU1039" s="243" t="s">
        <v>89</v>
      </c>
      <c r="AY1039" s="19" t="s">
        <v>224</v>
      </c>
      <c r="BE1039" s="244">
        <f>IF(N1039="základní",J1039,0)</f>
        <v>0</v>
      </c>
      <c r="BF1039" s="244">
        <f>IF(N1039="snížená",J1039,0)</f>
        <v>0</v>
      </c>
      <c r="BG1039" s="244">
        <f>IF(N1039="zákl. přenesená",J1039,0)</f>
        <v>0</v>
      </c>
      <c r="BH1039" s="244">
        <f>IF(N1039="sníž. přenesená",J1039,0)</f>
        <v>0</v>
      </c>
      <c r="BI1039" s="244">
        <f>IF(N1039="nulová",J1039,0)</f>
        <v>0</v>
      </c>
      <c r="BJ1039" s="19" t="s">
        <v>89</v>
      </c>
      <c r="BK1039" s="244">
        <f>ROUND(I1039*H1039,2)</f>
        <v>0</v>
      </c>
      <c r="BL1039" s="19" t="s">
        <v>319</v>
      </c>
      <c r="BM1039" s="243" t="s">
        <v>1486</v>
      </c>
    </row>
    <row r="1040" s="13" customFormat="1">
      <c r="A1040" s="13"/>
      <c r="B1040" s="245"/>
      <c r="C1040" s="246"/>
      <c r="D1040" s="247" t="s">
        <v>232</v>
      </c>
      <c r="E1040" s="248" t="s">
        <v>1</v>
      </c>
      <c r="F1040" s="249" t="s">
        <v>1487</v>
      </c>
      <c r="G1040" s="246"/>
      <c r="H1040" s="250">
        <v>4</v>
      </c>
      <c r="I1040" s="251"/>
      <c r="J1040" s="246"/>
      <c r="K1040" s="246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6" t="s">
        <v>232</v>
      </c>
      <c r="AU1040" s="256" t="s">
        <v>89</v>
      </c>
      <c r="AV1040" s="13" t="s">
        <v>89</v>
      </c>
      <c r="AW1040" s="13" t="s">
        <v>33</v>
      </c>
      <c r="AX1040" s="13" t="s">
        <v>84</v>
      </c>
      <c r="AY1040" s="256" t="s">
        <v>224</v>
      </c>
    </row>
    <row r="1041" s="2" customFormat="1" ht="16.5" customHeight="1">
      <c r="A1041" s="40"/>
      <c r="B1041" s="41"/>
      <c r="C1041" s="231" t="s">
        <v>1488</v>
      </c>
      <c r="D1041" s="231" t="s">
        <v>226</v>
      </c>
      <c r="E1041" s="232" t="s">
        <v>1489</v>
      </c>
      <c r="F1041" s="233" t="s">
        <v>1490</v>
      </c>
      <c r="G1041" s="234" t="s">
        <v>273</v>
      </c>
      <c r="H1041" s="235">
        <v>22.199999999999999</v>
      </c>
      <c r="I1041" s="236"/>
      <c r="J1041" s="237">
        <f>ROUND(I1041*H1041,2)</f>
        <v>0</v>
      </c>
      <c r="K1041" s="238"/>
      <c r="L1041" s="46"/>
      <c r="M1041" s="239" t="s">
        <v>1</v>
      </c>
      <c r="N1041" s="240" t="s">
        <v>44</v>
      </c>
      <c r="O1041" s="93"/>
      <c r="P1041" s="241">
        <f>O1041*H1041</f>
        <v>0</v>
      </c>
      <c r="Q1041" s="241">
        <v>0.00056999999999999998</v>
      </c>
      <c r="R1041" s="241">
        <f>Q1041*H1041</f>
        <v>0.012653999999999999</v>
      </c>
      <c r="S1041" s="241">
        <v>0</v>
      </c>
      <c r="T1041" s="242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3" t="s">
        <v>319</v>
      </c>
      <c r="AT1041" s="243" t="s">
        <v>226</v>
      </c>
      <c r="AU1041" s="243" t="s">
        <v>89</v>
      </c>
      <c r="AY1041" s="19" t="s">
        <v>224</v>
      </c>
      <c r="BE1041" s="244">
        <f>IF(N1041="základní",J1041,0)</f>
        <v>0</v>
      </c>
      <c r="BF1041" s="244">
        <f>IF(N1041="snížená",J1041,0)</f>
        <v>0</v>
      </c>
      <c r="BG1041" s="244">
        <f>IF(N1041="zákl. přenesená",J1041,0)</f>
        <v>0</v>
      </c>
      <c r="BH1041" s="244">
        <f>IF(N1041="sníž. přenesená",J1041,0)</f>
        <v>0</v>
      </c>
      <c r="BI1041" s="244">
        <f>IF(N1041="nulová",J1041,0)</f>
        <v>0</v>
      </c>
      <c r="BJ1041" s="19" t="s">
        <v>89</v>
      </c>
      <c r="BK1041" s="244">
        <f>ROUND(I1041*H1041,2)</f>
        <v>0</v>
      </c>
      <c r="BL1041" s="19" t="s">
        <v>319</v>
      </c>
      <c r="BM1041" s="243" t="s">
        <v>1491</v>
      </c>
    </row>
    <row r="1042" s="14" customFormat="1">
      <c r="A1042" s="14"/>
      <c r="B1042" s="257"/>
      <c r="C1042" s="258"/>
      <c r="D1042" s="247" t="s">
        <v>232</v>
      </c>
      <c r="E1042" s="259" t="s">
        <v>1</v>
      </c>
      <c r="F1042" s="260" t="s">
        <v>1476</v>
      </c>
      <c r="G1042" s="258"/>
      <c r="H1042" s="259" t="s">
        <v>1</v>
      </c>
      <c r="I1042" s="261"/>
      <c r="J1042" s="258"/>
      <c r="K1042" s="258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6" t="s">
        <v>232</v>
      </c>
      <c r="AU1042" s="266" t="s">
        <v>89</v>
      </c>
      <c r="AV1042" s="14" t="s">
        <v>84</v>
      </c>
      <c r="AW1042" s="14" t="s">
        <v>33</v>
      </c>
      <c r="AX1042" s="14" t="s">
        <v>78</v>
      </c>
      <c r="AY1042" s="266" t="s">
        <v>224</v>
      </c>
    </row>
    <row r="1043" s="13" customFormat="1">
      <c r="A1043" s="13"/>
      <c r="B1043" s="245"/>
      <c r="C1043" s="246"/>
      <c r="D1043" s="247" t="s">
        <v>232</v>
      </c>
      <c r="E1043" s="248" t="s">
        <v>1</v>
      </c>
      <c r="F1043" s="249" t="s">
        <v>1492</v>
      </c>
      <c r="G1043" s="246"/>
      <c r="H1043" s="250">
        <v>22.199999999999999</v>
      </c>
      <c r="I1043" s="251"/>
      <c r="J1043" s="246"/>
      <c r="K1043" s="246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6" t="s">
        <v>232</v>
      </c>
      <c r="AU1043" s="256" t="s">
        <v>89</v>
      </c>
      <c r="AV1043" s="13" t="s">
        <v>89</v>
      </c>
      <c r="AW1043" s="13" t="s">
        <v>33</v>
      </c>
      <c r="AX1043" s="13" t="s">
        <v>84</v>
      </c>
      <c r="AY1043" s="256" t="s">
        <v>224</v>
      </c>
    </row>
    <row r="1044" s="2" customFormat="1" ht="16.5" customHeight="1">
      <c r="A1044" s="40"/>
      <c r="B1044" s="41"/>
      <c r="C1044" s="231" t="s">
        <v>1493</v>
      </c>
      <c r="D1044" s="231" t="s">
        <v>226</v>
      </c>
      <c r="E1044" s="232" t="s">
        <v>1494</v>
      </c>
      <c r="F1044" s="233" t="s">
        <v>1495</v>
      </c>
      <c r="G1044" s="234" t="s">
        <v>273</v>
      </c>
      <c r="H1044" s="235">
        <v>109.8</v>
      </c>
      <c r="I1044" s="236"/>
      <c r="J1044" s="237">
        <f>ROUND(I1044*H1044,2)</f>
        <v>0</v>
      </c>
      <c r="K1044" s="238"/>
      <c r="L1044" s="46"/>
      <c r="M1044" s="239" t="s">
        <v>1</v>
      </c>
      <c r="N1044" s="240" t="s">
        <v>44</v>
      </c>
      <c r="O1044" s="93"/>
      <c r="P1044" s="241">
        <f>O1044*H1044</f>
        <v>0</v>
      </c>
      <c r="Q1044" s="241">
        <v>0.00172</v>
      </c>
      <c r="R1044" s="241">
        <f>Q1044*H1044</f>
        <v>0.188856</v>
      </c>
      <c r="S1044" s="241">
        <v>0</v>
      </c>
      <c r="T1044" s="242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3" t="s">
        <v>319</v>
      </c>
      <c r="AT1044" s="243" t="s">
        <v>226</v>
      </c>
      <c r="AU1044" s="243" t="s">
        <v>89</v>
      </c>
      <c r="AY1044" s="19" t="s">
        <v>224</v>
      </c>
      <c r="BE1044" s="244">
        <f>IF(N1044="základní",J1044,0)</f>
        <v>0</v>
      </c>
      <c r="BF1044" s="244">
        <f>IF(N1044="snížená",J1044,0)</f>
        <v>0</v>
      </c>
      <c r="BG1044" s="244">
        <f>IF(N1044="zákl. přenesená",J1044,0)</f>
        <v>0</v>
      </c>
      <c r="BH1044" s="244">
        <f>IF(N1044="sníž. přenesená",J1044,0)</f>
        <v>0</v>
      </c>
      <c r="BI1044" s="244">
        <f>IF(N1044="nulová",J1044,0)</f>
        <v>0</v>
      </c>
      <c r="BJ1044" s="19" t="s">
        <v>89</v>
      </c>
      <c r="BK1044" s="244">
        <f>ROUND(I1044*H1044,2)</f>
        <v>0</v>
      </c>
      <c r="BL1044" s="19" t="s">
        <v>319</v>
      </c>
      <c r="BM1044" s="243" t="s">
        <v>1496</v>
      </c>
    </row>
    <row r="1045" s="13" customFormat="1">
      <c r="A1045" s="13"/>
      <c r="B1045" s="245"/>
      <c r="C1045" s="246"/>
      <c r="D1045" s="247" t="s">
        <v>232</v>
      </c>
      <c r="E1045" s="248" t="s">
        <v>1</v>
      </c>
      <c r="F1045" s="249" t="s">
        <v>1497</v>
      </c>
      <c r="G1045" s="246"/>
      <c r="H1045" s="250">
        <v>109.8</v>
      </c>
      <c r="I1045" s="251"/>
      <c r="J1045" s="246"/>
      <c r="K1045" s="246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6" t="s">
        <v>232</v>
      </c>
      <c r="AU1045" s="256" t="s">
        <v>89</v>
      </c>
      <c r="AV1045" s="13" t="s">
        <v>89</v>
      </c>
      <c r="AW1045" s="13" t="s">
        <v>33</v>
      </c>
      <c r="AX1045" s="13" t="s">
        <v>84</v>
      </c>
      <c r="AY1045" s="256" t="s">
        <v>224</v>
      </c>
    </row>
    <row r="1046" s="2" customFormat="1" ht="16.5" customHeight="1">
      <c r="A1046" s="40"/>
      <c r="B1046" s="41"/>
      <c r="C1046" s="231" t="s">
        <v>1498</v>
      </c>
      <c r="D1046" s="231" t="s">
        <v>226</v>
      </c>
      <c r="E1046" s="232" t="s">
        <v>1499</v>
      </c>
      <c r="F1046" s="233" t="s">
        <v>1500</v>
      </c>
      <c r="G1046" s="234" t="s">
        <v>273</v>
      </c>
      <c r="H1046" s="235">
        <v>6.25</v>
      </c>
      <c r="I1046" s="236"/>
      <c r="J1046" s="237">
        <f>ROUND(I1046*H1046,2)</f>
        <v>0</v>
      </c>
      <c r="K1046" s="238"/>
      <c r="L1046" s="46"/>
      <c r="M1046" s="239" t="s">
        <v>1</v>
      </c>
      <c r="N1046" s="240" t="s">
        <v>44</v>
      </c>
      <c r="O1046" s="93"/>
      <c r="P1046" s="241">
        <f>O1046*H1046</f>
        <v>0</v>
      </c>
      <c r="Q1046" s="241">
        <v>0.0014599999999999999</v>
      </c>
      <c r="R1046" s="241">
        <f>Q1046*H1046</f>
        <v>0.0091249999999999994</v>
      </c>
      <c r="S1046" s="241">
        <v>0</v>
      </c>
      <c r="T1046" s="242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3" t="s">
        <v>319</v>
      </c>
      <c r="AT1046" s="243" t="s">
        <v>226</v>
      </c>
      <c r="AU1046" s="243" t="s">
        <v>89</v>
      </c>
      <c r="AY1046" s="19" t="s">
        <v>224</v>
      </c>
      <c r="BE1046" s="244">
        <f>IF(N1046="základní",J1046,0)</f>
        <v>0</v>
      </c>
      <c r="BF1046" s="244">
        <f>IF(N1046="snížená",J1046,0)</f>
        <v>0</v>
      </c>
      <c r="BG1046" s="244">
        <f>IF(N1046="zákl. přenesená",J1046,0)</f>
        <v>0</v>
      </c>
      <c r="BH1046" s="244">
        <f>IF(N1046="sníž. přenesená",J1046,0)</f>
        <v>0</v>
      </c>
      <c r="BI1046" s="244">
        <f>IF(N1046="nulová",J1046,0)</f>
        <v>0</v>
      </c>
      <c r="BJ1046" s="19" t="s">
        <v>89</v>
      </c>
      <c r="BK1046" s="244">
        <f>ROUND(I1046*H1046,2)</f>
        <v>0</v>
      </c>
      <c r="BL1046" s="19" t="s">
        <v>319</v>
      </c>
      <c r="BM1046" s="243" t="s">
        <v>1501</v>
      </c>
    </row>
    <row r="1047" s="14" customFormat="1">
      <c r="A1047" s="14"/>
      <c r="B1047" s="257"/>
      <c r="C1047" s="258"/>
      <c r="D1047" s="247" t="s">
        <v>232</v>
      </c>
      <c r="E1047" s="259" t="s">
        <v>1</v>
      </c>
      <c r="F1047" s="260" t="s">
        <v>1502</v>
      </c>
      <c r="G1047" s="258"/>
      <c r="H1047" s="259" t="s">
        <v>1</v>
      </c>
      <c r="I1047" s="261"/>
      <c r="J1047" s="258"/>
      <c r="K1047" s="258"/>
      <c r="L1047" s="262"/>
      <c r="M1047" s="263"/>
      <c r="N1047" s="264"/>
      <c r="O1047" s="264"/>
      <c r="P1047" s="264"/>
      <c r="Q1047" s="264"/>
      <c r="R1047" s="264"/>
      <c r="S1047" s="264"/>
      <c r="T1047" s="26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6" t="s">
        <v>232</v>
      </c>
      <c r="AU1047" s="266" t="s">
        <v>89</v>
      </c>
      <c r="AV1047" s="14" t="s">
        <v>84</v>
      </c>
      <c r="AW1047" s="14" t="s">
        <v>33</v>
      </c>
      <c r="AX1047" s="14" t="s">
        <v>78</v>
      </c>
      <c r="AY1047" s="266" t="s">
        <v>224</v>
      </c>
    </row>
    <row r="1048" s="13" customFormat="1">
      <c r="A1048" s="13"/>
      <c r="B1048" s="245"/>
      <c r="C1048" s="246"/>
      <c r="D1048" s="247" t="s">
        <v>232</v>
      </c>
      <c r="E1048" s="248" t="s">
        <v>1</v>
      </c>
      <c r="F1048" s="249" t="s">
        <v>1503</v>
      </c>
      <c r="G1048" s="246"/>
      <c r="H1048" s="250">
        <v>3</v>
      </c>
      <c r="I1048" s="251"/>
      <c r="J1048" s="246"/>
      <c r="K1048" s="246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6" t="s">
        <v>232</v>
      </c>
      <c r="AU1048" s="256" t="s">
        <v>89</v>
      </c>
      <c r="AV1048" s="13" t="s">
        <v>89</v>
      </c>
      <c r="AW1048" s="13" t="s">
        <v>33</v>
      </c>
      <c r="AX1048" s="13" t="s">
        <v>78</v>
      </c>
      <c r="AY1048" s="256" t="s">
        <v>224</v>
      </c>
    </row>
    <row r="1049" s="13" customFormat="1">
      <c r="A1049" s="13"/>
      <c r="B1049" s="245"/>
      <c r="C1049" s="246"/>
      <c r="D1049" s="247" t="s">
        <v>232</v>
      </c>
      <c r="E1049" s="248" t="s">
        <v>1</v>
      </c>
      <c r="F1049" s="249" t="s">
        <v>1504</v>
      </c>
      <c r="G1049" s="246"/>
      <c r="H1049" s="250">
        <v>1.5</v>
      </c>
      <c r="I1049" s="251"/>
      <c r="J1049" s="246"/>
      <c r="K1049" s="246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6" t="s">
        <v>232</v>
      </c>
      <c r="AU1049" s="256" t="s">
        <v>89</v>
      </c>
      <c r="AV1049" s="13" t="s">
        <v>89</v>
      </c>
      <c r="AW1049" s="13" t="s">
        <v>33</v>
      </c>
      <c r="AX1049" s="13" t="s">
        <v>78</v>
      </c>
      <c r="AY1049" s="256" t="s">
        <v>224</v>
      </c>
    </row>
    <row r="1050" s="13" customFormat="1">
      <c r="A1050" s="13"/>
      <c r="B1050" s="245"/>
      <c r="C1050" s="246"/>
      <c r="D1050" s="247" t="s">
        <v>232</v>
      </c>
      <c r="E1050" s="248" t="s">
        <v>1</v>
      </c>
      <c r="F1050" s="249" t="s">
        <v>1505</v>
      </c>
      <c r="G1050" s="246"/>
      <c r="H1050" s="250">
        <v>1.75</v>
      </c>
      <c r="I1050" s="251"/>
      <c r="J1050" s="246"/>
      <c r="K1050" s="246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6" t="s">
        <v>232</v>
      </c>
      <c r="AU1050" s="256" t="s">
        <v>89</v>
      </c>
      <c r="AV1050" s="13" t="s">
        <v>89</v>
      </c>
      <c r="AW1050" s="13" t="s">
        <v>33</v>
      </c>
      <c r="AX1050" s="13" t="s">
        <v>78</v>
      </c>
      <c r="AY1050" s="256" t="s">
        <v>224</v>
      </c>
    </row>
    <row r="1051" s="15" customFormat="1">
      <c r="A1051" s="15"/>
      <c r="B1051" s="267"/>
      <c r="C1051" s="268"/>
      <c r="D1051" s="247" t="s">
        <v>232</v>
      </c>
      <c r="E1051" s="269" t="s">
        <v>1</v>
      </c>
      <c r="F1051" s="270" t="s">
        <v>248</v>
      </c>
      <c r="G1051" s="268"/>
      <c r="H1051" s="271">
        <v>6.25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77" t="s">
        <v>232</v>
      </c>
      <c r="AU1051" s="277" t="s">
        <v>89</v>
      </c>
      <c r="AV1051" s="15" t="s">
        <v>230</v>
      </c>
      <c r="AW1051" s="15" t="s">
        <v>33</v>
      </c>
      <c r="AX1051" s="15" t="s">
        <v>84</v>
      </c>
      <c r="AY1051" s="277" t="s">
        <v>224</v>
      </c>
    </row>
    <row r="1052" s="2" customFormat="1" ht="16.5" customHeight="1">
      <c r="A1052" s="40"/>
      <c r="B1052" s="41"/>
      <c r="C1052" s="231" t="s">
        <v>1506</v>
      </c>
      <c r="D1052" s="231" t="s">
        <v>226</v>
      </c>
      <c r="E1052" s="232" t="s">
        <v>1507</v>
      </c>
      <c r="F1052" s="233" t="s">
        <v>1508</v>
      </c>
      <c r="G1052" s="234" t="s">
        <v>386</v>
      </c>
      <c r="H1052" s="235">
        <v>10</v>
      </c>
      <c r="I1052" s="236"/>
      <c r="J1052" s="237">
        <f>ROUND(I1052*H1052,2)</f>
        <v>0</v>
      </c>
      <c r="K1052" s="238"/>
      <c r="L1052" s="46"/>
      <c r="M1052" s="239" t="s">
        <v>1</v>
      </c>
      <c r="N1052" s="240" t="s">
        <v>44</v>
      </c>
      <c r="O1052" s="93"/>
      <c r="P1052" s="241">
        <f>O1052*H1052</f>
        <v>0</v>
      </c>
      <c r="Q1052" s="241">
        <v>0</v>
      </c>
      <c r="R1052" s="241">
        <f>Q1052*H1052</f>
        <v>0</v>
      </c>
      <c r="S1052" s="241">
        <v>0</v>
      </c>
      <c r="T1052" s="242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3" t="s">
        <v>319</v>
      </c>
      <c r="AT1052" s="243" t="s">
        <v>226</v>
      </c>
      <c r="AU1052" s="243" t="s">
        <v>89</v>
      </c>
      <c r="AY1052" s="19" t="s">
        <v>224</v>
      </c>
      <c r="BE1052" s="244">
        <f>IF(N1052="základní",J1052,0)</f>
        <v>0</v>
      </c>
      <c r="BF1052" s="244">
        <f>IF(N1052="snížená",J1052,0)</f>
        <v>0</v>
      </c>
      <c r="BG1052" s="244">
        <f>IF(N1052="zákl. přenesená",J1052,0)</f>
        <v>0</v>
      </c>
      <c r="BH1052" s="244">
        <f>IF(N1052="sníž. přenesená",J1052,0)</f>
        <v>0</v>
      </c>
      <c r="BI1052" s="244">
        <f>IF(N1052="nulová",J1052,0)</f>
        <v>0</v>
      </c>
      <c r="BJ1052" s="19" t="s">
        <v>89</v>
      </c>
      <c r="BK1052" s="244">
        <f>ROUND(I1052*H1052,2)</f>
        <v>0</v>
      </c>
      <c r="BL1052" s="19" t="s">
        <v>319</v>
      </c>
      <c r="BM1052" s="243" t="s">
        <v>1509</v>
      </c>
    </row>
    <row r="1053" s="13" customFormat="1">
      <c r="A1053" s="13"/>
      <c r="B1053" s="245"/>
      <c r="C1053" s="246"/>
      <c r="D1053" s="247" t="s">
        <v>232</v>
      </c>
      <c r="E1053" s="248" t="s">
        <v>1</v>
      </c>
      <c r="F1053" s="249" t="s">
        <v>1510</v>
      </c>
      <c r="G1053" s="246"/>
      <c r="H1053" s="250">
        <v>6</v>
      </c>
      <c r="I1053" s="251"/>
      <c r="J1053" s="246"/>
      <c r="K1053" s="246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6" t="s">
        <v>232</v>
      </c>
      <c r="AU1053" s="256" t="s">
        <v>89</v>
      </c>
      <c r="AV1053" s="13" t="s">
        <v>89</v>
      </c>
      <c r="AW1053" s="13" t="s">
        <v>33</v>
      </c>
      <c r="AX1053" s="13" t="s">
        <v>78</v>
      </c>
      <c r="AY1053" s="256" t="s">
        <v>224</v>
      </c>
    </row>
    <row r="1054" s="13" customFormat="1">
      <c r="A1054" s="13"/>
      <c r="B1054" s="245"/>
      <c r="C1054" s="246"/>
      <c r="D1054" s="247" t="s">
        <v>232</v>
      </c>
      <c r="E1054" s="248" t="s">
        <v>1</v>
      </c>
      <c r="F1054" s="249" t="s">
        <v>1511</v>
      </c>
      <c r="G1054" s="246"/>
      <c r="H1054" s="250">
        <v>2</v>
      </c>
      <c r="I1054" s="251"/>
      <c r="J1054" s="246"/>
      <c r="K1054" s="246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6" t="s">
        <v>232</v>
      </c>
      <c r="AU1054" s="256" t="s">
        <v>89</v>
      </c>
      <c r="AV1054" s="13" t="s">
        <v>89</v>
      </c>
      <c r="AW1054" s="13" t="s">
        <v>33</v>
      </c>
      <c r="AX1054" s="13" t="s">
        <v>78</v>
      </c>
      <c r="AY1054" s="256" t="s">
        <v>224</v>
      </c>
    </row>
    <row r="1055" s="13" customFormat="1">
      <c r="A1055" s="13"/>
      <c r="B1055" s="245"/>
      <c r="C1055" s="246"/>
      <c r="D1055" s="247" t="s">
        <v>232</v>
      </c>
      <c r="E1055" s="248" t="s">
        <v>1</v>
      </c>
      <c r="F1055" s="249" t="s">
        <v>1512</v>
      </c>
      <c r="G1055" s="246"/>
      <c r="H1055" s="250">
        <v>2</v>
      </c>
      <c r="I1055" s="251"/>
      <c r="J1055" s="246"/>
      <c r="K1055" s="246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6" t="s">
        <v>232</v>
      </c>
      <c r="AU1055" s="256" t="s">
        <v>89</v>
      </c>
      <c r="AV1055" s="13" t="s">
        <v>89</v>
      </c>
      <c r="AW1055" s="13" t="s">
        <v>33</v>
      </c>
      <c r="AX1055" s="13" t="s">
        <v>78</v>
      </c>
      <c r="AY1055" s="256" t="s">
        <v>224</v>
      </c>
    </row>
    <row r="1056" s="15" customFormat="1">
      <c r="A1056" s="15"/>
      <c r="B1056" s="267"/>
      <c r="C1056" s="268"/>
      <c r="D1056" s="247" t="s">
        <v>232</v>
      </c>
      <c r="E1056" s="269" t="s">
        <v>1</v>
      </c>
      <c r="F1056" s="270" t="s">
        <v>248</v>
      </c>
      <c r="G1056" s="268"/>
      <c r="H1056" s="271">
        <v>10</v>
      </c>
      <c r="I1056" s="272"/>
      <c r="J1056" s="268"/>
      <c r="K1056" s="268"/>
      <c r="L1056" s="273"/>
      <c r="M1056" s="274"/>
      <c r="N1056" s="275"/>
      <c r="O1056" s="275"/>
      <c r="P1056" s="275"/>
      <c r="Q1056" s="275"/>
      <c r="R1056" s="275"/>
      <c r="S1056" s="275"/>
      <c r="T1056" s="276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7" t="s">
        <v>232</v>
      </c>
      <c r="AU1056" s="277" t="s">
        <v>89</v>
      </c>
      <c r="AV1056" s="15" t="s">
        <v>230</v>
      </c>
      <c r="AW1056" s="15" t="s">
        <v>33</v>
      </c>
      <c r="AX1056" s="15" t="s">
        <v>84</v>
      </c>
      <c r="AY1056" s="277" t="s">
        <v>224</v>
      </c>
    </row>
    <row r="1057" s="2" customFormat="1" ht="16.5" customHeight="1">
      <c r="A1057" s="40"/>
      <c r="B1057" s="41"/>
      <c r="C1057" s="231" t="s">
        <v>1513</v>
      </c>
      <c r="D1057" s="231" t="s">
        <v>226</v>
      </c>
      <c r="E1057" s="232" t="s">
        <v>1514</v>
      </c>
      <c r="F1057" s="233" t="s">
        <v>1515</v>
      </c>
      <c r="G1057" s="234" t="s">
        <v>273</v>
      </c>
      <c r="H1057" s="235">
        <v>36.700000000000003</v>
      </c>
      <c r="I1057" s="236"/>
      <c r="J1057" s="237">
        <f>ROUND(I1057*H1057,2)</f>
        <v>0</v>
      </c>
      <c r="K1057" s="238"/>
      <c r="L1057" s="46"/>
      <c r="M1057" s="239" t="s">
        <v>1</v>
      </c>
      <c r="N1057" s="240" t="s">
        <v>44</v>
      </c>
      <c r="O1057" s="93"/>
      <c r="P1057" s="241">
        <f>O1057*H1057</f>
        <v>0</v>
      </c>
      <c r="Q1057" s="241">
        <v>0.0027399999999999998</v>
      </c>
      <c r="R1057" s="241">
        <f>Q1057*H1057</f>
        <v>0.100558</v>
      </c>
      <c r="S1057" s="241">
        <v>0</v>
      </c>
      <c r="T1057" s="242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43" t="s">
        <v>319</v>
      </c>
      <c r="AT1057" s="243" t="s">
        <v>226</v>
      </c>
      <c r="AU1057" s="243" t="s">
        <v>89</v>
      </c>
      <c r="AY1057" s="19" t="s">
        <v>224</v>
      </c>
      <c r="BE1057" s="244">
        <f>IF(N1057="základní",J1057,0)</f>
        <v>0</v>
      </c>
      <c r="BF1057" s="244">
        <f>IF(N1057="snížená",J1057,0)</f>
        <v>0</v>
      </c>
      <c r="BG1057" s="244">
        <f>IF(N1057="zákl. přenesená",J1057,0)</f>
        <v>0</v>
      </c>
      <c r="BH1057" s="244">
        <f>IF(N1057="sníž. přenesená",J1057,0)</f>
        <v>0</v>
      </c>
      <c r="BI1057" s="244">
        <f>IF(N1057="nulová",J1057,0)</f>
        <v>0</v>
      </c>
      <c r="BJ1057" s="19" t="s">
        <v>89</v>
      </c>
      <c r="BK1057" s="244">
        <f>ROUND(I1057*H1057,2)</f>
        <v>0</v>
      </c>
      <c r="BL1057" s="19" t="s">
        <v>319</v>
      </c>
      <c r="BM1057" s="243" t="s">
        <v>1516</v>
      </c>
    </row>
    <row r="1058" s="14" customFormat="1">
      <c r="A1058" s="14"/>
      <c r="B1058" s="257"/>
      <c r="C1058" s="258"/>
      <c r="D1058" s="247" t="s">
        <v>232</v>
      </c>
      <c r="E1058" s="259" t="s">
        <v>1</v>
      </c>
      <c r="F1058" s="260" t="s">
        <v>1476</v>
      </c>
      <c r="G1058" s="258"/>
      <c r="H1058" s="259" t="s">
        <v>1</v>
      </c>
      <c r="I1058" s="261"/>
      <c r="J1058" s="258"/>
      <c r="K1058" s="258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6" t="s">
        <v>232</v>
      </c>
      <c r="AU1058" s="266" t="s">
        <v>89</v>
      </c>
      <c r="AV1058" s="14" t="s">
        <v>84</v>
      </c>
      <c r="AW1058" s="14" t="s">
        <v>33</v>
      </c>
      <c r="AX1058" s="14" t="s">
        <v>78</v>
      </c>
      <c r="AY1058" s="266" t="s">
        <v>224</v>
      </c>
    </row>
    <row r="1059" s="13" customFormat="1">
      <c r="A1059" s="13"/>
      <c r="B1059" s="245"/>
      <c r="C1059" s="246"/>
      <c r="D1059" s="247" t="s">
        <v>232</v>
      </c>
      <c r="E1059" s="248" t="s">
        <v>1</v>
      </c>
      <c r="F1059" s="249" t="s">
        <v>1517</v>
      </c>
      <c r="G1059" s="246"/>
      <c r="H1059" s="250">
        <v>36.700000000000003</v>
      </c>
      <c r="I1059" s="251"/>
      <c r="J1059" s="246"/>
      <c r="K1059" s="246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6" t="s">
        <v>232</v>
      </c>
      <c r="AU1059" s="256" t="s">
        <v>89</v>
      </c>
      <c r="AV1059" s="13" t="s">
        <v>89</v>
      </c>
      <c r="AW1059" s="13" t="s">
        <v>33</v>
      </c>
      <c r="AX1059" s="13" t="s">
        <v>84</v>
      </c>
      <c r="AY1059" s="256" t="s">
        <v>224</v>
      </c>
    </row>
    <row r="1060" s="2" customFormat="1" ht="16.5" customHeight="1">
      <c r="A1060" s="40"/>
      <c r="B1060" s="41"/>
      <c r="C1060" s="231" t="s">
        <v>1518</v>
      </c>
      <c r="D1060" s="231" t="s">
        <v>226</v>
      </c>
      <c r="E1060" s="232" t="s">
        <v>1519</v>
      </c>
      <c r="F1060" s="233" t="s">
        <v>1520</v>
      </c>
      <c r="G1060" s="234" t="s">
        <v>386</v>
      </c>
      <c r="H1060" s="235">
        <v>4</v>
      </c>
      <c r="I1060" s="236"/>
      <c r="J1060" s="237">
        <f>ROUND(I1060*H1060,2)</f>
        <v>0</v>
      </c>
      <c r="K1060" s="238"/>
      <c r="L1060" s="46"/>
      <c r="M1060" s="239" t="s">
        <v>1</v>
      </c>
      <c r="N1060" s="240" t="s">
        <v>44</v>
      </c>
      <c r="O1060" s="93"/>
      <c r="P1060" s="241">
        <f>O1060*H1060</f>
        <v>0</v>
      </c>
      <c r="Q1060" s="241">
        <v>0.00080999999999999996</v>
      </c>
      <c r="R1060" s="241">
        <f>Q1060*H1060</f>
        <v>0.0032399999999999998</v>
      </c>
      <c r="S1060" s="241">
        <v>0</v>
      </c>
      <c r="T1060" s="242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3" t="s">
        <v>319</v>
      </c>
      <c r="AT1060" s="243" t="s">
        <v>226</v>
      </c>
      <c r="AU1060" s="243" t="s">
        <v>89</v>
      </c>
      <c r="AY1060" s="19" t="s">
        <v>224</v>
      </c>
      <c r="BE1060" s="244">
        <f>IF(N1060="základní",J1060,0)</f>
        <v>0</v>
      </c>
      <c r="BF1060" s="244">
        <f>IF(N1060="snížená",J1060,0)</f>
        <v>0</v>
      </c>
      <c r="BG1060" s="244">
        <f>IF(N1060="zákl. přenesená",J1060,0)</f>
        <v>0</v>
      </c>
      <c r="BH1060" s="244">
        <f>IF(N1060="sníž. přenesená",J1060,0)</f>
        <v>0</v>
      </c>
      <c r="BI1060" s="244">
        <f>IF(N1060="nulová",J1060,0)</f>
        <v>0</v>
      </c>
      <c r="BJ1060" s="19" t="s">
        <v>89</v>
      </c>
      <c r="BK1060" s="244">
        <f>ROUND(I1060*H1060,2)</f>
        <v>0</v>
      </c>
      <c r="BL1060" s="19" t="s">
        <v>319</v>
      </c>
      <c r="BM1060" s="243" t="s">
        <v>1521</v>
      </c>
    </row>
    <row r="1061" s="13" customFormat="1">
      <c r="A1061" s="13"/>
      <c r="B1061" s="245"/>
      <c r="C1061" s="246"/>
      <c r="D1061" s="247" t="s">
        <v>232</v>
      </c>
      <c r="E1061" s="248" t="s">
        <v>1</v>
      </c>
      <c r="F1061" s="249" t="s">
        <v>1522</v>
      </c>
      <c r="G1061" s="246"/>
      <c r="H1061" s="250">
        <v>4</v>
      </c>
      <c r="I1061" s="251"/>
      <c r="J1061" s="246"/>
      <c r="K1061" s="246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6" t="s">
        <v>232</v>
      </c>
      <c r="AU1061" s="256" t="s">
        <v>89</v>
      </c>
      <c r="AV1061" s="13" t="s">
        <v>89</v>
      </c>
      <c r="AW1061" s="13" t="s">
        <v>33</v>
      </c>
      <c r="AX1061" s="13" t="s">
        <v>84</v>
      </c>
      <c r="AY1061" s="256" t="s">
        <v>224</v>
      </c>
    </row>
    <row r="1062" s="2" customFormat="1" ht="16.5" customHeight="1">
      <c r="A1062" s="40"/>
      <c r="B1062" s="41"/>
      <c r="C1062" s="231" t="s">
        <v>1523</v>
      </c>
      <c r="D1062" s="231" t="s">
        <v>226</v>
      </c>
      <c r="E1062" s="232" t="s">
        <v>1524</v>
      </c>
      <c r="F1062" s="233" t="s">
        <v>1525</v>
      </c>
      <c r="G1062" s="234" t="s">
        <v>386</v>
      </c>
      <c r="H1062" s="235">
        <v>3</v>
      </c>
      <c r="I1062" s="236"/>
      <c r="J1062" s="237">
        <f>ROUND(I1062*H1062,2)</f>
        <v>0</v>
      </c>
      <c r="K1062" s="238"/>
      <c r="L1062" s="46"/>
      <c r="M1062" s="239" t="s">
        <v>1</v>
      </c>
      <c r="N1062" s="240" t="s">
        <v>44</v>
      </c>
      <c r="O1062" s="93"/>
      <c r="P1062" s="241">
        <f>O1062*H1062</f>
        <v>0</v>
      </c>
      <c r="Q1062" s="241">
        <v>0.00019000000000000001</v>
      </c>
      <c r="R1062" s="241">
        <f>Q1062*H1062</f>
        <v>0.00056999999999999998</v>
      </c>
      <c r="S1062" s="241">
        <v>0</v>
      </c>
      <c r="T1062" s="242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3" t="s">
        <v>319</v>
      </c>
      <c r="AT1062" s="243" t="s">
        <v>226</v>
      </c>
      <c r="AU1062" s="243" t="s">
        <v>89</v>
      </c>
      <c r="AY1062" s="19" t="s">
        <v>224</v>
      </c>
      <c r="BE1062" s="244">
        <f>IF(N1062="základní",J1062,0)</f>
        <v>0</v>
      </c>
      <c r="BF1062" s="244">
        <f>IF(N1062="snížená",J1062,0)</f>
        <v>0</v>
      </c>
      <c r="BG1062" s="244">
        <f>IF(N1062="zákl. přenesená",J1062,0)</f>
        <v>0</v>
      </c>
      <c r="BH1062" s="244">
        <f>IF(N1062="sníž. přenesená",J1062,0)</f>
        <v>0</v>
      </c>
      <c r="BI1062" s="244">
        <f>IF(N1062="nulová",J1062,0)</f>
        <v>0</v>
      </c>
      <c r="BJ1062" s="19" t="s">
        <v>89</v>
      </c>
      <c r="BK1062" s="244">
        <f>ROUND(I1062*H1062,2)</f>
        <v>0</v>
      </c>
      <c r="BL1062" s="19" t="s">
        <v>319</v>
      </c>
      <c r="BM1062" s="243" t="s">
        <v>1526</v>
      </c>
    </row>
    <row r="1063" s="2" customFormat="1" ht="16.5" customHeight="1">
      <c r="A1063" s="40"/>
      <c r="B1063" s="41"/>
      <c r="C1063" s="231" t="s">
        <v>1527</v>
      </c>
      <c r="D1063" s="231" t="s">
        <v>226</v>
      </c>
      <c r="E1063" s="232" t="s">
        <v>1528</v>
      </c>
      <c r="F1063" s="233" t="s">
        <v>1529</v>
      </c>
      <c r="G1063" s="234" t="s">
        <v>273</v>
      </c>
      <c r="H1063" s="235">
        <v>36.700000000000003</v>
      </c>
      <c r="I1063" s="236"/>
      <c r="J1063" s="237">
        <f>ROUND(I1063*H1063,2)</f>
        <v>0</v>
      </c>
      <c r="K1063" s="238"/>
      <c r="L1063" s="46"/>
      <c r="M1063" s="239" t="s">
        <v>1</v>
      </c>
      <c r="N1063" s="240" t="s">
        <v>44</v>
      </c>
      <c r="O1063" s="93"/>
      <c r="P1063" s="241">
        <f>O1063*H1063</f>
        <v>0</v>
      </c>
      <c r="Q1063" s="241">
        <v>0.0016100000000000001</v>
      </c>
      <c r="R1063" s="241">
        <f>Q1063*H1063</f>
        <v>0.059087000000000008</v>
      </c>
      <c r="S1063" s="241">
        <v>0</v>
      </c>
      <c r="T1063" s="242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3" t="s">
        <v>319</v>
      </c>
      <c r="AT1063" s="243" t="s">
        <v>226</v>
      </c>
      <c r="AU1063" s="243" t="s">
        <v>89</v>
      </c>
      <c r="AY1063" s="19" t="s">
        <v>224</v>
      </c>
      <c r="BE1063" s="244">
        <f>IF(N1063="základní",J1063,0)</f>
        <v>0</v>
      </c>
      <c r="BF1063" s="244">
        <f>IF(N1063="snížená",J1063,0)</f>
        <v>0</v>
      </c>
      <c r="BG1063" s="244">
        <f>IF(N1063="zákl. přenesená",J1063,0)</f>
        <v>0</v>
      </c>
      <c r="BH1063" s="244">
        <f>IF(N1063="sníž. přenesená",J1063,0)</f>
        <v>0</v>
      </c>
      <c r="BI1063" s="244">
        <f>IF(N1063="nulová",J1063,0)</f>
        <v>0</v>
      </c>
      <c r="BJ1063" s="19" t="s">
        <v>89</v>
      </c>
      <c r="BK1063" s="244">
        <f>ROUND(I1063*H1063,2)</f>
        <v>0</v>
      </c>
      <c r="BL1063" s="19" t="s">
        <v>319</v>
      </c>
      <c r="BM1063" s="243" t="s">
        <v>1530</v>
      </c>
    </row>
    <row r="1064" s="14" customFormat="1">
      <c r="A1064" s="14"/>
      <c r="B1064" s="257"/>
      <c r="C1064" s="258"/>
      <c r="D1064" s="247" t="s">
        <v>232</v>
      </c>
      <c r="E1064" s="259" t="s">
        <v>1</v>
      </c>
      <c r="F1064" s="260" t="s">
        <v>1476</v>
      </c>
      <c r="G1064" s="258"/>
      <c r="H1064" s="259" t="s">
        <v>1</v>
      </c>
      <c r="I1064" s="261"/>
      <c r="J1064" s="258"/>
      <c r="K1064" s="258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232</v>
      </c>
      <c r="AU1064" s="266" t="s">
        <v>89</v>
      </c>
      <c r="AV1064" s="14" t="s">
        <v>84</v>
      </c>
      <c r="AW1064" s="14" t="s">
        <v>33</v>
      </c>
      <c r="AX1064" s="14" t="s">
        <v>78</v>
      </c>
      <c r="AY1064" s="266" t="s">
        <v>224</v>
      </c>
    </row>
    <row r="1065" s="13" customFormat="1">
      <c r="A1065" s="13"/>
      <c r="B1065" s="245"/>
      <c r="C1065" s="246"/>
      <c r="D1065" s="247" t="s">
        <v>232</v>
      </c>
      <c r="E1065" s="248" t="s">
        <v>1</v>
      </c>
      <c r="F1065" s="249" t="s">
        <v>1531</v>
      </c>
      <c r="G1065" s="246"/>
      <c r="H1065" s="250">
        <v>36.700000000000003</v>
      </c>
      <c r="I1065" s="251"/>
      <c r="J1065" s="246"/>
      <c r="K1065" s="246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6" t="s">
        <v>232</v>
      </c>
      <c r="AU1065" s="256" t="s">
        <v>89</v>
      </c>
      <c r="AV1065" s="13" t="s">
        <v>89</v>
      </c>
      <c r="AW1065" s="13" t="s">
        <v>33</v>
      </c>
      <c r="AX1065" s="13" t="s">
        <v>84</v>
      </c>
      <c r="AY1065" s="256" t="s">
        <v>224</v>
      </c>
    </row>
    <row r="1066" s="2" customFormat="1" ht="16.5" customHeight="1">
      <c r="A1066" s="40"/>
      <c r="B1066" s="41"/>
      <c r="C1066" s="231" t="s">
        <v>1532</v>
      </c>
      <c r="D1066" s="231" t="s">
        <v>226</v>
      </c>
      <c r="E1066" s="232" t="s">
        <v>1533</v>
      </c>
      <c r="F1066" s="233" t="s">
        <v>1534</v>
      </c>
      <c r="G1066" s="234" t="s">
        <v>273</v>
      </c>
      <c r="H1066" s="235">
        <v>9</v>
      </c>
      <c r="I1066" s="236"/>
      <c r="J1066" s="237">
        <f>ROUND(I1066*H1066,2)</f>
        <v>0</v>
      </c>
      <c r="K1066" s="238"/>
      <c r="L1066" s="46"/>
      <c r="M1066" s="239" t="s">
        <v>1</v>
      </c>
      <c r="N1066" s="240" t="s">
        <v>44</v>
      </c>
      <c r="O1066" s="93"/>
      <c r="P1066" s="241">
        <f>O1066*H1066</f>
        <v>0</v>
      </c>
      <c r="Q1066" s="241">
        <v>0.00108</v>
      </c>
      <c r="R1066" s="241">
        <f>Q1066*H1066</f>
        <v>0.0097199999999999995</v>
      </c>
      <c r="S1066" s="241">
        <v>0</v>
      </c>
      <c r="T1066" s="242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3" t="s">
        <v>319</v>
      </c>
      <c r="AT1066" s="243" t="s">
        <v>226</v>
      </c>
      <c r="AU1066" s="243" t="s">
        <v>89</v>
      </c>
      <c r="AY1066" s="19" t="s">
        <v>224</v>
      </c>
      <c r="BE1066" s="244">
        <f>IF(N1066="základní",J1066,0)</f>
        <v>0</v>
      </c>
      <c r="BF1066" s="244">
        <f>IF(N1066="snížená",J1066,0)</f>
        <v>0</v>
      </c>
      <c r="BG1066" s="244">
        <f>IF(N1066="zákl. přenesená",J1066,0)</f>
        <v>0</v>
      </c>
      <c r="BH1066" s="244">
        <f>IF(N1066="sníž. přenesená",J1066,0)</f>
        <v>0</v>
      </c>
      <c r="BI1066" s="244">
        <f>IF(N1066="nulová",J1066,0)</f>
        <v>0</v>
      </c>
      <c r="BJ1066" s="19" t="s">
        <v>89</v>
      </c>
      <c r="BK1066" s="244">
        <f>ROUND(I1066*H1066,2)</f>
        <v>0</v>
      </c>
      <c r="BL1066" s="19" t="s">
        <v>319</v>
      </c>
      <c r="BM1066" s="243" t="s">
        <v>1535</v>
      </c>
    </row>
    <row r="1067" s="14" customFormat="1">
      <c r="A1067" s="14"/>
      <c r="B1067" s="257"/>
      <c r="C1067" s="258"/>
      <c r="D1067" s="247" t="s">
        <v>232</v>
      </c>
      <c r="E1067" s="259" t="s">
        <v>1</v>
      </c>
      <c r="F1067" s="260" t="s">
        <v>1476</v>
      </c>
      <c r="G1067" s="258"/>
      <c r="H1067" s="259" t="s">
        <v>1</v>
      </c>
      <c r="I1067" s="261"/>
      <c r="J1067" s="258"/>
      <c r="K1067" s="258"/>
      <c r="L1067" s="262"/>
      <c r="M1067" s="263"/>
      <c r="N1067" s="264"/>
      <c r="O1067" s="264"/>
      <c r="P1067" s="264"/>
      <c r="Q1067" s="264"/>
      <c r="R1067" s="264"/>
      <c r="S1067" s="264"/>
      <c r="T1067" s="26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6" t="s">
        <v>232</v>
      </c>
      <c r="AU1067" s="266" t="s">
        <v>89</v>
      </c>
      <c r="AV1067" s="14" t="s">
        <v>84</v>
      </c>
      <c r="AW1067" s="14" t="s">
        <v>33</v>
      </c>
      <c r="AX1067" s="14" t="s">
        <v>78</v>
      </c>
      <c r="AY1067" s="266" t="s">
        <v>224</v>
      </c>
    </row>
    <row r="1068" s="13" customFormat="1">
      <c r="A1068" s="13"/>
      <c r="B1068" s="245"/>
      <c r="C1068" s="246"/>
      <c r="D1068" s="247" t="s">
        <v>232</v>
      </c>
      <c r="E1068" s="248" t="s">
        <v>1</v>
      </c>
      <c r="F1068" s="249" t="s">
        <v>1536</v>
      </c>
      <c r="G1068" s="246"/>
      <c r="H1068" s="250">
        <v>3</v>
      </c>
      <c r="I1068" s="251"/>
      <c r="J1068" s="246"/>
      <c r="K1068" s="246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6" t="s">
        <v>232</v>
      </c>
      <c r="AU1068" s="256" t="s">
        <v>89</v>
      </c>
      <c r="AV1068" s="13" t="s">
        <v>89</v>
      </c>
      <c r="AW1068" s="13" t="s">
        <v>33</v>
      </c>
      <c r="AX1068" s="13" t="s">
        <v>78</v>
      </c>
      <c r="AY1068" s="256" t="s">
        <v>224</v>
      </c>
    </row>
    <row r="1069" s="13" customFormat="1">
      <c r="A1069" s="13"/>
      <c r="B1069" s="245"/>
      <c r="C1069" s="246"/>
      <c r="D1069" s="247" t="s">
        <v>232</v>
      </c>
      <c r="E1069" s="248" t="s">
        <v>1</v>
      </c>
      <c r="F1069" s="249" t="s">
        <v>1537</v>
      </c>
      <c r="G1069" s="246"/>
      <c r="H1069" s="250">
        <v>3</v>
      </c>
      <c r="I1069" s="251"/>
      <c r="J1069" s="246"/>
      <c r="K1069" s="246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6" t="s">
        <v>232</v>
      </c>
      <c r="AU1069" s="256" t="s">
        <v>89</v>
      </c>
      <c r="AV1069" s="13" t="s">
        <v>89</v>
      </c>
      <c r="AW1069" s="13" t="s">
        <v>33</v>
      </c>
      <c r="AX1069" s="13" t="s">
        <v>78</v>
      </c>
      <c r="AY1069" s="256" t="s">
        <v>224</v>
      </c>
    </row>
    <row r="1070" s="13" customFormat="1">
      <c r="A1070" s="13"/>
      <c r="B1070" s="245"/>
      <c r="C1070" s="246"/>
      <c r="D1070" s="247" t="s">
        <v>232</v>
      </c>
      <c r="E1070" s="248" t="s">
        <v>1</v>
      </c>
      <c r="F1070" s="249" t="s">
        <v>1538</v>
      </c>
      <c r="G1070" s="246"/>
      <c r="H1070" s="250">
        <v>3</v>
      </c>
      <c r="I1070" s="251"/>
      <c r="J1070" s="246"/>
      <c r="K1070" s="246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6" t="s">
        <v>232</v>
      </c>
      <c r="AU1070" s="256" t="s">
        <v>89</v>
      </c>
      <c r="AV1070" s="13" t="s">
        <v>89</v>
      </c>
      <c r="AW1070" s="13" t="s">
        <v>33</v>
      </c>
      <c r="AX1070" s="13" t="s">
        <v>78</v>
      </c>
      <c r="AY1070" s="256" t="s">
        <v>224</v>
      </c>
    </row>
    <row r="1071" s="15" customFormat="1">
      <c r="A1071" s="15"/>
      <c r="B1071" s="267"/>
      <c r="C1071" s="268"/>
      <c r="D1071" s="247" t="s">
        <v>232</v>
      </c>
      <c r="E1071" s="269" t="s">
        <v>1</v>
      </c>
      <c r="F1071" s="270" t="s">
        <v>248</v>
      </c>
      <c r="G1071" s="268"/>
      <c r="H1071" s="271">
        <v>9</v>
      </c>
      <c r="I1071" s="272"/>
      <c r="J1071" s="268"/>
      <c r="K1071" s="268"/>
      <c r="L1071" s="273"/>
      <c r="M1071" s="274"/>
      <c r="N1071" s="275"/>
      <c r="O1071" s="275"/>
      <c r="P1071" s="275"/>
      <c r="Q1071" s="275"/>
      <c r="R1071" s="275"/>
      <c r="S1071" s="275"/>
      <c r="T1071" s="276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77" t="s">
        <v>232</v>
      </c>
      <c r="AU1071" s="277" t="s">
        <v>89</v>
      </c>
      <c r="AV1071" s="15" t="s">
        <v>230</v>
      </c>
      <c r="AW1071" s="15" t="s">
        <v>33</v>
      </c>
      <c r="AX1071" s="15" t="s">
        <v>84</v>
      </c>
      <c r="AY1071" s="277" t="s">
        <v>224</v>
      </c>
    </row>
    <row r="1072" s="2" customFormat="1" ht="16.5" customHeight="1">
      <c r="A1072" s="40"/>
      <c r="B1072" s="41"/>
      <c r="C1072" s="231" t="s">
        <v>1539</v>
      </c>
      <c r="D1072" s="231" t="s">
        <v>226</v>
      </c>
      <c r="E1072" s="232" t="s">
        <v>1540</v>
      </c>
      <c r="F1072" s="233" t="s">
        <v>1541</v>
      </c>
      <c r="G1072" s="234" t="s">
        <v>810</v>
      </c>
      <c r="H1072" s="289"/>
      <c r="I1072" s="236"/>
      <c r="J1072" s="237">
        <f>ROUND(I1072*H1072,2)</f>
        <v>0</v>
      </c>
      <c r="K1072" s="238"/>
      <c r="L1072" s="46"/>
      <c r="M1072" s="239" t="s">
        <v>1</v>
      </c>
      <c r="N1072" s="240" t="s">
        <v>44</v>
      </c>
      <c r="O1072" s="93"/>
      <c r="P1072" s="241">
        <f>O1072*H1072</f>
        <v>0</v>
      </c>
      <c r="Q1072" s="241">
        <v>0</v>
      </c>
      <c r="R1072" s="241">
        <f>Q1072*H1072</f>
        <v>0</v>
      </c>
      <c r="S1072" s="241">
        <v>0</v>
      </c>
      <c r="T1072" s="242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43" t="s">
        <v>319</v>
      </c>
      <c r="AT1072" s="243" t="s">
        <v>226</v>
      </c>
      <c r="AU1072" s="243" t="s">
        <v>89</v>
      </c>
      <c r="AY1072" s="19" t="s">
        <v>224</v>
      </c>
      <c r="BE1072" s="244">
        <f>IF(N1072="základní",J1072,0)</f>
        <v>0</v>
      </c>
      <c r="BF1072" s="244">
        <f>IF(N1072="snížená",J1072,0)</f>
        <v>0</v>
      </c>
      <c r="BG1072" s="244">
        <f>IF(N1072="zákl. přenesená",J1072,0)</f>
        <v>0</v>
      </c>
      <c r="BH1072" s="244">
        <f>IF(N1072="sníž. přenesená",J1072,0)</f>
        <v>0</v>
      </c>
      <c r="BI1072" s="244">
        <f>IF(N1072="nulová",J1072,0)</f>
        <v>0</v>
      </c>
      <c r="BJ1072" s="19" t="s">
        <v>89</v>
      </c>
      <c r="BK1072" s="244">
        <f>ROUND(I1072*H1072,2)</f>
        <v>0</v>
      </c>
      <c r="BL1072" s="19" t="s">
        <v>319</v>
      </c>
      <c r="BM1072" s="243" t="s">
        <v>1542</v>
      </c>
    </row>
    <row r="1073" s="12" customFormat="1" ht="22.8" customHeight="1">
      <c r="A1073" s="12"/>
      <c r="B1073" s="215"/>
      <c r="C1073" s="216"/>
      <c r="D1073" s="217" t="s">
        <v>77</v>
      </c>
      <c r="E1073" s="229" t="s">
        <v>1543</v>
      </c>
      <c r="F1073" s="229" t="s">
        <v>1544</v>
      </c>
      <c r="G1073" s="216"/>
      <c r="H1073" s="216"/>
      <c r="I1073" s="219"/>
      <c r="J1073" s="230">
        <f>BK1073</f>
        <v>0</v>
      </c>
      <c r="K1073" s="216"/>
      <c r="L1073" s="221"/>
      <c r="M1073" s="222"/>
      <c r="N1073" s="223"/>
      <c r="O1073" s="223"/>
      <c r="P1073" s="224">
        <f>SUM(P1074:P1093)</f>
        <v>0</v>
      </c>
      <c r="Q1073" s="223"/>
      <c r="R1073" s="224">
        <f>SUM(R1074:R1093)</f>
        <v>0.22040793000000003</v>
      </c>
      <c r="S1073" s="223"/>
      <c r="T1073" s="225">
        <f>SUM(T1074:T1093)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26" t="s">
        <v>89</v>
      </c>
      <c r="AT1073" s="227" t="s">
        <v>77</v>
      </c>
      <c r="AU1073" s="227" t="s">
        <v>84</v>
      </c>
      <c r="AY1073" s="226" t="s">
        <v>224</v>
      </c>
      <c r="BK1073" s="228">
        <f>SUM(BK1074:BK1093)</f>
        <v>0</v>
      </c>
    </row>
    <row r="1074" s="2" customFormat="1" ht="16.5" customHeight="1">
      <c r="A1074" s="40"/>
      <c r="B1074" s="41"/>
      <c r="C1074" s="231" t="s">
        <v>1545</v>
      </c>
      <c r="D1074" s="231" t="s">
        <v>226</v>
      </c>
      <c r="E1074" s="232" t="s">
        <v>1546</v>
      </c>
      <c r="F1074" s="233" t="s">
        <v>1547</v>
      </c>
      <c r="G1074" s="234" t="s">
        <v>273</v>
      </c>
      <c r="H1074" s="235">
        <v>18</v>
      </c>
      <c r="I1074" s="236"/>
      <c r="J1074" s="237">
        <f>ROUND(I1074*H1074,2)</f>
        <v>0</v>
      </c>
      <c r="K1074" s="238"/>
      <c r="L1074" s="46"/>
      <c r="M1074" s="239" t="s">
        <v>1</v>
      </c>
      <c r="N1074" s="240" t="s">
        <v>44</v>
      </c>
      <c r="O1074" s="93"/>
      <c r="P1074" s="241">
        <f>O1074*H1074</f>
        <v>0</v>
      </c>
      <c r="Q1074" s="241">
        <v>1.0000000000000001E-05</v>
      </c>
      <c r="R1074" s="241">
        <f>Q1074*H1074</f>
        <v>0.00018000000000000001</v>
      </c>
      <c r="S1074" s="241">
        <v>0</v>
      </c>
      <c r="T1074" s="242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3" t="s">
        <v>319</v>
      </c>
      <c r="AT1074" s="243" t="s">
        <v>226</v>
      </c>
      <c r="AU1074" s="243" t="s">
        <v>89</v>
      </c>
      <c r="AY1074" s="19" t="s">
        <v>224</v>
      </c>
      <c r="BE1074" s="244">
        <f>IF(N1074="základní",J1074,0)</f>
        <v>0</v>
      </c>
      <c r="BF1074" s="244">
        <f>IF(N1074="snížená",J1074,0)</f>
        <v>0</v>
      </c>
      <c r="BG1074" s="244">
        <f>IF(N1074="zákl. přenesená",J1074,0)</f>
        <v>0</v>
      </c>
      <c r="BH1074" s="244">
        <f>IF(N1074="sníž. přenesená",J1074,0)</f>
        <v>0</v>
      </c>
      <c r="BI1074" s="244">
        <f>IF(N1074="nulová",J1074,0)</f>
        <v>0</v>
      </c>
      <c r="BJ1074" s="19" t="s">
        <v>89</v>
      </c>
      <c r="BK1074" s="244">
        <f>ROUND(I1074*H1074,2)</f>
        <v>0</v>
      </c>
      <c r="BL1074" s="19" t="s">
        <v>319</v>
      </c>
      <c r="BM1074" s="243" t="s">
        <v>1548</v>
      </c>
    </row>
    <row r="1075" s="13" customFormat="1">
      <c r="A1075" s="13"/>
      <c r="B1075" s="245"/>
      <c r="C1075" s="246"/>
      <c r="D1075" s="247" t="s">
        <v>232</v>
      </c>
      <c r="E1075" s="248" t="s">
        <v>1</v>
      </c>
      <c r="F1075" s="249" t="s">
        <v>1549</v>
      </c>
      <c r="G1075" s="246"/>
      <c r="H1075" s="250">
        <v>18</v>
      </c>
      <c r="I1075" s="251"/>
      <c r="J1075" s="246"/>
      <c r="K1075" s="246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6" t="s">
        <v>232</v>
      </c>
      <c r="AU1075" s="256" t="s">
        <v>89</v>
      </c>
      <c r="AV1075" s="13" t="s">
        <v>89</v>
      </c>
      <c r="AW1075" s="13" t="s">
        <v>33</v>
      </c>
      <c r="AX1075" s="13" t="s">
        <v>84</v>
      </c>
      <c r="AY1075" s="256" t="s">
        <v>224</v>
      </c>
    </row>
    <row r="1076" s="2" customFormat="1" ht="16.5" customHeight="1">
      <c r="A1076" s="40"/>
      <c r="B1076" s="41"/>
      <c r="C1076" s="278" t="s">
        <v>1550</v>
      </c>
      <c r="D1076" s="278" t="s">
        <v>390</v>
      </c>
      <c r="E1076" s="279" t="s">
        <v>1551</v>
      </c>
      <c r="F1076" s="280" t="s">
        <v>1552</v>
      </c>
      <c r="G1076" s="281" t="s">
        <v>273</v>
      </c>
      <c r="H1076" s="282">
        <v>18.899999999999999</v>
      </c>
      <c r="I1076" s="283"/>
      <c r="J1076" s="284">
        <f>ROUND(I1076*H1076,2)</f>
        <v>0</v>
      </c>
      <c r="K1076" s="285"/>
      <c r="L1076" s="286"/>
      <c r="M1076" s="287" t="s">
        <v>1</v>
      </c>
      <c r="N1076" s="288" t="s">
        <v>44</v>
      </c>
      <c r="O1076" s="93"/>
      <c r="P1076" s="241">
        <f>O1076*H1076</f>
        <v>0</v>
      </c>
      <c r="Q1076" s="241">
        <v>0.00029999999999999997</v>
      </c>
      <c r="R1076" s="241">
        <f>Q1076*H1076</f>
        <v>0.0056699999999999988</v>
      </c>
      <c r="S1076" s="241">
        <v>0</v>
      </c>
      <c r="T1076" s="242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3" t="s">
        <v>418</v>
      </c>
      <c r="AT1076" s="243" t="s">
        <v>390</v>
      </c>
      <c r="AU1076" s="243" t="s">
        <v>89</v>
      </c>
      <c r="AY1076" s="19" t="s">
        <v>224</v>
      </c>
      <c r="BE1076" s="244">
        <f>IF(N1076="základní",J1076,0)</f>
        <v>0</v>
      </c>
      <c r="BF1076" s="244">
        <f>IF(N1076="snížená",J1076,0)</f>
        <v>0</v>
      </c>
      <c r="BG1076" s="244">
        <f>IF(N1076="zákl. přenesená",J1076,0)</f>
        <v>0</v>
      </c>
      <c r="BH1076" s="244">
        <f>IF(N1076="sníž. přenesená",J1076,0)</f>
        <v>0</v>
      </c>
      <c r="BI1076" s="244">
        <f>IF(N1076="nulová",J1076,0)</f>
        <v>0</v>
      </c>
      <c r="BJ1076" s="19" t="s">
        <v>89</v>
      </c>
      <c r="BK1076" s="244">
        <f>ROUND(I1076*H1076,2)</f>
        <v>0</v>
      </c>
      <c r="BL1076" s="19" t="s">
        <v>319</v>
      </c>
      <c r="BM1076" s="243" t="s">
        <v>1553</v>
      </c>
    </row>
    <row r="1077" s="13" customFormat="1">
      <c r="A1077" s="13"/>
      <c r="B1077" s="245"/>
      <c r="C1077" s="246"/>
      <c r="D1077" s="247" t="s">
        <v>232</v>
      </c>
      <c r="E1077" s="248" t="s">
        <v>1</v>
      </c>
      <c r="F1077" s="249" t="s">
        <v>1554</v>
      </c>
      <c r="G1077" s="246"/>
      <c r="H1077" s="250">
        <v>18.899999999999999</v>
      </c>
      <c r="I1077" s="251"/>
      <c r="J1077" s="246"/>
      <c r="K1077" s="246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6" t="s">
        <v>232</v>
      </c>
      <c r="AU1077" s="256" t="s">
        <v>89</v>
      </c>
      <c r="AV1077" s="13" t="s">
        <v>89</v>
      </c>
      <c r="AW1077" s="13" t="s">
        <v>33</v>
      </c>
      <c r="AX1077" s="13" t="s">
        <v>84</v>
      </c>
      <c r="AY1077" s="256" t="s">
        <v>224</v>
      </c>
    </row>
    <row r="1078" s="2" customFormat="1" ht="21.75" customHeight="1">
      <c r="A1078" s="40"/>
      <c r="B1078" s="41"/>
      <c r="C1078" s="231" t="s">
        <v>1555</v>
      </c>
      <c r="D1078" s="231" t="s">
        <v>226</v>
      </c>
      <c r="E1078" s="232" t="s">
        <v>1556</v>
      </c>
      <c r="F1078" s="233" t="s">
        <v>1557</v>
      </c>
      <c r="G1078" s="234" t="s">
        <v>229</v>
      </c>
      <c r="H1078" s="235">
        <v>409.20499999999998</v>
      </c>
      <c r="I1078" s="236"/>
      <c r="J1078" s="237">
        <f>ROUND(I1078*H1078,2)</f>
        <v>0</v>
      </c>
      <c r="K1078" s="238"/>
      <c r="L1078" s="46"/>
      <c r="M1078" s="239" t="s">
        <v>1</v>
      </c>
      <c r="N1078" s="240" t="s">
        <v>44</v>
      </c>
      <c r="O1078" s="93"/>
      <c r="P1078" s="241">
        <f>O1078*H1078</f>
        <v>0</v>
      </c>
      <c r="Q1078" s="241">
        <v>0</v>
      </c>
      <c r="R1078" s="241">
        <f>Q1078*H1078</f>
        <v>0</v>
      </c>
      <c r="S1078" s="241">
        <v>0</v>
      </c>
      <c r="T1078" s="242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3" t="s">
        <v>319</v>
      </c>
      <c r="AT1078" s="243" t="s">
        <v>226</v>
      </c>
      <c r="AU1078" s="243" t="s">
        <v>89</v>
      </c>
      <c r="AY1078" s="19" t="s">
        <v>224</v>
      </c>
      <c r="BE1078" s="244">
        <f>IF(N1078="základní",J1078,0)</f>
        <v>0</v>
      </c>
      <c r="BF1078" s="244">
        <f>IF(N1078="snížená",J1078,0)</f>
        <v>0</v>
      </c>
      <c r="BG1078" s="244">
        <f>IF(N1078="zákl. přenesená",J1078,0)</f>
        <v>0</v>
      </c>
      <c r="BH1078" s="244">
        <f>IF(N1078="sníž. přenesená",J1078,0)</f>
        <v>0</v>
      </c>
      <c r="BI1078" s="244">
        <f>IF(N1078="nulová",J1078,0)</f>
        <v>0</v>
      </c>
      <c r="BJ1078" s="19" t="s">
        <v>89</v>
      </c>
      <c r="BK1078" s="244">
        <f>ROUND(I1078*H1078,2)</f>
        <v>0</v>
      </c>
      <c r="BL1078" s="19" t="s">
        <v>319</v>
      </c>
      <c r="BM1078" s="243" t="s">
        <v>1558</v>
      </c>
    </row>
    <row r="1079" s="14" customFormat="1">
      <c r="A1079" s="14"/>
      <c r="B1079" s="257"/>
      <c r="C1079" s="258"/>
      <c r="D1079" s="247" t="s">
        <v>232</v>
      </c>
      <c r="E1079" s="259" t="s">
        <v>1</v>
      </c>
      <c r="F1079" s="260" t="s">
        <v>1277</v>
      </c>
      <c r="G1079" s="258"/>
      <c r="H1079" s="259" t="s">
        <v>1</v>
      </c>
      <c r="I1079" s="261"/>
      <c r="J1079" s="258"/>
      <c r="K1079" s="258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6" t="s">
        <v>232</v>
      </c>
      <c r="AU1079" s="266" t="s">
        <v>89</v>
      </c>
      <c r="AV1079" s="14" t="s">
        <v>84</v>
      </c>
      <c r="AW1079" s="14" t="s">
        <v>33</v>
      </c>
      <c r="AX1079" s="14" t="s">
        <v>78</v>
      </c>
      <c r="AY1079" s="266" t="s">
        <v>224</v>
      </c>
    </row>
    <row r="1080" s="13" customFormat="1">
      <c r="A1080" s="13"/>
      <c r="B1080" s="245"/>
      <c r="C1080" s="246"/>
      <c r="D1080" s="247" t="s">
        <v>232</v>
      </c>
      <c r="E1080" s="248" t="s">
        <v>1</v>
      </c>
      <c r="F1080" s="249" t="s">
        <v>1278</v>
      </c>
      <c r="G1080" s="246"/>
      <c r="H1080" s="250">
        <v>409.20499999999998</v>
      </c>
      <c r="I1080" s="251"/>
      <c r="J1080" s="246"/>
      <c r="K1080" s="246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6" t="s">
        <v>232</v>
      </c>
      <c r="AU1080" s="256" t="s">
        <v>89</v>
      </c>
      <c r="AV1080" s="13" t="s">
        <v>89</v>
      </c>
      <c r="AW1080" s="13" t="s">
        <v>33</v>
      </c>
      <c r="AX1080" s="13" t="s">
        <v>84</v>
      </c>
      <c r="AY1080" s="256" t="s">
        <v>224</v>
      </c>
    </row>
    <row r="1081" s="2" customFormat="1" ht="24.15" customHeight="1">
      <c r="A1081" s="40"/>
      <c r="B1081" s="41"/>
      <c r="C1081" s="278" t="s">
        <v>1559</v>
      </c>
      <c r="D1081" s="278" t="s">
        <v>390</v>
      </c>
      <c r="E1081" s="279" t="s">
        <v>1560</v>
      </c>
      <c r="F1081" s="280" t="s">
        <v>1561</v>
      </c>
      <c r="G1081" s="281" t="s">
        <v>229</v>
      </c>
      <c r="H1081" s="282">
        <v>225.06299999999999</v>
      </c>
      <c r="I1081" s="283"/>
      <c r="J1081" s="284">
        <f>ROUND(I1081*H1081,2)</f>
        <v>0</v>
      </c>
      <c r="K1081" s="285"/>
      <c r="L1081" s="286"/>
      <c r="M1081" s="287" t="s">
        <v>1</v>
      </c>
      <c r="N1081" s="288" t="s">
        <v>44</v>
      </c>
      <c r="O1081" s="93"/>
      <c r="P1081" s="241">
        <f>O1081*H1081</f>
        <v>0</v>
      </c>
      <c r="Q1081" s="241">
        <v>0.00040000000000000002</v>
      </c>
      <c r="R1081" s="241">
        <f>Q1081*H1081</f>
        <v>0.0900252</v>
      </c>
      <c r="S1081" s="241">
        <v>0</v>
      </c>
      <c r="T1081" s="242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43" t="s">
        <v>418</v>
      </c>
      <c r="AT1081" s="243" t="s">
        <v>390</v>
      </c>
      <c r="AU1081" s="243" t="s">
        <v>89</v>
      </c>
      <c r="AY1081" s="19" t="s">
        <v>224</v>
      </c>
      <c r="BE1081" s="244">
        <f>IF(N1081="základní",J1081,0)</f>
        <v>0</v>
      </c>
      <c r="BF1081" s="244">
        <f>IF(N1081="snížená",J1081,0)</f>
        <v>0</v>
      </c>
      <c r="BG1081" s="244">
        <f>IF(N1081="zákl. přenesená",J1081,0)</f>
        <v>0</v>
      </c>
      <c r="BH1081" s="244">
        <f>IF(N1081="sníž. přenesená",J1081,0)</f>
        <v>0</v>
      </c>
      <c r="BI1081" s="244">
        <f>IF(N1081="nulová",J1081,0)</f>
        <v>0</v>
      </c>
      <c r="BJ1081" s="19" t="s">
        <v>89</v>
      </c>
      <c r="BK1081" s="244">
        <f>ROUND(I1081*H1081,2)</f>
        <v>0</v>
      </c>
      <c r="BL1081" s="19" t="s">
        <v>319</v>
      </c>
      <c r="BM1081" s="243" t="s">
        <v>1562</v>
      </c>
    </row>
    <row r="1082" s="14" customFormat="1">
      <c r="A1082" s="14"/>
      <c r="B1082" s="257"/>
      <c r="C1082" s="258"/>
      <c r="D1082" s="247" t="s">
        <v>232</v>
      </c>
      <c r="E1082" s="259" t="s">
        <v>1</v>
      </c>
      <c r="F1082" s="260" t="s">
        <v>1262</v>
      </c>
      <c r="G1082" s="258"/>
      <c r="H1082" s="259" t="s">
        <v>1</v>
      </c>
      <c r="I1082" s="261"/>
      <c r="J1082" s="258"/>
      <c r="K1082" s="258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6" t="s">
        <v>232</v>
      </c>
      <c r="AU1082" s="266" t="s">
        <v>89</v>
      </c>
      <c r="AV1082" s="14" t="s">
        <v>84</v>
      </c>
      <c r="AW1082" s="14" t="s">
        <v>33</v>
      </c>
      <c r="AX1082" s="14" t="s">
        <v>78</v>
      </c>
      <c r="AY1082" s="266" t="s">
        <v>224</v>
      </c>
    </row>
    <row r="1083" s="13" customFormat="1">
      <c r="A1083" s="13"/>
      <c r="B1083" s="245"/>
      <c r="C1083" s="246"/>
      <c r="D1083" s="247" t="s">
        <v>232</v>
      </c>
      <c r="E1083" s="248" t="s">
        <v>1</v>
      </c>
      <c r="F1083" s="249" t="s">
        <v>1563</v>
      </c>
      <c r="G1083" s="246"/>
      <c r="H1083" s="250">
        <v>225.06299999999999</v>
      </c>
      <c r="I1083" s="251"/>
      <c r="J1083" s="246"/>
      <c r="K1083" s="246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6" t="s">
        <v>232</v>
      </c>
      <c r="AU1083" s="256" t="s">
        <v>89</v>
      </c>
      <c r="AV1083" s="13" t="s">
        <v>89</v>
      </c>
      <c r="AW1083" s="13" t="s">
        <v>33</v>
      </c>
      <c r="AX1083" s="13" t="s">
        <v>84</v>
      </c>
      <c r="AY1083" s="256" t="s">
        <v>224</v>
      </c>
    </row>
    <row r="1084" s="2" customFormat="1" ht="16.5" customHeight="1">
      <c r="A1084" s="40"/>
      <c r="B1084" s="41"/>
      <c r="C1084" s="278" t="s">
        <v>1564</v>
      </c>
      <c r="D1084" s="278" t="s">
        <v>390</v>
      </c>
      <c r="E1084" s="279" t="s">
        <v>1565</v>
      </c>
      <c r="F1084" s="280" t="s">
        <v>1566</v>
      </c>
      <c r="G1084" s="281" t="s">
        <v>229</v>
      </c>
      <c r="H1084" s="282">
        <v>225.06299999999999</v>
      </c>
      <c r="I1084" s="283"/>
      <c r="J1084" s="284">
        <f>ROUND(I1084*H1084,2)</f>
        <v>0</v>
      </c>
      <c r="K1084" s="285"/>
      <c r="L1084" s="286"/>
      <c r="M1084" s="287" t="s">
        <v>1</v>
      </c>
      <c r="N1084" s="288" t="s">
        <v>44</v>
      </c>
      <c r="O1084" s="93"/>
      <c r="P1084" s="241">
        <f>O1084*H1084</f>
        <v>0</v>
      </c>
      <c r="Q1084" s="241">
        <v>0.00021000000000000001</v>
      </c>
      <c r="R1084" s="241">
        <f>Q1084*H1084</f>
        <v>0.047263229999999996</v>
      </c>
      <c r="S1084" s="241">
        <v>0</v>
      </c>
      <c r="T1084" s="242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3" t="s">
        <v>418</v>
      </c>
      <c r="AT1084" s="243" t="s">
        <v>390</v>
      </c>
      <c r="AU1084" s="243" t="s">
        <v>89</v>
      </c>
      <c r="AY1084" s="19" t="s">
        <v>224</v>
      </c>
      <c r="BE1084" s="244">
        <f>IF(N1084="základní",J1084,0)</f>
        <v>0</v>
      </c>
      <c r="BF1084" s="244">
        <f>IF(N1084="snížená",J1084,0)</f>
        <v>0</v>
      </c>
      <c r="BG1084" s="244">
        <f>IF(N1084="zákl. přenesená",J1084,0)</f>
        <v>0</v>
      </c>
      <c r="BH1084" s="244">
        <f>IF(N1084="sníž. přenesená",J1084,0)</f>
        <v>0</v>
      </c>
      <c r="BI1084" s="244">
        <f>IF(N1084="nulová",J1084,0)</f>
        <v>0</v>
      </c>
      <c r="BJ1084" s="19" t="s">
        <v>89</v>
      </c>
      <c r="BK1084" s="244">
        <f>ROUND(I1084*H1084,2)</f>
        <v>0</v>
      </c>
      <c r="BL1084" s="19" t="s">
        <v>319</v>
      </c>
      <c r="BM1084" s="243" t="s">
        <v>1567</v>
      </c>
    </row>
    <row r="1085" s="14" customFormat="1">
      <c r="A1085" s="14"/>
      <c r="B1085" s="257"/>
      <c r="C1085" s="258"/>
      <c r="D1085" s="247" t="s">
        <v>232</v>
      </c>
      <c r="E1085" s="259" t="s">
        <v>1</v>
      </c>
      <c r="F1085" s="260" t="s">
        <v>1262</v>
      </c>
      <c r="G1085" s="258"/>
      <c r="H1085" s="259" t="s">
        <v>1</v>
      </c>
      <c r="I1085" s="261"/>
      <c r="J1085" s="258"/>
      <c r="K1085" s="258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232</v>
      </c>
      <c r="AU1085" s="266" t="s">
        <v>89</v>
      </c>
      <c r="AV1085" s="14" t="s">
        <v>84</v>
      </c>
      <c r="AW1085" s="14" t="s">
        <v>33</v>
      </c>
      <c r="AX1085" s="14" t="s">
        <v>78</v>
      </c>
      <c r="AY1085" s="266" t="s">
        <v>224</v>
      </c>
    </row>
    <row r="1086" s="13" customFormat="1">
      <c r="A1086" s="13"/>
      <c r="B1086" s="245"/>
      <c r="C1086" s="246"/>
      <c r="D1086" s="247" t="s">
        <v>232</v>
      </c>
      <c r="E1086" s="248" t="s">
        <v>1</v>
      </c>
      <c r="F1086" s="249" t="s">
        <v>1568</v>
      </c>
      <c r="G1086" s="246"/>
      <c r="H1086" s="250">
        <v>225.06299999999999</v>
      </c>
      <c r="I1086" s="251"/>
      <c r="J1086" s="246"/>
      <c r="K1086" s="246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6" t="s">
        <v>232</v>
      </c>
      <c r="AU1086" s="256" t="s">
        <v>89</v>
      </c>
      <c r="AV1086" s="13" t="s">
        <v>89</v>
      </c>
      <c r="AW1086" s="13" t="s">
        <v>33</v>
      </c>
      <c r="AX1086" s="13" t="s">
        <v>84</v>
      </c>
      <c r="AY1086" s="256" t="s">
        <v>224</v>
      </c>
    </row>
    <row r="1087" s="2" customFormat="1" ht="16.5" customHeight="1">
      <c r="A1087" s="40"/>
      <c r="B1087" s="41"/>
      <c r="C1087" s="231" t="s">
        <v>1569</v>
      </c>
      <c r="D1087" s="231" t="s">
        <v>226</v>
      </c>
      <c r="E1087" s="232" t="s">
        <v>1570</v>
      </c>
      <c r="F1087" s="233" t="s">
        <v>1571</v>
      </c>
      <c r="G1087" s="234" t="s">
        <v>273</v>
      </c>
      <c r="H1087" s="235">
        <v>200.69999999999999</v>
      </c>
      <c r="I1087" s="236"/>
      <c r="J1087" s="237">
        <f>ROUND(I1087*H1087,2)</f>
        <v>0</v>
      </c>
      <c r="K1087" s="238"/>
      <c r="L1087" s="46"/>
      <c r="M1087" s="239" t="s">
        <v>1</v>
      </c>
      <c r="N1087" s="240" t="s">
        <v>44</v>
      </c>
      <c r="O1087" s="93"/>
      <c r="P1087" s="241">
        <f>O1087*H1087</f>
        <v>0</v>
      </c>
      <c r="Q1087" s="241">
        <v>0</v>
      </c>
      <c r="R1087" s="241">
        <f>Q1087*H1087</f>
        <v>0</v>
      </c>
      <c r="S1087" s="241">
        <v>0</v>
      </c>
      <c r="T1087" s="242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3" t="s">
        <v>319</v>
      </c>
      <c r="AT1087" s="243" t="s">
        <v>226</v>
      </c>
      <c r="AU1087" s="243" t="s">
        <v>89</v>
      </c>
      <c r="AY1087" s="19" t="s">
        <v>224</v>
      </c>
      <c r="BE1087" s="244">
        <f>IF(N1087="základní",J1087,0)</f>
        <v>0</v>
      </c>
      <c r="BF1087" s="244">
        <f>IF(N1087="snížená",J1087,0)</f>
        <v>0</v>
      </c>
      <c r="BG1087" s="244">
        <f>IF(N1087="zákl. přenesená",J1087,0)</f>
        <v>0</v>
      </c>
      <c r="BH1087" s="244">
        <f>IF(N1087="sníž. přenesená",J1087,0)</f>
        <v>0</v>
      </c>
      <c r="BI1087" s="244">
        <f>IF(N1087="nulová",J1087,0)</f>
        <v>0</v>
      </c>
      <c r="BJ1087" s="19" t="s">
        <v>89</v>
      </c>
      <c r="BK1087" s="244">
        <f>ROUND(I1087*H1087,2)</f>
        <v>0</v>
      </c>
      <c r="BL1087" s="19" t="s">
        <v>319</v>
      </c>
      <c r="BM1087" s="243" t="s">
        <v>1572</v>
      </c>
    </row>
    <row r="1088" s="14" customFormat="1">
      <c r="A1088" s="14"/>
      <c r="B1088" s="257"/>
      <c r="C1088" s="258"/>
      <c r="D1088" s="247" t="s">
        <v>232</v>
      </c>
      <c r="E1088" s="259" t="s">
        <v>1</v>
      </c>
      <c r="F1088" s="260" t="s">
        <v>1297</v>
      </c>
      <c r="G1088" s="258"/>
      <c r="H1088" s="259" t="s">
        <v>1</v>
      </c>
      <c r="I1088" s="261"/>
      <c r="J1088" s="258"/>
      <c r="K1088" s="258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6" t="s">
        <v>232</v>
      </c>
      <c r="AU1088" s="266" t="s">
        <v>89</v>
      </c>
      <c r="AV1088" s="14" t="s">
        <v>84</v>
      </c>
      <c r="AW1088" s="14" t="s">
        <v>33</v>
      </c>
      <c r="AX1088" s="14" t="s">
        <v>78</v>
      </c>
      <c r="AY1088" s="266" t="s">
        <v>224</v>
      </c>
    </row>
    <row r="1089" s="13" customFormat="1">
      <c r="A1089" s="13"/>
      <c r="B1089" s="245"/>
      <c r="C1089" s="246"/>
      <c r="D1089" s="247" t="s">
        <v>232</v>
      </c>
      <c r="E1089" s="248" t="s">
        <v>1</v>
      </c>
      <c r="F1089" s="249" t="s">
        <v>1298</v>
      </c>
      <c r="G1089" s="246"/>
      <c r="H1089" s="250">
        <v>200.69999999999999</v>
      </c>
      <c r="I1089" s="251"/>
      <c r="J1089" s="246"/>
      <c r="K1089" s="246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6" t="s">
        <v>232</v>
      </c>
      <c r="AU1089" s="256" t="s">
        <v>89</v>
      </c>
      <c r="AV1089" s="13" t="s">
        <v>89</v>
      </c>
      <c r="AW1089" s="13" t="s">
        <v>33</v>
      </c>
      <c r="AX1089" s="13" t="s">
        <v>84</v>
      </c>
      <c r="AY1089" s="256" t="s">
        <v>224</v>
      </c>
    </row>
    <row r="1090" s="2" customFormat="1" ht="16.5" customHeight="1">
      <c r="A1090" s="40"/>
      <c r="B1090" s="41"/>
      <c r="C1090" s="278" t="s">
        <v>1573</v>
      </c>
      <c r="D1090" s="278" t="s">
        <v>390</v>
      </c>
      <c r="E1090" s="279" t="s">
        <v>1574</v>
      </c>
      <c r="F1090" s="280" t="s">
        <v>1575</v>
      </c>
      <c r="G1090" s="281" t="s">
        <v>273</v>
      </c>
      <c r="H1090" s="282">
        <v>220.77000000000001</v>
      </c>
      <c r="I1090" s="283"/>
      <c r="J1090" s="284">
        <f>ROUND(I1090*H1090,2)</f>
        <v>0</v>
      </c>
      <c r="K1090" s="285"/>
      <c r="L1090" s="286"/>
      <c r="M1090" s="287" t="s">
        <v>1</v>
      </c>
      <c r="N1090" s="288" t="s">
        <v>44</v>
      </c>
      <c r="O1090" s="93"/>
      <c r="P1090" s="241">
        <f>O1090*H1090</f>
        <v>0</v>
      </c>
      <c r="Q1090" s="241">
        <v>0.00035</v>
      </c>
      <c r="R1090" s="241">
        <f>Q1090*H1090</f>
        <v>0.077269500000000005</v>
      </c>
      <c r="S1090" s="241">
        <v>0</v>
      </c>
      <c r="T1090" s="242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3" t="s">
        <v>418</v>
      </c>
      <c r="AT1090" s="243" t="s">
        <v>390</v>
      </c>
      <c r="AU1090" s="243" t="s">
        <v>89</v>
      </c>
      <c r="AY1090" s="19" t="s">
        <v>224</v>
      </c>
      <c r="BE1090" s="244">
        <f>IF(N1090="základní",J1090,0)</f>
        <v>0</v>
      </c>
      <c r="BF1090" s="244">
        <f>IF(N1090="snížená",J1090,0)</f>
        <v>0</v>
      </c>
      <c r="BG1090" s="244">
        <f>IF(N1090="zákl. přenesená",J1090,0)</f>
        <v>0</v>
      </c>
      <c r="BH1090" s="244">
        <f>IF(N1090="sníž. přenesená",J1090,0)</f>
        <v>0</v>
      </c>
      <c r="BI1090" s="244">
        <f>IF(N1090="nulová",J1090,0)</f>
        <v>0</v>
      </c>
      <c r="BJ1090" s="19" t="s">
        <v>89</v>
      </c>
      <c r="BK1090" s="244">
        <f>ROUND(I1090*H1090,2)</f>
        <v>0</v>
      </c>
      <c r="BL1090" s="19" t="s">
        <v>319</v>
      </c>
      <c r="BM1090" s="243" t="s">
        <v>1576</v>
      </c>
    </row>
    <row r="1091" s="14" customFormat="1">
      <c r="A1091" s="14"/>
      <c r="B1091" s="257"/>
      <c r="C1091" s="258"/>
      <c r="D1091" s="247" t="s">
        <v>232</v>
      </c>
      <c r="E1091" s="259" t="s">
        <v>1</v>
      </c>
      <c r="F1091" s="260" t="s">
        <v>1297</v>
      </c>
      <c r="G1091" s="258"/>
      <c r="H1091" s="259" t="s">
        <v>1</v>
      </c>
      <c r="I1091" s="261"/>
      <c r="J1091" s="258"/>
      <c r="K1091" s="258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6" t="s">
        <v>232</v>
      </c>
      <c r="AU1091" s="266" t="s">
        <v>89</v>
      </c>
      <c r="AV1091" s="14" t="s">
        <v>84</v>
      </c>
      <c r="AW1091" s="14" t="s">
        <v>33</v>
      </c>
      <c r="AX1091" s="14" t="s">
        <v>78</v>
      </c>
      <c r="AY1091" s="266" t="s">
        <v>224</v>
      </c>
    </row>
    <row r="1092" s="13" customFormat="1">
      <c r="A1092" s="13"/>
      <c r="B1092" s="245"/>
      <c r="C1092" s="246"/>
      <c r="D1092" s="247" t="s">
        <v>232</v>
      </c>
      <c r="E1092" s="248" t="s">
        <v>1</v>
      </c>
      <c r="F1092" s="249" t="s">
        <v>1577</v>
      </c>
      <c r="G1092" s="246"/>
      <c r="H1092" s="250">
        <v>220.77000000000001</v>
      </c>
      <c r="I1092" s="251"/>
      <c r="J1092" s="246"/>
      <c r="K1092" s="246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6" t="s">
        <v>232</v>
      </c>
      <c r="AU1092" s="256" t="s">
        <v>89</v>
      </c>
      <c r="AV1092" s="13" t="s">
        <v>89</v>
      </c>
      <c r="AW1092" s="13" t="s">
        <v>33</v>
      </c>
      <c r="AX1092" s="13" t="s">
        <v>84</v>
      </c>
      <c r="AY1092" s="256" t="s">
        <v>224</v>
      </c>
    </row>
    <row r="1093" s="2" customFormat="1" ht="16.5" customHeight="1">
      <c r="A1093" s="40"/>
      <c r="B1093" s="41"/>
      <c r="C1093" s="231" t="s">
        <v>1578</v>
      </c>
      <c r="D1093" s="231" t="s">
        <v>226</v>
      </c>
      <c r="E1093" s="232" t="s">
        <v>1579</v>
      </c>
      <c r="F1093" s="233" t="s">
        <v>1580</v>
      </c>
      <c r="G1093" s="234" t="s">
        <v>810</v>
      </c>
      <c r="H1093" s="289"/>
      <c r="I1093" s="236"/>
      <c r="J1093" s="237">
        <f>ROUND(I1093*H1093,2)</f>
        <v>0</v>
      </c>
      <c r="K1093" s="238"/>
      <c r="L1093" s="46"/>
      <c r="M1093" s="239" t="s">
        <v>1</v>
      </c>
      <c r="N1093" s="240" t="s">
        <v>44</v>
      </c>
      <c r="O1093" s="93"/>
      <c r="P1093" s="241">
        <f>O1093*H1093</f>
        <v>0</v>
      </c>
      <c r="Q1093" s="241">
        <v>0</v>
      </c>
      <c r="R1093" s="241">
        <f>Q1093*H1093</f>
        <v>0</v>
      </c>
      <c r="S1093" s="241">
        <v>0</v>
      </c>
      <c r="T1093" s="242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3" t="s">
        <v>319</v>
      </c>
      <c r="AT1093" s="243" t="s">
        <v>226</v>
      </c>
      <c r="AU1093" s="243" t="s">
        <v>89</v>
      </c>
      <c r="AY1093" s="19" t="s">
        <v>224</v>
      </c>
      <c r="BE1093" s="244">
        <f>IF(N1093="základní",J1093,0)</f>
        <v>0</v>
      </c>
      <c r="BF1093" s="244">
        <f>IF(N1093="snížená",J1093,0)</f>
        <v>0</v>
      </c>
      <c r="BG1093" s="244">
        <f>IF(N1093="zákl. přenesená",J1093,0)</f>
        <v>0</v>
      </c>
      <c r="BH1093" s="244">
        <f>IF(N1093="sníž. přenesená",J1093,0)</f>
        <v>0</v>
      </c>
      <c r="BI1093" s="244">
        <f>IF(N1093="nulová",J1093,0)</f>
        <v>0</v>
      </c>
      <c r="BJ1093" s="19" t="s">
        <v>89</v>
      </c>
      <c r="BK1093" s="244">
        <f>ROUND(I1093*H1093,2)</f>
        <v>0</v>
      </c>
      <c r="BL1093" s="19" t="s">
        <v>319</v>
      </c>
      <c r="BM1093" s="243" t="s">
        <v>1581</v>
      </c>
    </row>
    <row r="1094" s="12" customFormat="1" ht="22.8" customHeight="1">
      <c r="A1094" s="12"/>
      <c r="B1094" s="215"/>
      <c r="C1094" s="216"/>
      <c r="D1094" s="217" t="s">
        <v>77</v>
      </c>
      <c r="E1094" s="229" t="s">
        <v>1582</v>
      </c>
      <c r="F1094" s="229" t="s">
        <v>1583</v>
      </c>
      <c r="G1094" s="216"/>
      <c r="H1094" s="216"/>
      <c r="I1094" s="219"/>
      <c r="J1094" s="230">
        <f>BK1094</f>
        <v>0</v>
      </c>
      <c r="K1094" s="216"/>
      <c r="L1094" s="221"/>
      <c r="M1094" s="222"/>
      <c r="N1094" s="223"/>
      <c r="O1094" s="223"/>
      <c r="P1094" s="224">
        <f>SUM(P1095:P1298)</f>
        <v>0</v>
      </c>
      <c r="Q1094" s="223"/>
      <c r="R1094" s="224">
        <f>SUM(R1095:R1298)</f>
        <v>3.4240044800000002</v>
      </c>
      <c r="S1094" s="223"/>
      <c r="T1094" s="225">
        <f>SUM(T1095:T1298)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26" t="s">
        <v>89</v>
      </c>
      <c r="AT1094" s="227" t="s">
        <v>77</v>
      </c>
      <c r="AU1094" s="227" t="s">
        <v>84</v>
      </c>
      <c r="AY1094" s="226" t="s">
        <v>224</v>
      </c>
      <c r="BK1094" s="228">
        <f>SUM(BK1095:BK1298)</f>
        <v>0</v>
      </c>
    </row>
    <row r="1095" s="2" customFormat="1" ht="24.15" customHeight="1">
      <c r="A1095" s="40"/>
      <c r="B1095" s="41"/>
      <c r="C1095" s="231" t="s">
        <v>1584</v>
      </c>
      <c r="D1095" s="231" t="s">
        <v>226</v>
      </c>
      <c r="E1095" s="232" t="s">
        <v>1585</v>
      </c>
      <c r="F1095" s="233" t="s">
        <v>1586</v>
      </c>
      <c r="G1095" s="234" t="s">
        <v>386</v>
      </c>
      <c r="H1095" s="235">
        <v>2</v>
      </c>
      <c r="I1095" s="236"/>
      <c r="J1095" s="237">
        <f>ROUND(I1095*H1095,2)</f>
        <v>0</v>
      </c>
      <c r="K1095" s="238"/>
      <c r="L1095" s="46"/>
      <c r="M1095" s="239" t="s">
        <v>1</v>
      </c>
      <c r="N1095" s="240" t="s">
        <v>44</v>
      </c>
      <c r="O1095" s="93"/>
      <c r="P1095" s="241">
        <f>O1095*H1095</f>
        <v>0</v>
      </c>
      <c r="Q1095" s="241">
        <v>0</v>
      </c>
      <c r="R1095" s="241">
        <f>Q1095*H1095</f>
        <v>0</v>
      </c>
      <c r="S1095" s="241">
        <v>0</v>
      </c>
      <c r="T1095" s="242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3" t="s">
        <v>319</v>
      </c>
      <c r="AT1095" s="243" t="s">
        <v>226</v>
      </c>
      <c r="AU1095" s="243" t="s">
        <v>89</v>
      </c>
      <c r="AY1095" s="19" t="s">
        <v>224</v>
      </c>
      <c r="BE1095" s="244">
        <f>IF(N1095="základní",J1095,0)</f>
        <v>0</v>
      </c>
      <c r="BF1095" s="244">
        <f>IF(N1095="snížená",J1095,0)</f>
        <v>0</v>
      </c>
      <c r="BG1095" s="244">
        <f>IF(N1095="zákl. přenesená",J1095,0)</f>
        <v>0</v>
      </c>
      <c r="BH1095" s="244">
        <f>IF(N1095="sníž. přenesená",J1095,0)</f>
        <v>0</v>
      </c>
      <c r="BI1095" s="244">
        <f>IF(N1095="nulová",J1095,0)</f>
        <v>0</v>
      </c>
      <c r="BJ1095" s="19" t="s">
        <v>89</v>
      </c>
      <c r="BK1095" s="244">
        <f>ROUND(I1095*H1095,2)</f>
        <v>0</v>
      </c>
      <c r="BL1095" s="19" t="s">
        <v>319</v>
      </c>
      <c r="BM1095" s="243" t="s">
        <v>1587</v>
      </c>
    </row>
    <row r="1096" s="14" customFormat="1">
      <c r="A1096" s="14"/>
      <c r="B1096" s="257"/>
      <c r="C1096" s="258"/>
      <c r="D1096" s="247" t="s">
        <v>232</v>
      </c>
      <c r="E1096" s="259" t="s">
        <v>1</v>
      </c>
      <c r="F1096" s="260" t="s">
        <v>1588</v>
      </c>
      <c r="G1096" s="258"/>
      <c r="H1096" s="259" t="s">
        <v>1</v>
      </c>
      <c r="I1096" s="261"/>
      <c r="J1096" s="258"/>
      <c r="K1096" s="258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232</v>
      </c>
      <c r="AU1096" s="266" t="s">
        <v>89</v>
      </c>
      <c r="AV1096" s="14" t="s">
        <v>84</v>
      </c>
      <c r="AW1096" s="14" t="s">
        <v>33</v>
      </c>
      <c r="AX1096" s="14" t="s">
        <v>78</v>
      </c>
      <c r="AY1096" s="266" t="s">
        <v>224</v>
      </c>
    </row>
    <row r="1097" s="13" customFormat="1">
      <c r="A1097" s="13"/>
      <c r="B1097" s="245"/>
      <c r="C1097" s="246"/>
      <c r="D1097" s="247" t="s">
        <v>232</v>
      </c>
      <c r="E1097" s="248" t="s">
        <v>1</v>
      </c>
      <c r="F1097" s="249" t="s">
        <v>1589</v>
      </c>
      <c r="G1097" s="246"/>
      <c r="H1097" s="250">
        <v>1</v>
      </c>
      <c r="I1097" s="251"/>
      <c r="J1097" s="246"/>
      <c r="K1097" s="246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6" t="s">
        <v>232</v>
      </c>
      <c r="AU1097" s="256" t="s">
        <v>89</v>
      </c>
      <c r="AV1097" s="13" t="s">
        <v>89</v>
      </c>
      <c r="AW1097" s="13" t="s">
        <v>33</v>
      </c>
      <c r="AX1097" s="13" t="s">
        <v>78</v>
      </c>
      <c r="AY1097" s="256" t="s">
        <v>224</v>
      </c>
    </row>
    <row r="1098" s="13" customFormat="1">
      <c r="A1098" s="13"/>
      <c r="B1098" s="245"/>
      <c r="C1098" s="246"/>
      <c r="D1098" s="247" t="s">
        <v>232</v>
      </c>
      <c r="E1098" s="248" t="s">
        <v>1</v>
      </c>
      <c r="F1098" s="249" t="s">
        <v>1590</v>
      </c>
      <c r="G1098" s="246"/>
      <c r="H1098" s="250">
        <v>1</v>
      </c>
      <c r="I1098" s="251"/>
      <c r="J1098" s="246"/>
      <c r="K1098" s="246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6" t="s">
        <v>232</v>
      </c>
      <c r="AU1098" s="256" t="s">
        <v>89</v>
      </c>
      <c r="AV1098" s="13" t="s">
        <v>89</v>
      </c>
      <c r="AW1098" s="13" t="s">
        <v>33</v>
      </c>
      <c r="AX1098" s="13" t="s">
        <v>78</v>
      </c>
      <c r="AY1098" s="256" t="s">
        <v>224</v>
      </c>
    </row>
    <row r="1099" s="15" customFormat="1">
      <c r="A1099" s="15"/>
      <c r="B1099" s="267"/>
      <c r="C1099" s="268"/>
      <c r="D1099" s="247" t="s">
        <v>232</v>
      </c>
      <c r="E1099" s="269" t="s">
        <v>1</v>
      </c>
      <c r="F1099" s="270" t="s">
        <v>248</v>
      </c>
      <c r="G1099" s="268"/>
      <c r="H1099" s="271">
        <v>2</v>
      </c>
      <c r="I1099" s="272"/>
      <c r="J1099" s="268"/>
      <c r="K1099" s="268"/>
      <c r="L1099" s="273"/>
      <c r="M1099" s="274"/>
      <c r="N1099" s="275"/>
      <c r="O1099" s="275"/>
      <c r="P1099" s="275"/>
      <c r="Q1099" s="275"/>
      <c r="R1099" s="275"/>
      <c r="S1099" s="275"/>
      <c r="T1099" s="276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7" t="s">
        <v>232</v>
      </c>
      <c r="AU1099" s="277" t="s">
        <v>89</v>
      </c>
      <c r="AV1099" s="15" t="s">
        <v>230</v>
      </c>
      <c r="AW1099" s="15" t="s">
        <v>33</v>
      </c>
      <c r="AX1099" s="15" t="s">
        <v>84</v>
      </c>
      <c r="AY1099" s="277" t="s">
        <v>224</v>
      </c>
    </row>
    <row r="1100" s="2" customFormat="1" ht="33" customHeight="1">
      <c r="A1100" s="40"/>
      <c r="B1100" s="41"/>
      <c r="C1100" s="231" t="s">
        <v>1591</v>
      </c>
      <c r="D1100" s="231" t="s">
        <v>226</v>
      </c>
      <c r="E1100" s="232" t="s">
        <v>1592</v>
      </c>
      <c r="F1100" s="233" t="s">
        <v>1593</v>
      </c>
      <c r="G1100" s="234" t="s">
        <v>386</v>
      </c>
      <c r="H1100" s="235">
        <v>1</v>
      </c>
      <c r="I1100" s="236"/>
      <c r="J1100" s="237">
        <f>ROUND(I1100*H1100,2)</f>
        <v>0</v>
      </c>
      <c r="K1100" s="238"/>
      <c r="L1100" s="46"/>
      <c r="M1100" s="239" t="s">
        <v>1</v>
      </c>
      <c r="N1100" s="240" t="s">
        <v>44</v>
      </c>
      <c r="O1100" s="93"/>
      <c r="P1100" s="241">
        <f>O1100*H1100</f>
        <v>0</v>
      </c>
      <c r="Q1100" s="241">
        <v>0</v>
      </c>
      <c r="R1100" s="241">
        <f>Q1100*H1100</f>
        <v>0</v>
      </c>
      <c r="S1100" s="241">
        <v>0</v>
      </c>
      <c r="T1100" s="242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3" t="s">
        <v>319</v>
      </c>
      <c r="AT1100" s="243" t="s">
        <v>226</v>
      </c>
      <c r="AU1100" s="243" t="s">
        <v>89</v>
      </c>
      <c r="AY1100" s="19" t="s">
        <v>224</v>
      </c>
      <c r="BE1100" s="244">
        <f>IF(N1100="základní",J1100,0)</f>
        <v>0</v>
      </c>
      <c r="BF1100" s="244">
        <f>IF(N1100="snížená",J1100,0)</f>
        <v>0</v>
      </c>
      <c r="BG1100" s="244">
        <f>IF(N1100="zákl. přenesená",J1100,0)</f>
        <v>0</v>
      </c>
      <c r="BH1100" s="244">
        <f>IF(N1100="sníž. přenesená",J1100,0)</f>
        <v>0</v>
      </c>
      <c r="BI1100" s="244">
        <f>IF(N1100="nulová",J1100,0)</f>
        <v>0</v>
      </c>
      <c r="BJ1100" s="19" t="s">
        <v>89</v>
      </c>
      <c r="BK1100" s="244">
        <f>ROUND(I1100*H1100,2)</f>
        <v>0</v>
      </c>
      <c r="BL1100" s="19" t="s">
        <v>319</v>
      </c>
      <c r="BM1100" s="243" t="s">
        <v>1594</v>
      </c>
    </row>
    <row r="1101" s="14" customFormat="1">
      <c r="A1101" s="14"/>
      <c r="B1101" s="257"/>
      <c r="C1101" s="258"/>
      <c r="D1101" s="247" t="s">
        <v>232</v>
      </c>
      <c r="E1101" s="259" t="s">
        <v>1</v>
      </c>
      <c r="F1101" s="260" t="s">
        <v>1588</v>
      </c>
      <c r="G1101" s="258"/>
      <c r="H1101" s="259" t="s">
        <v>1</v>
      </c>
      <c r="I1101" s="261"/>
      <c r="J1101" s="258"/>
      <c r="K1101" s="258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6" t="s">
        <v>232</v>
      </c>
      <c r="AU1101" s="266" t="s">
        <v>89</v>
      </c>
      <c r="AV1101" s="14" t="s">
        <v>84</v>
      </c>
      <c r="AW1101" s="14" t="s">
        <v>33</v>
      </c>
      <c r="AX1101" s="14" t="s">
        <v>78</v>
      </c>
      <c r="AY1101" s="266" t="s">
        <v>224</v>
      </c>
    </row>
    <row r="1102" s="13" customFormat="1">
      <c r="A1102" s="13"/>
      <c r="B1102" s="245"/>
      <c r="C1102" s="246"/>
      <c r="D1102" s="247" t="s">
        <v>232</v>
      </c>
      <c r="E1102" s="248" t="s">
        <v>1</v>
      </c>
      <c r="F1102" s="249" t="s">
        <v>1595</v>
      </c>
      <c r="G1102" s="246"/>
      <c r="H1102" s="250">
        <v>1</v>
      </c>
      <c r="I1102" s="251"/>
      <c r="J1102" s="246"/>
      <c r="K1102" s="246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6" t="s">
        <v>232</v>
      </c>
      <c r="AU1102" s="256" t="s">
        <v>89</v>
      </c>
      <c r="AV1102" s="13" t="s">
        <v>89</v>
      </c>
      <c r="AW1102" s="13" t="s">
        <v>33</v>
      </c>
      <c r="AX1102" s="13" t="s">
        <v>84</v>
      </c>
      <c r="AY1102" s="256" t="s">
        <v>224</v>
      </c>
    </row>
    <row r="1103" s="2" customFormat="1" ht="24.15" customHeight="1">
      <c r="A1103" s="40"/>
      <c r="B1103" s="41"/>
      <c r="C1103" s="231" t="s">
        <v>1596</v>
      </c>
      <c r="D1103" s="231" t="s">
        <v>226</v>
      </c>
      <c r="E1103" s="232" t="s">
        <v>1597</v>
      </c>
      <c r="F1103" s="233" t="s">
        <v>1598</v>
      </c>
      <c r="G1103" s="234" t="s">
        <v>386</v>
      </c>
      <c r="H1103" s="235">
        <v>1</v>
      </c>
      <c r="I1103" s="236"/>
      <c r="J1103" s="237">
        <f>ROUND(I1103*H1103,2)</f>
        <v>0</v>
      </c>
      <c r="K1103" s="238"/>
      <c r="L1103" s="46"/>
      <c r="M1103" s="239" t="s">
        <v>1</v>
      </c>
      <c r="N1103" s="240" t="s">
        <v>44</v>
      </c>
      <c r="O1103" s="93"/>
      <c r="P1103" s="241">
        <f>O1103*H1103</f>
        <v>0</v>
      </c>
      <c r="Q1103" s="241">
        <v>0</v>
      </c>
      <c r="R1103" s="241">
        <f>Q1103*H1103</f>
        <v>0</v>
      </c>
      <c r="S1103" s="241">
        <v>0</v>
      </c>
      <c r="T1103" s="242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3" t="s">
        <v>319</v>
      </c>
      <c r="AT1103" s="243" t="s">
        <v>226</v>
      </c>
      <c r="AU1103" s="243" t="s">
        <v>89</v>
      </c>
      <c r="AY1103" s="19" t="s">
        <v>224</v>
      </c>
      <c r="BE1103" s="244">
        <f>IF(N1103="základní",J1103,0)</f>
        <v>0</v>
      </c>
      <c r="BF1103" s="244">
        <f>IF(N1103="snížená",J1103,0)</f>
        <v>0</v>
      </c>
      <c r="BG1103" s="244">
        <f>IF(N1103="zákl. přenesená",J1103,0)</f>
        <v>0</v>
      </c>
      <c r="BH1103" s="244">
        <f>IF(N1103="sníž. přenesená",J1103,0)</f>
        <v>0</v>
      </c>
      <c r="BI1103" s="244">
        <f>IF(N1103="nulová",J1103,0)</f>
        <v>0</v>
      </c>
      <c r="BJ1103" s="19" t="s">
        <v>89</v>
      </c>
      <c r="BK1103" s="244">
        <f>ROUND(I1103*H1103,2)</f>
        <v>0</v>
      </c>
      <c r="BL1103" s="19" t="s">
        <v>319</v>
      </c>
      <c r="BM1103" s="243" t="s">
        <v>1599</v>
      </c>
    </row>
    <row r="1104" s="14" customFormat="1">
      <c r="A1104" s="14"/>
      <c r="B1104" s="257"/>
      <c r="C1104" s="258"/>
      <c r="D1104" s="247" t="s">
        <v>232</v>
      </c>
      <c r="E1104" s="259" t="s">
        <v>1</v>
      </c>
      <c r="F1104" s="260" t="s">
        <v>1588</v>
      </c>
      <c r="G1104" s="258"/>
      <c r="H1104" s="259" t="s">
        <v>1</v>
      </c>
      <c r="I1104" s="261"/>
      <c r="J1104" s="258"/>
      <c r="K1104" s="258"/>
      <c r="L1104" s="262"/>
      <c r="M1104" s="263"/>
      <c r="N1104" s="264"/>
      <c r="O1104" s="264"/>
      <c r="P1104" s="264"/>
      <c r="Q1104" s="264"/>
      <c r="R1104" s="264"/>
      <c r="S1104" s="264"/>
      <c r="T1104" s="26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6" t="s">
        <v>232</v>
      </c>
      <c r="AU1104" s="266" t="s">
        <v>89</v>
      </c>
      <c r="AV1104" s="14" t="s">
        <v>84</v>
      </c>
      <c r="AW1104" s="14" t="s">
        <v>33</v>
      </c>
      <c r="AX1104" s="14" t="s">
        <v>78</v>
      </c>
      <c r="AY1104" s="266" t="s">
        <v>224</v>
      </c>
    </row>
    <row r="1105" s="13" customFormat="1">
      <c r="A1105" s="13"/>
      <c r="B1105" s="245"/>
      <c r="C1105" s="246"/>
      <c r="D1105" s="247" t="s">
        <v>232</v>
      </c>
      <c r="E1105" s="248" t="s">
        <v>1</v>
      </c>
      <c r="F1105" s="249" t="s">
        <v>1600</v>
      </c>
      <c r="G1105" s="246"/>
      <c r="H1105" s="250">
        <v>1</v>
      </c>
      <c r="I1105" s="251"/>
      <c r="J1105" s="246"/>
      <c r="K1105" s="246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6" t="s">
        <v>232</v>
      </c>
      <c r="AU1105" s="256" t="s">
        <v>89</v>
      </c>
      <c r="AV1105" s="13" t="s">
        <v>89</v>
      </c>
      <c r="AW1105" s="13" t="s">
        <v>33</v>
      </c>
      <c r="AX1105" s="13" t="s">
        <v>84</v>
      </c>
      <c r="AY1105" s="256" t="s">
        <v>224</v>
      </c>
    </row>
    <row r="1106" s="2" customFormat="1" ht="24.15" customHeight="1">
      <c r="A1106" s="40"/>
      <c r="B1106" s="41"/>
      <c r="C1106" s="231" t="s">
        <v>1601</v>
      </c>
      <c r="D1106" s="231" t="s">
        <v>226</v>
      </c>
      <c r="E1106" s="232" t="s">
        <v>1602</v>
      </c>
      <c r="F1106" s="233" t="s">
        <v>1603</v>
      </c>
      <c r="G1106" s="234" t="s">
        <v>386</v>
      </c>
      <c r="H1106" s="235">
        <v>1</v>
      </c>
      <c r="I1106" s="236"/>
      <c r="J1106" s="237">
        <f>ROUND(I1106*H1106,2)</f>
        <v>0</v>
      </c>
      <c r="K1106" s="238"/>
      <c r="L1106" s="46"/>
      <c r="M1106" s="239" t="s">
        <v>1</v>
      </c>
      <c r="N1106" s="240" t="s">
        <v>44</v>
      </c>
      <c r="O1106" s="93"/>
      <c r="P1106" s="241">
        <f>O1106*H1106</f>
        <v>0</v>
      </c>
      <c r="Q1106" s="241">
        <v>0</v>
      </c>
      <c r="R1106" s="241">
        <f>Q1106*H1106</f>
        <v>0</v>
      </c>
      <c r="S1106" s="241">
        <v>0</v>
      </c>
      <c r="T1106" s="242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3" t="s">
        <v>319</v>
      </c>
      <c r="AT1106" s="243" t="s">
        <v>226</v>
      </c>
      <c r="AU1106" s="243" t="s">
        <v>89</v>
      </c>
      <c r="AY1106" s="19" t="s">
        <v>224</v>
      </c>
      <c r="BE1106" s="244">
        <f>IF(N1106="základní",J1106,0)</f>
        <v>0</v>
      </c>
      <c r="BF1106" s="244">
        <f>IF(N1106="snížená",J1106,0)</f>
        <v>0</v>
      </c>
      <c r="BG1106" s="244">
        <f>IF(N1106="zákl. přenesená",J1106,0)</f>
        <v>0</v>
      </c>
      <c r="BH1106" s="244">
        <f>IF(N1106="sníž. přenesená",J1106,0)</f>
        <v>0</v>
      </c>
      <c r="BI1106" s="244">
        <f>IF(N1106="nulová",J1106,0)</f>
        <v>0</v>
      </c>
      <c r="BJ1106" s="19" t="s">
        <v>89</v>
      </c>
      <c r="BK1106" s="244">
        <f>ROUND(I1106*H1106,2)</f>
        <v>0</v>
      </c>
      <c r="BL1106" s="19" t="s">
        <v>319</v>
      </c>
      <c r="BM1106" s="243" t="s">
        <v>1604</v>
      </c>
    </row>
    <row r="1107" s="14" customFormat="1">
      <c r="A1107" s="14"/>
      <c r="B1107" s="257"/>
      <c r="C1107" s="258"/>
      <c r="D1107" s="247" t="s">
        <v>232</v>
      </c>
      <c r="E1107" s="259" t="s">
        <v>1</v>
      </c>
      <c r="F1107" s="260" t="s">
        <v>1588</v>
      </c>
      <c r="G1107" s="258"/>
      <c r="H1107" s="259" t="s">
        <v>1</v>
      </c>
      <c r="I1107" s="261"/>
      <c r="J1107" s="258"/>
      <c r="K1107" s="258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6" t="s">
        <v>232</v>
      </c>
      <c r="AU1107" s="266" t="s">
        <v>89</v>
      </c>
      <c r="AV1107" s="14" t="s">
        <v>84</v>
      </c>
      <c r="AW1107" s="14" t="s">
        <v>33</v>
      </c>
      <c r="AX1107" s="14" t="s">
        <v>78</v>
      </c>
      <c r="AY1107" s="266" t="s">
        <v>224</v>
      </c>
    </row>
    <row r="1108" s="13" customFormat="1">
      <c r="A1108" s="13"/>
      <c r="B1108" s="245"/>
      <c r="C1108" s="246"/>
      <c r="D1108" s="247" t="s">
        <v>232</v>
      </c>
      <c r="E1108" s="248" t="s">
        <v>1</v>
      </c>
      <c r="F1108" s="249" t="s">
        <v>1605</v>
      </c>
      <c r="G1108" s="246"/>
      <c r="H1108" s="250">
        <v>1</v>
      </c>
      <c r="I1108" s="251"/>
      <c r="J1108" s="246"/>
      <c r="K1108" s="246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6" t="s">
        <v>232</v>
      </c>
      <c r="AU1108" s="256" t="s">
        <v>89</v>
      </c>
      <c r="AV1108" s="13" t="s">
        <v>89</v>
      </c>
      <c r="AW1108" s="13" t="s">
        <v>33</v>
      </c>
      <c r="AX1108" s="13" t="s">
        <v>84</v>
      </c>
      <c r="AY1108" s="256" t="s">
        <v>224</v>
      </c>
    </row>
    <row r="1109" s="2" customFormat="1" ht="33" customHeight="1">
      <c r="A1109" s="40"/>
      <c r="B1109" s="41"/>
      <c r="C1109" s="231" t="s">
        <v>1606</v>
      </c>
      <c r="D1109" s="231" t="s">
        <v>226</v>
      </c>
      <c r="E1109" s="232" t="s">
        <v>1607</v>
      </c>
      <c r="F1109" s="233" t="s">
        <v>1608</v>
      </c>
      <c r="G1109" s="234" t="s">
        <v>386</v>
      </c>
      <c r="H1109" s="235">
        <v>1</v>
      </c>
      <c r="I1109" s="236"/>
      <c r="J1109" s="237">
        <f>ROUND(I1109*H1109,2)</f>
        <v>0</v>
      </c>
      <c r="K1109" s="238"/>
      <c r="L1109" s="46"/>
      <c r="M1109" s="239" t="s">
        <v>1</v>
      </c>
      <c r="N1109" s="240" t="s">
        <v>44</v>
      </c>
      <c r="O1109" s="93"/>
      <c r="P1109" s="241">
        <f>O1109*H1109</f>
        <v>0</v>
      </c>
      <c r="Q1109" s="241">
        <v>0</v>
      </c>
      <c r="R1109" s="241">
        <f>Q1109*H1109</f>
        <v>0</v>
      </c>
      <c r="S1109" s="241">
        <v>0</v>
      </c>
      <c r="T1109" s="242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3" t="s">
        <v>319</v>
      </c>
      <c r="AT1109" s="243" t="s">
        <v>226</v>
      </c>
      <c r="AU1109" s="243" t="s">
        <v>89</v>
      </c>
      <c r="AY1109" s="19" t="s">
        <v>224</v>
      </c>
      <c r="BE1109" s="244">
        <f>IF(N1109="základní",J1109,0)</f>
        <v>0</v>
      </c>
      <c r="BF1109" s="244">
        <f>IF(N1109="snížená",J1109,0)</f>
        <v>0</v>
      </c>
      <c r="BG1109" s="244">
        <f>IF(N1109="zákl. přenesená",J1109,0)</f>
        <v>0</v>
      </c>
      <c r="BH1109" s="244">
        <f>IF(N1109="sníž. přenesená",J1109,0)</f>
        <v>0</v>
      </c>
      <c r="BI1109" s="244">
        <f>IF(N1109="nulová",J1109,0)</f>
        <v>0</v>
      </c>
      <c r="BJ1109" s="19" t="s">
        <v>89</v>
      </c>
      <c r="BK1109" s="244">
        <f>ROUND(I1109*H1109,2)</f>
        <v>0</v>
      </c>
      <c r="BL1109" s="19" t="s">
        <v>319</v>
      </c>
      <c r="BM1109" s="243" t="s">
        <v>1609</v>
      </c>
    </row>
    <row r="1110" s="14" customFormat="1">
      <c r="A1110" s="14"/>
      <c r="B1110" s="257"/>
      <c r="C1110" s="258"/>
      <c r="D1110" s="247" t="s">
        <v>232</v>
      </c>
      <c r="E1110" s="259" t="s">
        <v>1</v>
      </c>
      <c r="F1110" s="260" t="s">
        <v>1588</v>
      </c>
      <c r="G1110" s="258"/>
      <c r="H1110" s="259" t="s">
        <v>1</v>
      </c>
      <c r="I1110" s="261"/>
      <c r="J1110" s="258"/>
      <c r="K1110" s="258"/>
      <c r="L1110" s="262"/>
      <c r="M1110" s="263"/>
      <c r="N1110" s="264"/>
      <c r="O1110" s="264"/>
      <c r="P1110" s="264"/>
      <c r="Q1110" s="264"/>
      <c r="R1110" s="264"/>
      <c r="S1110" s="264"/>
      <c r="T1110" s="26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6" t="s">
        <v>232</v>
      </c>
      <c r="AU1110" s="266" t="s">
        <v>89</v>
      </c>
      <c r="AV1110" s="14" t="s">
        <v>84</v>
      </c>
      <c r="AW1110" s="14" t="s">
        <v>33</v>
      </c>
      <c r="AX1110" s="14" t="s">
        <v>78</v>
      </c>
      <c r="AY1110" s="266" t="s">
        <v>224</v>
      </c>
    </row>
    <row r="1111" s="13" customFormat="1">
      <c r="A1111" s="13"/>
      <c r="B1111" s="245"/>
      <c r="C1111" s="246"/>
      <c r="D1111" s="247" t="s">
        <v>232</v>
      </c>
      <c r="E1111" s="248" t="s">
        <v>1</v>
      </c>
      <c r="F1111" s="249" t="s">
        <v>1610</v>
      </c>
      <c r="G1111" s="246"/>
      <c r="H1111" s="250">
        <v>1</v>
      </c>
      <c r="I1111" s="251"/>
      <c r="J1111" s="246"/>
      <c r="K1111" s="246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6" t="s">
        <v>232</v>
      </c>
      <c r="AU1111" s="256" t="s">
        <v>89</v>
      </c>
      <c r="AV1111" s="13" t="s">
        <v>89</v>
      </c>
      <c r="AW1111" s="13" t="s">
        <v>33</v>
      </c>
      <c r="AX1111" s="13" t="s">
        <v>84</v>
      </c>
      <c r="AY1111" s="256" t="s">
        <v>224</v>
      </c>
    </row>
    <row r="1112" s="2" customFormat="1" ht="24.15" customHeight="1">
      <c r="A1112" s="40"/>
      <c r="B1112" s="41"/>
      <c r="C1112" s="231" t="s">
        <v>1611</v>
      </c>
      <c r="D1112" s="231" t="s">
        <v>226</v>
      </c>
      <c r="E1112" s="232" t="s">
        <v>1612</v>
      </c>
      <c r="F1112" s="233" t="s">
        <v>1613</v>
      </c>
      <c r="G1112" s="234" t="s">
        <v>386</v>
      </c>
      <c r="H1112" s="235">
        <v>1</v>
      </c>
      <c r="I1112" s="236"/>
      <c r="J1112" s="237">
        <f>ROUND(I1112*H1112,2)</f>
        <v>0</v>
      </c>
      <c r="K1112" s="238"/>
      <c r="L1112" s="46"/>
      <c r="M1112" s="239" t="s">
        <v>1</v>
      </c>
      <c r="N1112" s="240" t="s">
        <v>44</v>
      </c>
      <c r="O1112" s="93"/>
      <c r="P1112" s="241">
        <f>O1112*H1112</f>
        <v>0</v>
      </c>
      <c r="Q1112" s="241">
        <v>0</v>
      </c>
      <c r="R1112" s="241">
        <f>Q1112*H1112</f>
        <v>0</v>
      </c>
      <c r="S1112" s="241">
        <v>0</v>
      </c>
      <c r="T1112" s="242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43" t="s">
        <v>319</v>
      </c>
      <c r="AT1112" s="243" t="s">
        <v>226</v>
      </c>
      <c r="AU1112" s="243" t="s">
        <v>89</v>
      </c>
      <c r="AY1112" s="19" t="s">
        <v>224</v>
      </c>
      <c r="BE1112" s="244">
        <f>IF(N1112="základní",J1112,0)</f>
        <v>0</v>
      </c>
      <c r="BF1112" s="244">
        <f>IF(N1112="snížená",J1112,0)</f>
        <v>0</v>
      </c>
      <c r="BG1112" s="244">
        <f>IF(N1112="zákl. přenesená",J1112,0)</f>
        <v>0</v>
      </c>
      <c r="BH1112" s="244">
        <f>IF(N1112="sníž. přenesená",J1112,0)</f>
        <v>0</v>
      </c>
      <c r="BI1112" s="244">
        <f>IF(N1112="nulová",J1112,0)</f>
        <v>0</v>
      </c>
      <c r="BJ1112" s="19" t="s">
        <v>89</v>
      </c>
      <c r="BK1112" s="244">
        <f>ROUND(I1112*H1112,2)</f>
        <v>0</v>
      </c>
      <c r="BL1112" s="19" t="s">
        <v>319</v>
      </c>
      <c r="BM1112" s="243" t="s">
        <v>1614</v>
      </c>
    </row>
    <row r="1113" s="14" customFormat="1">
      <c r="A1113" s="14"/>
      <c r="B1113" s="257"/>
      <c r="C1113" s="258"/>
      <c r="D1113" s="247" t="s">
        <v>232</v>
      </c>
      <c r="E1113" s="259" t="s">
        <v>1</v>
      </c>
      <c r="F1113" s="260" t="s">
        <v>1588</v>
      </c>
      <c r="G1113" s="258"/>
      <c r="H1113" s="259" t="s">
        <v>1</v>
      </c>
      <c r="I1113" s="261"/>
      <c r="J1113" s="258"/>
      <c r="K1113" s="258"/>
      <c r="L1113" s="262"/>
      <c r="M1113" s="263"/>
      <c r="N1113" s="264"/>
      <c r="O1113" s="264"/>
      <c r="P1113" s="264"/>
      <c r="Q1113" s="264"/>
      <c r="R1113" s="264"/>
      <c r="S1113" s="264"/>
      <c r="T1113" s="26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6" t="s">
        <v>232</v>
      </c>
      <c r="AU1113" s="266" t="s">
        <v>89</v>
      </c>
      <c r="AV1113" s="14" t="s">
        <v>84</v>
      </c>
      <c r="AW1113" s="14" t="s">
        <v>33</v>
      </c>
      <c r="AX1113" s="14" t="s">
        <v>78</v>
      </c>
      <c r="AY1113" s="266" t="s">
        <v>224</v>
      </c>
    </row>
    <row r="1114" s="13" customFormat="1">
      <c r="A1114" s="13"/>
      <c r="B1114" s="245"/>
      <c r="C1114" s="246"/>
      <c r="D1114" s="247" t="s">
        <v>232</v>
      </c>
      <c r="E1114" s="248" t="s">
        <v>1</v>
      </c>
      <c r="F1114" s="249" t="s">
        <v>1615</v>
      </c>
      <c r="G1114" s="246"/>
      <c r="H1114" s="250">
        <v>1</v>
      </c>
      <c r="I1114" s="251"/>
      <c r="J1114" s="246"/>
      <c r="K1114" s="246"/>
      <c r="L1114" s="252"/>
      <c r="M1114" s="253"/>
      <c r="N1114" s="254"/>
      <c r="O1114" s="254"/>
      <c r="P1114" s="254"/>
      <c r="Q1114" s="254"/>
      <c r="R1114" s="254"/>
      <c r="S1114" s="254"/>
      <c r="T1114" s="25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6" t="s">
        <v>232</v>
      </c>
      <c r="AU1114" s="256" t="s">
        <v>89</v>
      </c>
      <c r="AV1114" s="13" t="s">
        <v>89</v>
      </c>
      <c r="AW1114" s="13" t="s">
        <v>33</v>
      </c>
      <c r="AX1114" s="13" t="s">
        <v>84</v>
      </c>
      <c r="AY1114" s="256" t="s">
        <v>224</v>
      </c>
    </row>
    <row r="1115" s="2" customFormat="1" ht="24.15" customHeight="1">
      <c r="A1115" s="40"/>
      <c r="B1115" s="41"/>
      <c r="C1115" s="231" t="s">
        <v>1616</v>
      </c>
      <c r="D1115" s="231" t="s">
        <v>226</v>
      </c>
      <c r="E1115" s="232" t="s">
        <v>1617</v>
      </c>
      <c r="F1115" s="233" t="s">
        <v>1618</v>
      </c>
      <c r="G1115" s="234" t="s">
        <v>386</v>
      </c>
      <c r="H1115" s="235">
        <v>1</v>
      </c>
      <c r="I1115" s="236"/>
      <c r="J1115" s="237">
        <f>ROUND(I1115*H1115,2)</f>
        <v>0</v>
      </c>
      <c r="K1115" s="238"/>
      <c r="L1115" s="46"/>
      <c r="M1115" s="239" t="s">
        <v>1</v>
      </c>
      <c r="N1115" s="240" t="s">
        <v>44</v>
      </c>
      <c r="O1115" s="93"/>
      <c r="P1115" s="241">
        <f>O1115*H1115</f>
        <v>0</v>
      </c>
      <c r="Q1115" s="241">
        <v>0</v>
      </c>
      <c r="R1115" s="241">
        <f>Q1115*H1115</f>
        <v>0</v>
      </c>
      <c r="S1115" s="241">
        <v>0</v>
      </c>
      <c r="T1115" s="242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43" t="s">
        <v>319</v>
      </c>
      <c r="AT1115" s="243" t="s">
        <v>226</v>
      </c>
      <c r="AU1115" s="243" t="s">
        <v>89</v>
      </c>
      <c r="AY1115" s="19" t="s">
        <v>224</v>
      </c>
      <c r="BE1115" s="244">
        <f>IF(N1115="základní",J1115,0)</f>
        <v>0</v>
      </c>
      <c r="BF1115" s="244">
        <f>IF(N1115="snížená",J1115,0)</f>
        <v>0</v>
      </c>
      <c r="BG1115" s="244">
        <f>IF(N1115="zákl. přenesená",J1115,0)</f>
        <v>0</v>
      </c>
      <c r="BH1115" s="244">
        <f>IF(N1115="sníž. přenesená",J1115,0)</f>
        <v>0</v>
      </c>
      <c r="BI1115" s="244">
        <f>IF(N1115="nulová",J1115,0)</f>
        <v>0</v>
      </c>
      <c r="BJ1115" s="19" t="s">
        <v>89</v>
      </c>
      <c r="BK1115" s="244">
        <f>ROUND(I1115*H1115,2)</f>
        <v>0</v>
      </c>
      <c r="BL1115" s="19" t="s">
        <v>319</v>
      </c>
      <c r="BM1115" s="243" t="s">
        <v>1619</v>
      </c>
    </row>
    <row r="1116" s="14" customFormat="1">
      <c r="A1116" s="14"/>
      <c r="B1116" s="257"/>
      <c r="C1116" s="258"/>
      <c r="D1116" s="247" t="s">
        <v>232</v>
      </c>
      <c r="E1116" s="259" t="s">
        <v>1</v>
      </c>
      <c r="F1116" s="260" t="s">
        <v>1588</v>
      </c>
      <c r="G1116" s="258"/>
      <c r="H1116" s="259" t="s">
        <v>1</v>
      </c>
      <c r="I1116" s="261"/>
      <c r="J1116" s="258"/>
      <c r="K1116" s="258"/>
      <c r="L1116" s="262"/>
      <c r="M1116" s="263"/>
      <c r="N1116" s="264"/>
      <c r="O1116" s="264"/>
      <c r="P1116" s="264"/>
      <c r="Q1116" s="264"/>
      <c r="R1116" s="264"/>
      <c r="S1116" s="264"/>
      <c r="T1116" s="26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6" t="s">
        <v>232</v>
      </c>
      <c r="AU1116" s="266" t="s">
        <v>89</v>
      </c>
      <c r="AV1116" s="14" t="s">
        <v>84</v>
      </c>
      <c r="AW1116" s="14" t="s">
        <v>33</v>
      </c>
      <c r="AX1116" s="14" t="s">
        <v>78</v>
      </c>
      <c r="AY1116" s="266" t="s">
        <v>224</v>
      </c>
    </row>
    <row r="1117" s="13" customFormat="1">
      <c r="A1117" s="13"/>
      <c r="B1117" s="245"/>
      <c r="C1117" s="246"/>
      <c r="D1117" s="247" t="s">
        <v>232</v>
      </c>
      <c r="E1117" s="248" t="s">
        <v>1</v>
      </c>
      <c r="F1117" s="249" t="s">
        <v>1620</v>
      </c>
      <c r="G1117" s="246"/>
      <c r="H1117" s="250">
        <v>1</v>
      </c>
      <c r="I1117" s="251"/>
      <c r="J1117" s="246"/>
      <c r="K1117" s="246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6" t="s">
        <v>232</v>
      </c>
      <c r="AU1117" s="256" t="s">
        <v>89</v>
      </c>
      <c r="AV1117" s="13" t="s">
        <v>89</v>
      </c>
      <c r="AW1117" s="13" t="s">
        <v>33</v>
      </c>
      <c r="AX1117" s="13" t="s">
        <v>84</v>
      </c>
      <c r="AY1117" s="256" t="s">
        <v>224</v>
      </c>
    </row>
    <row r="1118" s="2" customFormat="1" ht="33" customHeight="1">
      <c r="A1118" s="40"/>
      <c r="B1118" s="41"/>
      <c r="C1118" s="231" t="s">
        <v>1621</v>
      </c>
      <c r="D1118" s="231" t="s">
        <v>226</v>
      </c>
      <c r="E1118" s="232" t="s">
        <v>1622</v>
      </c>
      <c r="F1118" s="233" t="s">
        <v>1623</v>
      </c>
      <c r="G1118" s="234" t="s">
        <v>386</v>
      </c>
      <c r="H1118" s="235">
        <v>1</v>
      </c>
      <c r="I1118" s="236"/>
      <c r="J1118" s="237">
        <f>ROUND(I1118*H1118,2)</f>
        <v>0</v>
      </c>
      <c r="K1118" s="238"/>
      <c r="L1118" s="46"/>
      <c r="M1118" s="239" t="s">
        <v>1</v>
      </c>
      <c r="N1118" s="240" t="s">
        <v>44</v>
      </c>
      <c r="O1118" s="93"/>
      <c r="P1118" s="241">
        <f>O1118*H1118</f>
        <v>0</v>
      </c>
      <c r="Q1118" s="241">
        <v>0</v>
      </c>
      <c r="R1118" s="241">
        <f>Q1118*H1118</f>
        <v>0</v>
      </c>
      <c r="S1118" s="241">
        <v>0</v>
      </c>
      <c r="T1118" s="242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43" t="s">
        <v>319</v>
      </c>
      <c r="AT1118" s="243" t="s">
        <v>226</v>
      </c>
      <c r="AU1118" s="243" t="s">
        <v>89</v>
      </c>
      <c r="AY1118" s="19" t="s">
        <v>224</v>
      </c>
      <c r="BE1118" s="244">
        <f>IF(N1118="základní",J1118,0)</f>
        <v>0</v>
      </c>
      <c r="BF1118" s="244">
        <f>IF(N1118="snížená",J1118,0)</f>
        <v>0</v>
      </c>
      <c r="BG1118" s="244">
        <f>IF(N1118="zákl. přenesená",J1118,0)</f>
        <v>0</v>
      </c>
      <c r="BH1118" s="244">
        <f>IF(N1118="sníž. přenesená",J1118,0)</f>
        <v>0</v>
      </c>
      <c r="BI1118" s="244">
        <f>IF(N1118="nulová",J1118,0)</f>
        <v>0</v>
      </c>
      <c r="BJ1118" s="19" t="s">
        <v>89</v>
      </c>
      <c r="BK1118" s="244">
        <f>ROUND(I1118*H1118,2)</f>
        <v>0</v>
      </c>
      <c r="BL1118" s="19" t="s">
        <v>319</v>
      </c>
      <c r="BM1118" s="243" t="s">
        <v>1624</v>
      </c>
    </row>
    <row r="1119" s="14" customFormat="1">
      <c r="A1119" s="14"/>
      <c r="B1119" s="257"/>
      <c r="C1119" s="258"/>
      <c r="D1119" s="247" t="s">
        <v>232</v>
      </c>
      <c r="E1119" s="259" t="s">
        <v>1</v>
      </c>
      <c r="F1119" s="260" t="s">
        <v>1588</v>
      </c>
      <c r="G1119" s="258"/>
      <c r="H1119" s="259" t="s">
        <v>1</v>
      </c>
      <c r="I1119" s="261"/>
      <c r="J1119" s="258"/>
      <c r="K1119" s="258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6" t="s">
        <v>232</v>
      </c>
      <c r="AU1119" s="266" t="s">
        <v>89</v>
      </c>
      <c r="AV1119" s="14" t="s">
        <v>84</v>
      </c>
      <c r="AW1119" s="14" t="s">
        <v>33</v>
      </c>
      <c r="AX1119" s="14" t="s">
        <v>78</v>
      </c>
      <c r="AY1119" s="266" t="s">
        <v>224</v>
      </c>
    </row>
    <row r="1120" s="13" customFormat="1">
      <c r="A1120" s="13"/>
      <c r="B1120" s="245"/>
      <c r="C1120" s="246"/>
      <c r="D1120" s="247" t="s">
        <v>232</v>
      </c>
      <c r="E1120" s="248" t="s">
        <v>1</v>
      </c>
      <c r="F1120" s="249" t="s">
        <v>1625</v>
      </c>
      <c r="G1120" s="246"/>
      <c r="H1120" s="250">
        <v>1</v>
      </c>
      <c r="I1120" s="251"/>
      <c r="J1120" s="246"/>
      <c r="K1120" s="246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6" t="s">
        <v>232</v>
      </c>
      <c r="AU1120" s="256" t="s">
        <v>89</v>
      </c>
      <c r="AV1120" s="13" t="s">
        <v>89</v>
      </c>
      <c r="AW1120" s="13" t="s">
        <v>33</v>
      </c>
      <c r="AX1120" s="13" t="s">
        <v>84</v>
      </c>
      <c r="AY1120" s="256" t="s">
        <v>224</v>
      </c>
    </row>
    <row r="1121" s="2" customFormat="1" ht="37.8" customHeight="1">
      <c r="A1121" s="40"/>
      <c r="B1121" s="41"/>
      <c r="C1121" s="231" t="s">
        <v>1626</v>
      </c>
      <c r="D1121" s="231" t="s">
        <v>226</v>
      </c>
      <c r="E1121" s="232" t="s">
        <v>1627</v>
      </c>
      <c r="F1121" s="233" t="s">
        <v>1628</v>
      </c>
      <c r="G1121" s="234" t="s">
        <v>386</v>
      </c>
      <c r="H1121" s="235">
        <v>1</v>
      </c>
      <c r="I1121" s="236"/>
      <c r="J1121" s="237">
        <f>ROUND(I1121*H1121,2)</f>
        <v>0</v>
      </c>
      <c r="K1121" s="238"/>
      <c r="L1121" s="46"/>
      <c r="M1121" s="239" t="s">
        <v>1</v>
      </c>
      <c r="N1121" s="240" t="s">
        <v>44</v>
      </c>
      <c r="O1121" s="93"/>
      <c r="P1121" s="241">
        <f>O1121*H1121</f>
        <v>0</v>
      </c>
      <c r="Q1121" s="241">
        <v>0</v>
      </c>
      <c r="R1121" s="241">
        <f>Q1121*H1121</f>
        <v>0</v>
      </c>
      <c r="S1121" s="241">
        <v>0</v>
      </c>
      <c r="T1121" s="242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3" t="s">
        <v>319</v>
      </c>
      <c r="AT1121" s="243" t="s">
        <v>226</v>
      </c>
      <c r="AU1121" s="243" t="s">
        <v>89</v>
      </c>
      <c r="AY1121" s="19" t="s">
        <v>224</v>
      </c>
      <c r="BE1121" s="244">
        <f>IF(N1121="základní",J1121,0)</f>
        <v>0</v>
      </c>
      <c r="BF1121" s="244">
        <f>IF(N1121="snížená",J1121,0)</f>
        <v>0</v>
      </c>
      <c r="BG1121" s="244">
        <f>IF(N1121="zákl. přenesená",J1121,0)</f>
        <v>0</v>
      </c>
      <c r="BH1121" s="244">
        <f>IF(N1121="sníž. přenesená",J1121,0)</f>
        <v>0</v>
      </c>
      <c r="BI1121" s="244">
        <f>IF(N1121="nulová",J1121,0)</f>
        <v>0</v>
      </c>
      <c r="BJ1121" s="19" t="s">
        <v>89</v>
      </c>
      <c r="BK1121" s="244">
        <f>ROUND(I1121*H1121,2)</f>
        <v>0</v>
      </c>
      <c r="BL1121" s="19" t="s">
        <v>319</v>
      </c>
      <c r="BM1121" s="243" t="s">
        <v>1629</v>
      </c>
    </row>
    <row r="1122" s="14" customFormat="1">
      <c r="A1122" s="14"/>
      <c r="B1122" s="257"/>
      <c r="C1122" s="258"/>
      <c r="D1122" s="247" t="s">
        <v>232</v>
      </c>
      <c r="E1122" s="259" t="s">
        <v>1</v>
      </c>
      <c r="F1122" s="260" t="s">
        <v>1588</v>
      </c>
      <c r="G1122" s="258"/>
      <c r="H1122" s="259" t="s">
        <v>1</v>
      </c>
      <c r="I1122" s="261"/>
      <c r="J1122" s="258"/>
      <c r="K1122" s="258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6" t="s">
        <v>232</v>
      </c>
      <c r="AU1122" s="266" t="s">
        <v>89</v>
      </c>
      <c r="AV1122" s="14" t="s">
        <v>84</v>
      </c>
      <c r="AW1122" s="14" t="s">
        <v>33</v>
      </c>
      <c r="AX1122" s="14" t="s">
        <v>78</v>
      </c>
      <c r="AY1122" s="266" t="s">
        <v>224</v>
      </c>
    </row>
    <row r="1123" s="14" customFormat="1">
      <c r="A1123" s="14"/>
      <c r="B1123" s="257"/>
      <c r="C1123" s="258"/>
      <c r="D1123" s="247" t="s">
        <v>232</v>
      </c>
      <c r="E1123" s="259" t="s">
        <v>1</v>
      </c>
      <c r="F1123" s="260" t="s">
        <v>1630</v>
      </c>
      <c r="G1123" s="258"/>
      <c r="H1123" s="259" t="s">
        <v>1</v>
      </c>
      <c r="I1123" s="261"/>
      <c r="J1123" s="258"/>
      <c r="K1123" s="258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6" t="s">
        <v>232</v>
      </c>
      <c r="AU1123" s="266" t="s">
        <v>89</v>
      </c>
      <c r="AV1123" s="14" t="s">
        <v>84</v>
      </c>
      <c r="AW1123" s="14" t="s">
        <v>33</v>
      </c>
      <c r="AX1123" s="14" t="s">
        <v>78</v>
      </c>
      <c r="AY1123" s="266" t="s">
        <v>224</v>
      </c>
    </row>
    <row r="1124" s="13" customFormat="1">
      <c r="A1124" s="13"/>
      <c r="B1124" s="245"/>
      <c r="C1124" s="246"/>
      <c r="D1124" s="247" t="s">
        <v>232</v>
      </c>
      <c r="E1124" s="248" t="s">
        <v>1</v>
      </c>
      <c r="F1124" s="249" t="s">
        <v>1631</v>
      </c>
      <c r="G1124" s="246"/>
      <c r="H1124" s="250">
        <v>1</v>
      </c>
      <c r="I1124" s="251"/>
      <c r="J1124" s="246"/>
      <c r="K1124" s="246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6" t="s">
        <v>232</v>
      </c>
      <c r="AU1124" s="256" t="s">
        <v>89</v>
      </c>
      <c r="AV1124" s="13" t="s">
        <v>89</v>
      </c>
      <c r="AW1124" s="13" t="s">
        <v>33</v>
      </c>
      <c r="AX1124" s="13" t="s">
        <v>84</v>
      </c>
      <c r="AY1124" s="256" t="s">
        <v>224</v>
      </c>
    </row>
    <row r="1125" s="2" customFormat="1" ht="37.8" customHeight="1">
      <c r="A1125" s="40"/>
      <c r="B1125" s="41"/>
      <c r="C1125" s="231" t="s">
        <v>1632</v>
      </c>
      <c r="D1125" s="231" t="s">
        <v>226</v>
      </c>
      <c r="E1125" s="232" t="s">
        <v>1633</v>
      </c>
      <c r="F1125" s="233" t="s">
        <v>1634</v>
      </c>
      <c r="G1125" s="234" t="s">
        <v>386</v>
      </c>
      <c r="H1125" s="235">
        <v>1</v>
      </c>
      <c r="I1125" s="236"/>
      <c r="J1125" s="237">
        <f>ROUND(I1125*H1125,2)</f>
        <v>0</v>
      </c>
      <c r="K1125" s="238"/>
      <c r="L1125" s="46"/>
      <c r="M1125" s="239" t="s">
        <v>1</v>
      </c>
      <c r="N1125" s="240" t="s">
        <v>44</v>
      </c>
      <c r="O1125" s="93"/>
      <c r="P1125" s="241">
        <f>O1125*H1125</f>
        <v>0</v>
      </c>
      <c r="Q1125" s="241">
        <v>0</v>
      </c>
      <c r="R1125" s="241">
        <f>Q1125*H1125</f>
        <v>0</v>
      </c>
      <c r="S1125" s="241">
        <v>0</v>
      </c>
      <c r="T1125" s="242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3" t="s">
        <v>319</v>
      </c>
      <c r="AT1125" s="243" t="s">
        <v>226</v>
      </c>
      <c r="AU1125" s="243" t="s">
        <v>89</v>
      </c>
      <c r="AY1125" s="19" t="s">
        <v>224</v>
      </c>
      <c r="BE1125" s="244">
        <f>IF(N1125="základní",J1125,0)</f>
        <v>0</v>
      </c>
      <c r="BF1125" s="244">
        <f>IF(N1125="snížená",J1125,0)</f>
        <v>0</v>
      </c>
      <c r="BG1125" s="244">
        <f>IF(N1125="zákl. přenesená",J1125,0)</f>
        <v>0</v>
      </c>
      <c r="BH1125" s="244">
        <f>IF(N1125="sníž. přenesená",J1125,0)</f>
        <v>0</v>
      </c>
      <c r="BI1125" s="244">
        <f>IF(N1125="nulová",J1125,0)</f>
        <v>0</v>
      </c>
      <c r="BJ1125" s="19" t="s">
        <v>89</v>
      </c>
      <c r="BK1125" s="244">
        <f>ROUND(I1125*H1125,2)</f>
        <v>0</v>
      </c>
      <c r="BL1125" s="19" t="s">
        <v>319</v>
      </c>
      <c r="BM1125" s="243" t="s">
        <v>1635</v>
      </c>
    </row>
    <row r="1126" s="14" customFormat="1">
      <c r="A1126" s="14"/>
      <c r="B1126" s="257"/>
      <c r="C1126" s="258"/>
      <c r="D1126" s="247" t="s">
        <v>232</v>
      </c>
      <c r="E1126" s="259" t="s">
        <v>1</v>
      </c>
      <c r="F1126" s="260" t="s">
        <v>1588</v>
      </c>
      <c r="G1126" s="258"/>
      <c r="H1126" s="259" t="s">
        <v>1</v>
      </c>
      <c r="I1126" s="261"/>
      <c r="J1126" s="258"/>
      <c r="K1126" s="258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6" t="s">
        <v>232</v>
      </c>
      <c r="AU1126" s="266" t="s">
        <v>89</v>
      </c>
      <c r="AV1126" s="14" t="s">
        <v>84</v>
      </c>
      <c r="AW1126" s="14" t="s">
        <v>33</v>
      </c>
      <c r="AX1126" s="14" t="s">
        <v>78</v>
      </c>
      <c r="AY1126" s="266" t="s">
        <v>224</v>
      </c>
    </row>
    <row r="1127" s="14" customFormat="1">
      <c r="A1127" s="14"/>
      <c r="B1127" s="257"/>
      <c r="C1127" s="258"/>
      <c r="D1127" s="247" t="s">
        <v>232</v>
      </c>
      <c r="E1127" s="259" t="s">
        <v>1</v>
      </c>
      <c r="F1127" s="260" t="s">
        <v>1636</v>
      </c>
      <c r="G1127" s="258"/>
      <c r="H1127" s="259" t="s">
        <v>1</v>
      </c>
      <c r="I1127" s="261"/>
      <c r="J1127" s="258"/>
      <c r="K1127" s="258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232</v>
      </c>
      <c r="AU1127" s="266" t="s">
        <v>89</v>
      </c>
      <c r="AV1127" s="14" t="s">
        <v>84</v>
      </c>
      <c r="AW1127" s="14" t="s">
        <v>33</v>
      </c>
      <c r="AX1127" s="14" t="s">
        <v>78</v>
      </c>
      <c r="AY1127" s="266" t="s">
        <v>224</v>
      </c>
    </row>
    <row r="1128" s="13" customFormat="1">
      <c r="A1128" s="13"/>
      <c r="B1128" s="245"/>
      <c r="C1128" s="246"/>
      <c r="D1128" s="247" t="s">
        <v>232</v>
      </c>
      <c r="E1128" s="248" t="s">
        <v>1</v>
      </c>
      <c r="F1128" s="249" t="s">
        <v>1637</v>
      </c>
      <c r="G1128" s="246"/>
      <c r="H1128" s="250">
        <v>1</v>
      </c>
      <c r="I1128" s="251"/>
      <c r="J1128" s="246"/>
      <c r="K1128" s="246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6" t="s">
        <v>232</v>
      </c>
      <c r="AU1128" s="256" t="s">
        <v>89</v>
      </c>
      <c r="AV1128" s="13" t="s">
        <v>89</v>
      </c>
      <c r="AW1128" s="13" t="s">
        <v>33</v>
      </c>
      <c r="AX1128" s="13" t="s">
        <v>84</v>
      </c>
      <c r="AY1128" s="256" t="s">
        <v>224</v>
      </c>
    </row>
    <row r="1129" s="2" customFormat="1" ht="37.8" customHeight="1">
      <c r="A1129" s="40"/>
      <c r="B1129" s="41"/>
      <c r="C1129" s="231" t="s">
        <v>1638</v>
      </c>
      <c r="D1129" s="231" t="s">
        <v>226</v>
      </c>
      <c r="E1129" s="232" t="s">
        <v>1639</v>
      </c>
      <c r="F1129" s="233" t="s">
        <v>1634</v>
      </c>
      <c r="G1129" s="234" t="s">
        <v>386</v>
      </c>
      <c r="H1129" s="235">
        <v>1</v>
      </c>
      <c r="I1129" s="236"/>
      <c r="J1129" s="237">
        <f>ROUND(I1129*H1129,2)</f>
        <v>0</v>
      </c>
      <c r="K1129" s="238"/>
      <c r="L1129" s="46"/>
      <c r="M1129" s="239" t="s">
        <v>1</v>
      </c>
      <c r="N1129" s="240" t="s">
        <v>44</v>
      </c>
      <c r="O1129" s="93"/>
      <c r="P1129" s="241">
        <f>O1129*H1129</f>
        <v>0</v>
      </c>
      <c r="Q1129" s="241">
        <v>0</v>
      </c>
      <c r="R1129" s="241">
        <f>Q1129*H1129</f>
        <v>0</v>
      </c>
      <c r="S1129" s="241">
        <v>0</v>
      </c>
      <c r="T1129" s="242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3" t="s">
        <v>319</v>
      </c>
      <c r="AT1129" s="243" t="s">
        <v>226</v>
      </c>
      <c r="AU1129" s="243" t="s">
        <v>89</v>
      </c>
      <c r="AY1129" s="19" t="s">
        <v>224</v>
      </c>
      <c r="BE1129" s="244">
        <f>IF(N1129="základní",J1129,0)</f>
        <v>0</v>
      </c>
      <c r="BF1129" s="244">
        <f>IF(N1129="snížená",J1129,0)</f>
        <v>0</v>
      </c>
      <c r="BG1129" s="244">
        <f>IF(N1129="zákl. přenesená",J1129,0)</f>
        <v>0</v>
      </c>
      <c r="BH1129" s="244">
        <f>IF(N1129="sníž. přenesená",J1129,0)</f>
        <v>0</v>
      </c>
      <c r="BI1129" s="244">
        <f>IF(N1129="nulová",J1129,0)</f>
        <v>0</v>
      </c>
      <c r="BJ1129" s="19" t="s">
        <v>89</v>
      </c>
      <c r="BK1129" s="244">
        <f>ROUND(I1129*H1129,2)</f>
        <v>0</v>
      </c>
      <c r="BL1129" s="19" t="s">
        <v>319</v>
      </c>
      <c r="BM1129" s="243" t="s">
        <v>1640</v>
      </c>
    </row>
    <row r="1130" s="14" customFormat="1">
      <c r="A1130" s="14"/>
      <c r="B1130" s="257"/>
      <c r="C1130" s="258"/>
      <c r="D1130" s="247" t="s">
        <v>232</v>
      </c>
      <c r="E1130" s="259" t="s">
        <v>1</v>
      </c>
      <c r="F1130" s="260" t="s">
        <v>1588</v>
      </c>
      <c r="G1130" s="258"/>
      <c r="H1130" s="259" t="s">
        <v>1</v>
      </c>
      <c r="I1130" s="261"/>
      <c r="J1130" s="258"/>
      <c r="K1130" s="258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6" t="s">
        <v>232</v>
      </c>
      <c r="AU1130" s="266" t="s">
        <v>89</v>
      </c>
      <c r="AV1130" s="14" t="s">
        <v>84</v>
      </c>
      <c r="AW1130" s="14" t="s">
        <v>33</v>
      </c>
      <c r="AX1130" s="14" t="s">
        <v>78</v>
      </c>
      <c r="AY1130" s="266" t="s">
        <v>224</v>
      </c>
    </row>
    <row r="1131" s="14" customFormat="1">
      <c r="A1131" s="14"/>
      <c r="B1131" s="257"/>
      <c r="C1131" s="258"/>
      <c r="D1131" s="247" t="s">
        <v>232</v>
      </c>
      <c r="E1131" s="259" t="s">
        <v>1</v>
      </c>
      <c r="F1131" s="260" t="s">
        <v>1636</v>
      </c>
      <c r="G1131" s="258"/>
      <c r="H1131" s="259" t="s">
        <v>1</v>
      </c>
      <c r="I1131" s="261"/>
      <c r="J1131" s="258"/>
      <c r="K1131" s="258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232</v>
      </c>
      <c r="AU1131" s="266" t="s">
        <v>89</v>
      </c>
      <c r="AV1131" s="14" t="s">
        <v>84</v>
      </c>
      <c r="AW1131" s="14" t="s">
        <v>33</v>
      </c>
      <c r="AX1131" s="14" t="s">
        <v>78</v>
      </c>
      <c r="AY1131" s="266" t="s">
        <v>224</v>
      </c>
    </row>
    <row r="1132" s="13" customFormat="1">
      <c r="A1132" s="13"/>
      <c r="B1132" s="245"/>
      <c r="C1132" s="246"/>
      <c r="D1132" s="247" t="s">
        <v>232</v>
      </c>
      <c r="E1132" s="248" t="s">
        <v>1</v>
      </c>
      <c r="F1132" s="249" t="s">
        <v>1641</v>
      </c>
      <c r="G1132" s="246"/>
      <c r="H1132" s="250">
        <v>1</v>
      </c>
      <c r="I1132" s="251"/>
      <c r="J1132" s="246"/>
      <c r="K1132" s="246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6" t="s">
        <v>232</v>
      </c>
      <c r="AU1132" s="256" t="s">
        <v>89</v>
      </c>
      <c r="AV1132" s="13" t="s">
        <v>89</v>
      </c>
      <c r="AW1132" s="13" t="s">
        <v>33</v>
      </c>
      <c r="AX1132" s="13" t="s">
        <v>84</v>
      </c>
      <c r="AY1132" s="256" t="s">
        <v>224</v>
      </c>
    </row>
    <row r="1133" s="2" customFormat="1" ht="16.5" customHeight="1">
      <c r="A1133" s="40"/>
      <c r="B1133" s="41"/>
      <c r="C1133" s="231" t="s">
        <v>1642</v>
      </c>
      <c r="D1133" s="231" t="s">
        <v>226</v>
      </c>
      <c r="E1133" s="232" t="s">
        <v>1643</v>
      </c>
      <c r="F1133" s="233" t="s">
        <v>1644</v>
      </c>
      <c r="G1133" s="234" t="s">
        <v>386</v>
      </c>
      <c r="H1133" s="235">
        <v>1</v>
      </c>
      <c r="I1133" s="236"/>
      <c r="J1133" s="237">
        <f>ROUND(I1133*H1133,2)</f>
        <v>0</v>
      </c>
      <c r="K1133" s="238"/>
      <c r="L1133" s="46"/>
      <c r="M1133" s="239" t="s">
        <v>1</v>
      </c>
      <c r="N1133" s="240" t="s">
        <v>44</v>
      </c>
      <c r="O1133" s="93"/>
      <c r="P1133" s="241">
        <f>O1133*H1133</f>
        <v>0</v>
      </c>
      <c r="Q1133" s="241">
        <v>0.00042000000000000002</v>
      </c>
      <c r="R1133" s="241">
        <f>Q1133*H1133</f>
        <v>0.00042000000000000002</v>
      </c>
      <c r="S1133" s="241">
        <v>0</v>
      </c>
      <c r="T1133" s="242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3" t="s">
        <v>319</v>
      </c>
      <c r="AT1133" s="243" t="s">
        <v>226</v>
      </c>
      <c r="AU1133" s="243" t="s">
        <v>89</v>
      </c>
      <c r="AY1133" s="19" t="s">
        <v>224</v>
      </c>
      <c r="BE1133" s="244">
        <f>IF(N1133="základní",J1133,0)</f>
        <v>0</v>
      </c>
      <c r="BF1133" s="244">
        <f>IF(N1133="snížená",J1133,0)</f>
        <v>0</v>
      </c>
      <c r="BG1133" s="244">
        <f>IF(N1133="zákl. přenesená",J1133,0)</f>
        <v>0</v>
      </c>
      <c r="BH1133" s="244">
        <f>IF(N1133="sníž. přenesená",J1133,0)</f>
        <v>0</v>
      </c>
      <c r="BI1133" s="244">
        <f>IF(N1133="nulová",J1133,0)</f>
        <v>0</v>
      </c>
      <c r="BJ1133" s="19" t="s">
        <v>89</v>
      </c>
      <c r="BK1133" s="244">
        <f>ROUND(I1133*H1133,2)</f>
        <v>0</v>
      </c>
      <c r="BL1133" s="19" t="s">
        <v>319</v>
      </c>
      <c r="BM1133" s="243" t="s">
        <v>1645</v>
      </c>
    </row>
    <row r="1134" s="13" customFormat="1">
      <c r="A1134" s="13"/>
      <c r="B1134" s="245"/>
      <c r="C1134" s="246"/>
      <c r="D1134" s="247" t="s">
        <v>232</v>
      </c>
      <c r="E1134" s="248" t="s">
        <v>1</v>
      </c>
      <c r="F1134" s="249" t="s">
        <v>1646</v>
      </c>
      <c r="G1134" s="246"/>
      <c r="H1134" s="250">
        <v>1</v>
      </c>
      <c r="I1134" s="251"/>
      <c r="J1134" s="246"/>
      <c r="K1134" s="246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6" t="s">
        <v>232</v>
      </c>
      <c r="AU1134" s="256" t="s">
        <v>89</v>
      </c>
      <c r="AV1134" s="13" t="s">
        <v>89</v>
      </c>
      <c r="AW1134" s="13" t="s">
        <v>33</v>
      </c>
      <c r="AX1134" s="13" t="s">
        <v>84</v>
      </c>
      <c r="AY1134" s="256" t="s">
        <v>224</v>
      </c>
    </row>
    <row r="1135" s="2" customFormat="1" ht="24.15" customHeight="1">
      <c r="A1135" s="40"/>
      <c r="B1135" s="41"/>
      <c r="C1135" s="278" t="s">
        <v>1647</v>
      </c>
      <c r="D1135" s="278" t="s">
        <v>390</v>
      </c>
      <c r="E1135" s="279" t="s">
        <v>1648</v>
      </c>
      <c r="F1135" s="280" t="s">
        <v>1649</v>
      </c>
      <c r="G1135" s="281" t="s">
        <v>386</v>
      </c>
      <c r="H1135" s="282">
        <v>1</v>
      </c>
      <c r="I1135" s="283"/>
      <c r="J1135" s="284">
        <f>ROUND(I1135*H1135,2)</f>
        <v>0</v>
      </c>
      <c r="K1135" s="285"/>
      <c r="L1135" s="286"/>
      <c r="M1135" s="287" t="s">
        <v>1</v>
      </c>
      <c r="N1135" s="288" t="s">
        <v>44</v>
      </c>
      <c r="O1135" s="93"/>
      <c r="P1135" s="241">
        <f>O1135*H1135</f>
        <v>0</v>
      </c>
      <c r="Q1135" s="241">
        <v>0.028000000000000001</v>
      </c>
      <c r="R1135" s="241">
        <f>Q1135*H1135</f>
        <v>0.028000000000000001</v>
      </c>
      <c r="S1135" s="241">
        <v>0</v>
      </c>
      <c r="T1135" s="242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3" t="s">
        <v>418</v>
      </c>
      <c r="AT1135" s="243" t="s">
        <v>390</v>
      </c>
      <c r="AU1135" s="243" t="s">
        <v>89</v>
      </c>
      <c r="AY1135" s="19" t="s">
        <v>224</v>
      </c>
      <c r="BE1135" s="244">
        <f>IF(N1135="základní",J1135,0)</f>
        <v>0</v>
      </c>
      <c r="BF1135" s="244">
        <f>IF(N1135="snížená",J1135,0)</f>
        <v>0</v>
      </c>
      <c r="BG1135" s="244">
        <f>IF(N1135="zákl. přenesená",J1135,0)</f>
        <v>0</v>
      </c>
      <c r="BH1135" s="244">
        <f>IF(N1135="sníž. přenesená",J1135,0)</f>
        <v>0</v>
      </c>
      <c r="BI1135" s="244">
        <f>IF(N1135="nulová",J1135,0)</f>
        <v>0</v>
      </c>
      <c r="BJ1135" s="19" t="s">
        <v>89</v>
      </c>
      <c r="BK1135" s="244">
        <f>ROUND(I1135*H1135,2)</f>
        <v>0</v>
      </c>
      <c r="BL1135" s="19" t="s">
        <v>319</v>
      </c>
      <c r="BM1135" s="243" t="s">
        <v>1650</v>
      </c>
    </row>
    <row r="1136" s="14" customFormat="1">
      <c r="A1136" s="14"/>
      <c r="B1136" s="257"/>
      <c r="C1136" s="258"/>
      <c r="D1136" s="247" t="s">
        <v>232</v>
      </c>
      <c r="E1136" s="259" t="s">
        <v>1</v>
      </c>
      <c r="F1136" s="260" t="s">
        <v>1026</v>
      </c>
      <c r="G1136" s="258"/>
      <c r="H1136" s="259" t="s">
        <v>1</v>
      </c>
      <c r="I1136" s="261"/>
      <c r="J1136" s="258"/>
      <c r="K1136" s="258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232</v>
      </c>
      <c r="AU1136" s="266" t="s">
        <v>89</v>
      </c>
      <c r="AV1136" s="14" t="s">
        <v>84</v>
      </c>
      <c r="AW1136" s="14" t="s">
        <v>33</v>
      </c>
      <c r="AX1136" s="14" t="s">
        <v>78</v>
      </c>
      <c r="AY1136" s="266" t="s">
        <v>224</v>
      </c>
    </row>
    <row r="1137" s="13" customFormat="1">
      <c r="A1137" s="13"/>
      <c r="B1137" s="245"/>
      <c r="C1137" s="246"/>
      <c r="D1137" s="247" t="s">
        <v>232</v>
      </c>
      <c r="E1137" s="248" t="s">
        <v>1</v>
      </c>
      <c r="F1137" s="249" t="s">
        <v>1646</v>
      </c>
      <c r="G1137" s="246"/>
      <c r="H1137" s="250">
        <v>1</v>
      </c>
      <c r="I1137" s="251"/>
      <c r="J1137" s="246"/>
      <c r="K1137" s="246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6" t="s">
        <v>232</v>
      </c>
      <c r="AU1137" s="256" t="s">
        <v>89</v>
      </c>
      <c r="AV1137" s="13" t="s">
        <v>89</v>
      </c>
      <c r="AW1137" s="13" t="s">
        <v>33</v>
      </c>
      <c r="AX1137" s="13" t="s">
        <v>84</v>
      </c>
      <c r="AY1137" s="256" t="s">
        <v>224</v>
      </c>
    </row>
    <row r="1138" s="2" customFormat="1" ht="21.75" customHeight="1">
      <c r="A1138" s="40"/>
      <c r="B1138" s="41"/>
      <c r="C1138" s="231" t="s">
        <v>1651</v>
      </c>
      <c r="D1138" s="231" t="s">
        <v>226</v>
      </c>
      <c r="E1138" s="232" t="s">
        <v>1652</v>
      </c>
      <c r="F1138" s="233" t="s">
        <v>1653</v>
      </c>
      <c r="G1138" s="234" t="s">
        <v>229</v>
      </c>
      <c r="H1138" s="235">
        <v>116.563</v>
      </c>
      <c r="I1138" s="236"/>
      <c r="J1138" s="237">
        <f>ROUND(I1138*H1138,2)</f>
        <v>0</v>
      </c>
      <c r="K1138" s="238"/>
      <c r="L1138" s="46"/>
      <c r="M1138" s="239" t="s">
        <v>1</v>
      </c>
      <c r="N1138" s="240" t="s">
        <v>44</v>
      </c>
      <c r="O1138" s="93"/>
      <c r="P1138" s="241">
        <f>O1138*H1138</f>
        <v>0</v>
      </c>
      <c r="Q1138" s="241">
        <v>8.0000000000000007E-05</v>
      </c>
      <c r="R1138" s="241">
        <f>Q1138*H1138</f>
        <v>0.0093250400000000015</v>
      </c>
      <c r="S1138" s="241">
        <v>0</v>
      </c>
      <c r="T1138" s="242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3" t="s">
        <v>319</v>
      </c>
      <c r="AT1138" s="243" t="s">
        <v>226</v>
      </c>
      <c r="AU1138" s="243" t="s">
        <v>89</v>
      </c>
      <c r="AY1138" s="19" t="s">
        <v>224</v>
      </c>
      <c r="BE1138" s="244">
        <f>IF(N1138="základní",J1138,0)</f>
        <v>0</v>
      </c>
      <c r="BF1138" s="244">
        <f>IF(N1138="snížená",J1138,0)</f>
        <v>0</v>
      </c>
      <c r="BG1138" s="244">
        <f>IF(N1138="zákl. přenesená",J1138,0)</f>
        <v>0</v>
      </c>
      <c r="BH1138" s="244">
        <f>IF(N1138="sníž. přenesená",J1138,0)</f>
        <v>0</v>
      </c>
      <c r="BI1138" s="244">
        <f>IF(N1138="nulová",J1138,0)</f>
        <v>0</v>
      </c>
      <c r="BJ1138" s="19" t="s">
        <v>89</v>
      </c>
      <c r="BK1138" s="244">
        <f>ROUND(I1138*H1138,2)</f>
        <v>0</v>
      </c>
      <c r="BL1138" s="19" t="s">
        <v>319</v>
      </c>
      <c r="BM1138" s="243" t="s">
        <v>1654</v>
      </c>
    </row>
    <row r="1139" s="14" customFormat="1">
      <c r="A1139" s="14"/>
      <c r="B1139" s="257"/>
      <c r="C1139" s="258"/>
      <c r="D1139" s="247" t="s">
        <v>232</v>
      </c>
      <c r="E1139" s="259" t="s">
        <v>1</v>
      </c>
      <c r="F1139" s="260" t="s">
        <v>1655</v>
      </c>
      <c r="G1139" s="258"/>
      <c r="H1139" s="259" t="s">
        <v>1</v>
      </c>
      <c r="I1139" s="261"/>
      <c r="J1139" s="258"/>
      <c r="K1139" s="258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232</v>
      </c>
      <c r="AU1139" s="266" t="s">
        <v>89</v>
      </c>
      <c r="AV1139" s="14" t="s">
        <v>84</v>
      </c>
      <c r="AW1139" s="14" t="s">
        <v>33</v>
      </c>
      <c r="AX1139" s="14" t="s">
        <v>78</v>
      </c>
      <c r="AY1139" s="266" t="s">
        <v>224</v>
      </c>
    </row>
    <row r="1140" s="13" customFormat="1">
      <c r="A1140" s="13"/>
      <c r="B1140" s="245"/>
      <c r="C1140" s="246"/>
      <c r="D1140" s="247" t="s">
        <v>232</v>
      </c>
      <c r="E1140" s="248" t="s">
        <v>1</v>
      </c>
      <c r="F1140" s="249" t="s">
        <v>571</v>
      </c>
      <c r="G1140" s="246"/>
      <c r="H1140" s="250">
        <v>43.344000000000001</v>
      </c>
      <c r="I1140" s="251"/>
      <c r="J1140" s="246"/>
      <c r="K1140" s="246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6" t="s">
        <v>232</v>
      </c>
      <c r="AU1140" s="256" t="s">
        <v>89</v>
      </c>
      <c r="AV1140" s="13" t="s">
        <v>89</v>
      </c>
      <c r="AW1140" s="13" t="s">
        <v>33</v>
      </c>
      <c r="AX1140" s="13" t="s">
        <v>78</v>
      </c>
      <c r="AY1140" s="256" t="s">
        <v>224</v>
      </c>
    </row>
    <row r="1141" s="13" customFormat="1">
      <c r="A1141" s="13"/>
      <c r="B1141" s="245"/>
      <c r="C1141" s="246"/>
      <c r="D1141" s="247" t="s">
        <v>232</v>
      </c>
      <c r="E1141" s="248" t="s">
        <v>1</v>
      </c>
      <c r="F1141" s="249" t="s">
        <v>1656</v>
      </c>
      <c r="G1141" s="246"/>
      <c r="H1141" s="250">
        <v>4.2030000000000003</v>
      </c>
      <c r="I1141" s="251"/>
      <c r="J1141" s="246"/>
      <c r="K1141" s="246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6" t="s">
        <v>232</v>
      </c>
      <c r="AU1141" s="256" t="s">
        <v>89</v>
      </c>
      <c r="AV1141" s="13" t="s">
        <v>89</v>
      </c>
      <c r="AW1141" s="13" t="s">
        <v>33</v>
      </c>
      <c r="AX1141" s="13" t="s">
        <v>78</v>
      </c>
      <c r="AY1141" s="256" t="s">
        <v>224</v>
      </c>
    </row>
    <row r="1142" s="13" customFormat="1">
      <c r="A1142" s="13"/>
      <c r="B1142" s="245"/>
      <c r="C1142" s="246"/>
      <c r="D1142" s="247" t="s">
        <v>232</v>
      </c>
      <c r="E1142" s="248" t="s">
        <v>1</v>
      </c>
      <c r="F1142" s="249" t="s">
        <v>572</v>
      </c>
      <c r="G1142" s="246"/>
      <c r="H1142" s="250">
        <v>30.667999999999999</v>
      </c>
      <c r="I1142" s="251"/>
      <c r="J1142" s="246"/>
      <c r="K1142" s="246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6" t="s">
        <v>232</v>
      </c>
      <c r="AU1142" s="256" t="s">
        <v>89</v>
      </c>
      <c r="AV1142" s="13" t="s">
        <v>89</v>
      </c>
      <c r="AW1142" s="13" t="s">
        <v>33</v>
      </c>
      <c r="AX1142" s="13" t="s">
        <v>78</v>
      </c>
      <c r="AY1142" s="256" t="s">
        <v>224</v>
      </c>
    </row>
    <row r="1143" s="13" customFormat="1">
      <c r="A1143" s="13"/>
      <c r="B1143" s="245"/>
      <c r="C1143" s="246"/>
      <c r="D1143" s="247" t="s">
        <v>232</v>
      </c>
      <c r="E1143" s="248" t="s">
        <v>1</v>
      </c>
      <c r="F1143" s="249" t="s">
        <v>1657</v>
      </c>
      <c r="G1143" s="246"/>
      <c r="H1143" s="250">
        <v>4.4269999999999996</v>
      </c>
      <c r="I1143" s="251"/>
      <c r="J1143" s="246"/>
      <c r="K1143" s="246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6" t="s">
        <v>232</v>
      </c>
      <c r="AU1143" s="256" t="s">
        <v>89</v>
      </c>
      <c r="AV1143" s="13" t="s">
        <v>89</v>
      </c>
      <c r="AW1143" s="13" t="s">
        <v>33</v>
      </c>
      <c r="AX1143" s="13" t="s">
        <v>78</v>
      </c>
      <c r="AY1143" s="256" t="s">
        <v>224</v>
      </c>
    </row>
    <row r="1144" s="13" customFormat="1">
      <c r="A1144" s="13"/>
      <c r="B1144" s="245"/>
      <c r="C1144" s="246"/>
      <c r="D1144" s="247" t="s">
        <v>232</v>
      </c>
      <c r="E1144" s="248" t="s">
        <v>1</v>
      </c>
      <c r="F1144" s="249" t="s">
        <v>1658</v>
      </c>
      <c r="G1144" s="246"/>
      <c r="H1144" s="250">
        <v>30.347999999999999</v>
      </c>
      <c r="I1144" s="251"/>
      <c r="J1144" s="246"/>
      <c r="K1144" s="246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6" t="s">
        <v>232</v>
      </c>
      <c r="AU1144" s="256" t="s">
        <v>89</v>
      </c>
      <c r="AV1144" s="13" t="s">
        <v>89</v>
      </c>
      <c r="AW1144" s="13" t="s">
        <v>33</v>
      </c>
      <c r="AX1144" s="13" t="s">
        <v>78</v>
      </c>
      <c r="AY1144" s="256" t="s">
        <v>224</v>
      </c>
    </row>
    <row r="1145" s="13" customFormat="1">
      <c r="A1145" s="13"/>
      <c r="B1145" s="245"/>
      <c r="C1145" s="246"/>
      <c r="D1145" s="247" t="s">
        <v>232</v>
      </c>
      <c r="E1145" s="248" t="s">
        <v>1</v>
      </c>
      <c r="F1145" s="249" t="s">
        <v>1659</v>
      </c>
      <c r="G1145" s="246"/>
      <c r="H1145" s="250">
        <v>3.573</v>
      </c>
      <c r="I1145" s="251"/>
      <c r="J1145" s="246"/>
      <c r="K1145" s="246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6" t="s">
        <v>232</v>
      </c>
      <c r="AU1145" s="256" t="s">
        <v>89</v>
      </c>
      <c r="AV1145" s="13" t="s">
        <v>89</v>
      </c>
      <c r="AW1145" s="13" t="s">
        <v>33</v>
      </c>
      <c r="AX1145" s="13" t="s">
        <v>78</v>
      </c>
      <c r="AY1145" s="256" t="s">
        <v>224</v>
      </c>
    </row>
    <row r="1146" s="15" customFormat="1">
      <c r="A1146" s="15"/>
      <c r="B1146" s="267"/>
      <c r="C1146" s="268"/>
      <c r="D1146" s="247" t="s">
        <v>232</v>
      </c>
      <c r="E1146" s="269" t="s">
        <v>1</v>
      </c>
      <c r="F1146" s="270" t="s">
        <v>248</v>
      </c>
      <c r="G1146" s="268"/>
      <c r="H1146" s="271">
        <v>116.563</v>
      </c>
      <c r="I1146" s="272"/>
      <c r="J1146" s="268"/>
      <c r="K1146" s="268"/>
      <c r="L1146" s="273"/>
      <c r="M1146" s="274"/>
      <c r="N1146" s="275"/>
      <c r="O1146" s="275"/>
      <c r="P1146" s="275"/>
      <c r="Q1146" s="275"/>
      <c r="R1146" s="275"/>
      <c r="S1146" s="275"/>
      <c r="T1146" s="276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7" t="s">
        <v>232</v>
      </c>
      <c r="AU1146" s="277" t="s">
        <v>89</v>
      </c>
      <c r="AV1146" s="15" t="s">
        <v>230</v>
      </c>
      <c r="AW1146" s="15" t="s">
        <v>33</v>
      </c>
      <c r="AX1146" s="15" t="s">
        <v>84</v>
      </c>
      <c r="AY1146" s="277" t="s">
        <v>224</v>
      </c>
    </row>
    <row r="1147" s="2" customFormat="1" ht="24.15" customHeight="1">
      <c r="A1147" s="40"/>
      <c r="B1147" s="41"/>
      <c r="C1147" s="278" t="s">
        <v>1660</v>
      </c>
      <c r="D1147" s="278" t="s">
        <v>390</v>
      </c>
      <c r="E1147" s="279" t="s">
        <v>1661</v>
      </c>
      <c r="F1147" s="280" t="s">
        <v>1662</v>
      </c>
      <c r="G1147" s="281" t="s">
        <v>236</v>
      </c>
      <c r="H1147" s="282">
        <v>2.504</v>
      </c>
      <c r="I1147" s="283"/>
      <c r="J1147" s="284">
        <f>ROUND(I1147*H1147,2)</f>
        <v>0</v>
      </c>
      <c r="K1147" s="285"/>
      <c r="L1147" s="286"/>
      <c r="M1147" s="287" t="s">
        <v>1</v>
      </c>
      <c r="N1147" s="288" t="s">
        <v>44</v>
      </c>
      <c r="O1147" s="93"/>
      <c r="P1147" s="241">
        <f>O1147*H1147</f>
        <v>0</v>
      </c>
      <c r="Q1147" s="241">
        <v>0.55000000000000004</v>
      </c>
      <c r="R1147" s="241">
        <f>Q1147*H1147</f>
        <v>1.3772000000000002</v>
      </c>
      <c r="S1147" s="241">
        <v>0</v>
      </c>
      <c r="T1147" s="242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3" t="s">
        <v>418</v>
      </c>
      <c r="AT1147" s="243" t="s">
        <v>390</v>
      </c>
      <c r="AU1147" s="243" t="s">
        <v>89</v>
      </c>
      <c r="AY1147" s="19" t="s">
        <v>224</v>
      </c>
      <c r="BE1147" s="244">
        <f>IF(N1147="základní",J1147,0)</f>
        <v>0</v>
      </c>
      <c r="BF1147" s="244">
        <f>IF(N1147="snížená",J1147,0)</f>
        <v>0</v>
      </c>
      <c r="BG1147" s="244">
        <f>IF(N1147="zákl. přenesená",J1147,0)</f>
        <v>0</v>
      </c>
      <c r="BH1147" s="244">
        <f>IF(N1147="sníž. přenesená",J1147,0)</f>
        <v>0</v>
      </c>
      <c r="BI1147" s="244">
        <f>IF(N1147="nulová",J1147,0)</f>
        <v>0</v>
      </c>
      <c r="BJ1147" s="19" t="s">
        <v>89</v>
      </c>
      <c r="BK1147" s="244">
        <f>ROUND(I1147*H1147,2)</f>
        <v>0</v>
      </c>
      <c r="BL1147" s="19" t="s">
        <v>319</v>
      </c>
      <c r="BM1147" s="243" t="s">
        <v>1663</v>
      </c>
    </row>
    <row r="1148" s="14" customFormat="1">
      <c r="A1148" s="14"/>
      <c r="B1148" s="257"/>
      <c r="C1148" s="258"/>
      <c r="D1148" s="247" t="s">
        <v>232</v>
      </c>
      <c r="E1148" s="259" t="s">
        <v>1</v>
      </c>
      <c r="F1148" s="260" t="s">
        <v>1655</v>
      </c>
      <c r="G1148" s="258"/>
      <c r="H1148" s="259" t="s">
        <v>1</v>
      </c>
      <c r="I1148" s="261"/>
      <c r="J1148" s="258"/>
      <c r="K1148" s="258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232</v>
      </c>
      <c r="AU1148" s="266" t="s">
        <v>89</v>
      </c>
      <c r="AV1148" s="14" t="s">
        <v>84</v>
      </c>
      <c r="AW1148" s="14" t="s">
        <v>33</v>
      </c>
      <c r="AX1148" s="14" t="s">
        <v>78</v>
      </c>
      <c r="AY1148" s="266" t="s">
        <v>224</v>
      </c>
    </row>
    <row r="1149" s="13" customFormat="1">
      <c r="A1149" s="13"/>
      <c r="B1149" s="245"/>
      <c r="C1149" s="246"/>
      <c r="D1149" s="247" t="s">
        <v>232</v>
      </c>
      <c r="E1149" s="248" t="s">
        <v>1</v>
      </c>
      <c r="F1149" s="249" t="s">
        <v>1664</v>
      </c>
      <c r="G1149" s="246"/>
      <c r="H1149" s="250">
        <v>0.93100000000000005</v>
      </c>
      <c r="I1149" s="251"/>
      <c r="J1149" s="246"/>
      <c r="K1149" s="246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6" t="s">
        <v>232</v>
      </c>
      <c r="AU1149" s="256" t="s">
        <v>89</v>
      </c>
      <c r="AV1149" s="13" t="s">
        <v>89</v>
      </c>
      <c r="AW1149" s="13" t="s">
        <v>33</v>
      </c>
      <c r="AX1149" s="13" t="s">
        <v>78</v>
      </c>
      <c r="AY1149" s="256" t="s">
        <v>224</v>
      </c>
    </row>
    <row r="1150" s="13" customFormat="1">
      <c r="A1150" s="13"/>
      <c r="B1150" s="245"/>
      <c r="C1150" s="246"/>
      <c r="D1150" s="247" t="s">
        <v>232</v>
      </c>
      <c r="E1150" s="248" t="s">
        <v>1</v>
      </c>
      <c r="F1150" s="249" t="s">
        <v>1665</v>
      </c>
      <c r="G1150" s="246"/>
      <c r="H1150" s="250">
        <v>0.089999999999999997</v>
      </c>
      <c r="I1150" s="251"/>
      <c r="J1150" s="246"/>
      <c r="K1150" s="246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6" t="s">
        <v>232</v>
      </c>
      <c r="AU1150" s="256" t="s">
        <v>89</v>
      </c>
      <c r="AV1150" s="13" t="s">
        <v>89</v>
      </c>
      <c r="AW1150" s="13" t="s">
        <v>33</v>
      </c>
      <c r="AX1150" s="13" t="s">
        <v>78</v>
      </c>
      <c r="AY1150" s="256" t="s">
        <v>224</v>
      </c>
    </row>
    <row r="1151" s="13" customFormat="1">
      <c r="A1151" s="13"/>
      <c r="B1151" s="245"/>
      <c r="C1151" s="246"/>
      <c r="D1151" s="247" t="s">
        <v>232</v>
      </c>
      <c r="E1151" s="248" t="s">
        <v>1</v>
      </c>
      <c r="F1151" s="249" t="s">
        <v>1666</v>
      </c>
      <c r="G1151" s="246"/>
      <c r="H1151" s="250">
        <v>0.65900000000000003</v>
      </c>
      <c r="I1151" s="251"/>
      <c r="J1151" s="246"/>
      <c r="K1151" s="246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6" t="s">
        <v>232</v>
      </c>
      <c r="AU1151" s="256" t="s">
        <v>89</v>
      </c>
      <c r="AV1151" s="13" t="s">
        <v>89</v>
      </c>
      <c r="AW1151" s="13" t="s">
        <v>33</v>
      </c>
      <c r="AX1151" s="13" t="s">
        <v>78</v>
      </c>
      <c r="AY1151" s="256" t="s">
        <v>224</v>
      </c>
    </row>
    <row r="1152" s="13" customFormat="1">
      <c r="A1152" s="13"/>
      <c r="B1152" s="245"/>
      <c r="C1152" s="246"/>
      <c r="D1152" s="247" t="s">
        <v>232</v>
      </c>
      <c r="E1152" s="248" t="s">
        <v>1</v>
      </c>
      <c r="F1152" s="249" t="s">
        <v>1667</v>
      </c>
      <c r="G1152" s="246"/>
      <c r="H1152" s="250">
        <v>0.095000000000000001</v>
      </c>
      <c r="I1152" s="251"/>
      <c r="J1152" s="246"/>
      <c r="K1152" s="246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6" t="s">
        <v>232</v>
      </c>
      <c r="AU1152" s="256" t="s">
        <v>89</v>
      </c>
      <c r="AV1152" s="13" t="s">
        <v>89</v>
      </c>
      <c r="AW1152" s="13" t="s">
        <v>33</v>
      </c>
      <c r="AX1152" s="13" t="s">
        <v>78</v>
      </c>
      <c r="AY1152" s="256" t="s">
        <v>224</v>
      </c>
    </row>
    <row r="1153" s="13" customFormat="1">
      <c r="A1153" s="13"/>
      <c r="B1153" s="245"/>
      <c r="C1153" s="246"/>
      <c r="D1153" s="247" t="s">
        <v>232</v>
      </c>
      <c r="E1153" s="248" t="s">
        <v>1</v>
      </c>
      <c r="F1153" s="249" t="s">
        <v>1668</v>
      </c>
      <c r="G1153" s="246"/>
      <c r="H1153" s="250">
        <v>0.65200000000000002</v>
      </c>
      <c r="I1153" s="251"/>
      <c r="J1153" s="246"/>
      <c r="K1153" s="246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6" t="s">
        <v>232</v>
      </c>
      <c r="AU1153" s="256" t="s">
        <v>89</v>
      </c>
      <c r="AV1153" s="13" t="s">
        <v>89</v>
      </c>
      <c r="AW1153" s="13" t="s">
        <v>33</v>
      </c>
      <c r="AX1153" s="13" t="s">
        <v>78</v>
      </c>
      <c r="AY1153" s="256" t="s">
        <v>224</v>
      </c>
    </row>
    <row r="1154" s="13" customFormat="1">
      <c r="A1154" s="13"/>
      <c r="B1154" s="245"/>
      <c r="C1154" s="246"/>
      <c r="D1154" s="247" t="s">
        <v>232</v>
      </c>
      <c r="E1154" s="248" t="s">
        <v>1</v>
      </c>
      <c r="F1154" s="249" t="s">
        <v>1669</v>
      </c>
      <c r="G1154" s="246"/>
      <c r="H1154" s="250">
        <v>0.076999999999999999</v>
      </c>
      <c r="I1154" s="251"/>
      <c r="J1154" s="246"/>
      <c r="K1154" s="246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6" t="s">
        <v>232</v>
      </c>
      <c r="AU1154" s="256" t="s">
        <v>89</v>
      </c>
      <c r="AV1154" s="13" t="s">
        <v>89</v>
      </c>
      <c r="AW1154" s="13" t="s">
        <v>33</v>
      </c>
      <c r="AX1154" s="13" t="s">
        <v>78</v>
      </c>
      <c r="AY1154" s="256" t="s">
        <v>224</v>
      </c>
    </row>
    <row r="1155" s="15" customFormat="1">
      <c r="A1155" s="15"/>
      <c r="B1155" s="267"/>
      <c r="C1155" s="268"/>
      <c r="D1155" s="247" t="s">
        <v>232</v>
      </c>
      <c r="E1155" s="269" t="s">
        <v>1</v>
      </c>
      <c r="F1155" s="270" t="s">
        <v>248</v>
      </c>
      <c r="G1155" s="268"/>
      <c r="H1155" s="271">
        <v>2.504</v>
      </c>
      <c r="I1155" s="272"/>
      <c r="J1155" s="268"/>
      <c r="K1155" s="268"/>
      <c r="L1155" s="273"/>
      <c r="M1155" s="274"/>
      <c r="N1155" s="275"/>
      <c r="O1155" s="275"/>
      <c r="P1155" s="275"/>
      <c r="Q1155" s="275"/>
      <c r="R1155" s="275"/>
      <c r="S1155" s="275"/>
      <c r="T1155" s="276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7" t="s">
        <v>232</v>
      </c>
      <c r="AU1155" s="277" t="s">
        <v>89</v>
      </c>
      <c r="AV1155" s="15" t="s">
        <v>230</v>
      </c>
      <c r="AW1155" s="15" t="s">
        <v>33</v>
      </c>
      <c r="AX1155" s="15" t="s">
        <v>84</v>
      </c>
      <c r="AY1155" s="277" t="s">
        <v>224</v>
      </c>
    </row>
    <row r="1156" s="2" customFormat="1" ht="16.5" customHeight="1">
      <c r="A1156" s="40"/>
      <c r="B1156" s="41"/>
      <c r="C1156" s="231" t="s">
        <v>1670</v>
      </c>
      <c r="D1156" s="231" t="s">
        <v>226</v>
      </c>
      <c r="E1156" s="232" t="s">
        <v>1671</v>
      </c>
      <c r="F1156" s="233" t="s">
        <v>1672</v>
      </c>
      <c r="G1156" s="234" t="s">
        <v>273</v>
      </c>
      <c r="H1156" s="235">
        <v>244.779</v>
      </c>
      <c r="I1156" s="236"/>
      <c r="J1156" s="237">
        <f>ROUND(I1156*H1156,2)</f>
        <v>0</v>
      </c>
      <c r="K1156" s="238"/>
      <c r="L1156" s="46"/>
      <c r="M1156" s="239" t="s">
        <v>1</v>
      </c>
      <c r="N1156" s="240" t="s">
        <v>44</v>
      </c>
      <c r="O1156" s="93"/>
      <c r="P1156" s="241">
        <f>O1156*H1156</f>
        <v>0</v>
      </c>
      <c r="Q1156" s="241">
        <v>0.00012999999999999999</v>
      </c>
      <c r="R1156" s="241">
        <f>Q1156*H1156</f>
        <v>0.031821269999999999</v>
      </c>
      <c r="S1156" s="241">
        <v>0</v>
      </c>
      <c r="T1156" s="242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43" t="s">
        <v>319</v>
      </c>
      <c r="AT1156" s="243" t="s">
        <v>226</v>
      </c>
      <c r="AU1156" s="243" t="s">
        <v>89</v>
      </c>
      <c r="AY1156" s="19" t="s">
        <v>224</v>
      </c>
      <c r="BE1156" s="244">
        <f>IF(N1156="základní",J1156,0)</f>
        <v>0</v>
      </c>
      <c r="BF1156" s="244">
        <f>IF(N1156="snížená",J1156,0)</f>
        <v>0</v>
      </c>
      <c r="BG1156" s="244">
        <f>IF(N1156="zákl. přenesená",J1156,0)</f>
        <v>0</v>
      </c>
      <c r="BH1156" s="244">
        <f>IF(N1156="sníž. přenesená",J1156,0)</f>
        <v>0</v>
      </c>
      <c r="BI1156" s="244">
        <f>IF(N1156="nulová",J1156,0)</f>
        <v>0</v>
      </c>
      <c r="BJ1156" s="19" t="s">
        <v>89</v>
      </c>
      <c r="BK1156" s="244">
        <f>ROUND(I1156*H1156,2)</f>
        <v>0</v>
      </c>
      <c r="BL1156" s="19" t="s">
        <v>319</v>
      </c>
      <c r="BM1156" s="243" t="s">
        <v>1673</v>
      </c>
    </row>
    <row r="1157" s="14" customFormat="1">
      <c r="A1157" s="14"/>
      <c r="B1157" s="257"/>
      <c r="C1157" s="258"/>
      <c r="D1157" s="247" t="s">
        <v>232</v>
      </c>
      <c r="E1157" s="259" t="s">
        <v>1</v>
      </c>
      <c r="F1157" s="260" t="s">
        <v>1674</v>
      </c>
      <c r="G1157" s="258"/>
      <c r="H1157" s="259" t="s">
        <v>1</v>
      </c>
      <c r="I1157" s="261"/>
      <c r="J1157" s="258"/>
      <c r="K1157" s="258"/>
      <c r="L1157" s="262"/>
      <c r="M1157" s="263"/>
      <c r="N1157" s="264"/>
      <c r="O1157" s="264"/>
      <c r="P1157" s="264"/>
      <c r="Q1157" s="264"/>
      <c r="R1157" s="264"/>
      <c r="S1157" s="264"/>
      <c r="T1157" s="26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6" t="s">
        <v>232</v>
      </c>
      <c r="AU1157" s="266" t="s">
        <v>89</v>
      </c>
      <c r="AV1157" s="14" t="s">
        <v>84</v>
      </c>
      <c r="AW1157" s="14" t="s">
        <v>33</v>
      </c>
      <c r="AX1157" s="14" t="s">
        <v>78</v>
      </c>
      <c r="AY1157" s="266" t="s">
        <v>224</v>
      </c>
    </row>
    <row r="1158" s="14" customFormat="1">
      <c r="A1158" s="14"/>
      <c r="B1158" s="257"/>
      <c r="C1158" s="258"/>
      <c r="D1158" s="247" t="s">
        <v>232</v>
      </c>
      <c r="E1158" s="259" t="s">
        <v>1</v>
      </c>
      <c r="F1158" s="260" t="s">
        <v>1655</v>
      </c>
      <c r="G1158" s="258"/>
      <c r="H1158" s="259" t="s">
        <v>1</v>
      </c>
      <c r="I1158" s="261"/>
      <c r="J1158" s="258"/>
      <c r="K1158" s="258"/>
      <c r="L1158" s="262"/>
      <c r="M1158" s="263"/>
      <c r="N1158" s="264"/>
      <c r="O1158" s="264"/>
      <c r="P1158" s="264"/>
      <c r="Q1158" s="264"/>
      <c r="R1158" s="264"/>
      <c r="S1158" s="264"/>
      <c r="T1158" s="26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6" t="s">
        <v>232</v>
      </c>
      <c r="AU1158" s="266" t="s">
        <v>89</v>
      </c>
      <c r="AV1158" s="14" t="s">
        <v>84</v>
      </c>
      <c r="AW1158" s="14" t="s">
        <v>33</v>
      </c>
      <c r="AX1158" s="14" t="s">
        <v>78</v>
      </c>
      <c r="AY1158" s="266" t="s">
        <v>224</v>
      </c>
    </row>
    <row r="1159" s="13" customFormat="1">
      <c r="A1159" s="13"/>
      <c r="B1159" s="245"/>
      <c r="C1159" s="246"/>
      <c r="D1159" s="247" t="s">
        <v>232</v>
      </c>
      <c r="E1159" s="248" t="s">
        <v>1</v>
      </c>
      <c r="F1159" s="249" t="s">
        <v>1675</v>
      </c>
      <c r="G1159" s="246"/>
      <c r="H1159" s="250">
        <v>91.022000000000006</v>
      </c>
      <c r="I1159" s="251"/>
      <c r="J1159" s="246"/>
      <c r="K1159" s="246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6" t="s">
        <v>232</v>
      </c>
      <c r="AU1159" s="256" t="s">
        <v>89</v>
      </c>
      <c r="AV1159" s="13" t="s">
        <v>89</v>
      </c>
      <c r="AW1159" s="13" t="s">
        <v>33</v>
      </c>
      <c r="AX1159" s="13" t="s">
        <v>78</v>
      </c>
      <c r="AY1159" s="256" t="s">
        <v>224</v>
      </c>
    </row>
    <row r="1160" s="13" customFormat="1">
      <c r="A1160" s="13"/>
      <c r="B1160" s="245"/>
      <c r="C1160" s="246"/>
      <c r="D1160" s="247" t="s">
        <v>232</v>
      </c>
      <c r="E1160" s="248" t="s">
        <v>1</v>
      </c>
      <c r="F1160" s="249" t="s">
        <v>1676</v>
      </c>
      <c r="G1160" s="246"/>
      <c r="H1160" s="250">
        <v>8.8260000000000005</v>
      </c>
      <c r="I1160" s="251"/>
      <c r="J1160" s="246"/>
      <c r="K1160" s="246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6" t="s">
        <v>232</v>
      </c>
      <c r="AU1160" s="256" t="s">
        <v>89</v>
      </c>
      <c r="AV1160" s="13" t="s">
        <v>89</v>
      </c>
      <c r="AW1160" s="13" t="s">
        <v>33</v>
      </c>
      <c r="AX1160" s="13" t="s">
        <v>78</v>
      </c>
      <c r="AY1160" s="256" t="s">
        <v>224</v>
      </c>
    </row>
    <row r="1161" s="13" customFormat="1">
      <c r="A1161" s="13"/>
      <c r="B1161" s="245"/>
      <c r="C1161" s="246"/>
      <c r="D1161" s="247" t="s">
        <v>232</v>
      </c>
      <c r="E1161" s="248" t="s">
        <v>1</v>
      </c>
      <c r="F1161" s="249" t="s">
        <v>1677</v>
      </c>
      <c r="G1161" s="246"/>
      <c r="H1161" s="250">
        <v>64.402000000000001</v>
      </c>
      <c r="I1161" s="251"/>
      <c r="J1161" s="246"/>
      <c r="K1161" s="246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6" t="s">
        <v>232</v>
      </c>
      <c r="AU1161" s="256" t="s">
        <v>89</v>
      </c>
      <c r="AV1161" s="13" t="s">
        <v>89</v>
      </c>
      <c r="AW1161" s="13" t="s">
        <v>33</v>
      </c>
      <c r="AX1161" s="13" t="s">
        <v>78</v>
      </c>
      <c r="AY1161" s="256" t="s">
        <v>224</v>
      </c>
    </row>
    <row r="1162" s="13" customFormat="1">
      <c r="A1162" s="13"/>
      <c r="B1162" s="245"/>
      <c r="C1162" s="246"/>
      <c r="D1162" s="247" t="s">
        <v>232</v>
      </c>
      <c r="E1162" s="248" t="s">
        <v>1</v>
      </c>
      <c r="F1162" s="249" t="s">
        <v>1678</v>
      </c>
      <c r="G1162" s="246"/>
      <c r="H1162" s="250">
        <v>9.2959999999999994</v>
      </c>
      <c r="I1162" s="251"/>
      <c r="J1162" s="246"/>
      <c r="K1162" s="246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6" t="s">
        <v>232</v>
      </c>
      <c r="AU1162" s="256" t="s">
        <v>89</v>
      </c>
      <c r="AV1162" s="13" t="s">
        <v>89</v>
      </c>
      <c r="AW1162" s="13" t="s">
        <v>33</v>
      </c>
      <c r="AX1162" s="13" t="s">
        <v>78</v>
      </c>
      <c r="AY1162" s="256" t="s">
        <v>224</v>
      </c>
    </row>
    <row r="1163" s="13" customFormat="1">
      <c r="A1163" s="13"/>
      <c r="B1163" s="245"/>
      <c r="C1163" s="246"/>
      <c r="D1163" s="247" t="s">
        <v>232</v>
      </c>
      <c r="E1163" s="248" t="s">
        <v>1</v>
      </c>
      <c r="F1163" s="249" t="s">
        <v>1679</v>
      </c>
      <c r="G1163" s="246"/>
      <c r="H1163" s="250">
        <v>63.729999999999997</v>
      </c>
      <c r="I1163" s="251"/>
      <c r="J1163" s="246"/>
      <c r="K1163" s="246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6" t="s">
        <v>232</v>
      </c>
      <c r="AU1163" s="256" t="s">
        <v>89</v>
      </c>
      <c r="AV1163" s="13" t="s">
        <v>89</v>
      </c>
      <c r="AW1163" s="13" t="s">
        <v>33</v>
      </c>
      <c r="AX1163" s="13" t="s">
        <v>78</v>
      </c>
      <c r="AY1163" s="256" t="s">
        <v>224</v>
      </c>
    </row>
    <row r="1164" s="13" customFormat="1">
      <c r="A1164" s="13"/>
      <c r="B1164" s="245"/>
      <c r="C1164" s="246"/>
      <c r="D1164" s="247" t="s">
        <v>232</v>
      </c>
      <c r="E1164" s="248" t="s">
        <v>1</v>
      </c>
      <c r="F1164" s="249" t="s">
        <v>1680</v>
      </c>
      <c r="G1164" s="246"/>
      <c r="H1164" s="250">
        <v>7.5030000000000001</v>
      </c>
      <c r="I1164" s="251"/>
      <c r="J1164" s="246"/>
      <c r="K1164" s="246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6" t="s">
        <v>232</v>
      </c>
      <c r="AU1164" s="256" t="s">
        <v>89</v>
      </c>
      <c r="AV1164" s="13" t="s">
        <v>89</v>
      </c>
      <c r="AW1164" s="13" t="s">
        <v>33</v>
      </c>
      <c r="AX1164" s="13" t="s">
        <v>78</v>
      </c>
      <c r="AY1164" s="256" t="s">
        <v>224</v>
      </c>
    </row>
    <row r="1165" s="15" customFormat="1">
      <c r="A1165" s="15"/>
      <c r="B1165" s="267"/>
      <c r="C1165" s="268"/>
      <c r="D1165" s="247" t="s">
        <v>232</v>
      </c>
      <c r="E1165" s="269" t="s">
        <v>1</v>
      </c>
      <c r="F1165" s="270" t="s">
        <v>248</v>
      </c>
      <c r="G1165" s="268"/>
      <c r="H1165" s="271">
        <v>244.779</v>
      </c>
      <c r="I1165" s="272"/>
      <c r="J1165" s="268"/>
      <c r="K1165" s="268"/>
      <c r="L1165" s="273"/>
      <c r="M1165" s="274"/>
      <c r="N1165" s="275"/>
      <c r="O1165" s="275"/>
      <c r="P1165" s="275"/>
      <c r="Q1165" s="275"/>
      <c r="R1165" s="275"/>
      <c r="S1165" s="275"/>
      <c r="T1165" s="276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7" t="s">
        <v>232</v>
      </c>
      <c r="AU1165" s="277" t="s">
        <v>89</v>
      </c>
      <c r="AV1165" s="15" t="s">
        <v>230</v>
      </c>
      <c r="AW1165" s="15" t="s">
        <v>33</v>
      </c>
      <c r="AX1165" s="15" t="s">
        <v>84</v>
      </c>
      <c r="AY1165" s="277" t="s">
        <v>224</v>
      </c>
    </row>
    <row r="1166" s="2" customFormat="1" ht="16.5" customHeight="1">
      <c r="A1166" s="40"/>
      <c r="B1166" s="41"/>
      <c r="C1166" s="278" t="s">
        <v>1681</v>
      </c>
      <c r="D1166" s="278" t="s">
        <v>390</v>
      </c>
      <c r="E1166" s="279" t="s">
        <v>1682</v>
      </c>
      <c r="F1166" s="280" t="s">
        <v>1683</v>
      </c>
      <c r="G1166" s="281" t="s">
        <v>236</v>
      </c>
      <c r="H1166" s="282">
        <v>1.2929999999999999</v>
      </c>
      <c r="I1166" s="283"/>
      <c r="J1166" s="284">
        <f>ROUND(I1166*H1166,2)</f>
        <v>0</v>
      </c>
      <c r="K1166" s="285"/>
      <c r="L1166" s="286"/>
      <c r="M1166" s="287" t="s">
        <v>1</v>
      </c>
      <c r="N1166" s="288" t="s">
        <v>44</v>
      </c>
      <c r="O1166" s="93"/>
      <c r="P1166" s="241">
        <f>O1166*H1166</f>
        <v>0</v>
      </c>
      <c r="Q1166" s="241">
        <v>0.55000000000000004</v>
      </c>
      <c r="R1166" s="241">
        <f>Q1166*H1166</f>
        <v>0.71115000000000006</v>
      </c>
      <c r="S1166" s="241">
        <v>0</v>
      </c>
      <c r="T1166" s="242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3" t="s">
        <v>418</v>
      </c>
      <c r="AT1166" s="243" t="s">
        <v>390</v>
      </c>
      <c r="AU1166" s="243" t="s">
        <v>89</v>
      </c>
      <c r="AY1166" s="19" t="s">
        <v>224</v>
      </c>
      <c r="BE1166" s="244">
        <f>IF(N1166="základní",J1166,0)</f>
        <v>0</v>
      </c>
      <c r="BF1166" s="244">
        <f>IF(N1166="snížená",J1166,0)</f>
        <v>0</v>
      </c>
      <c r="BG1166" s="244">
        <f>IF(N1166="zákl. přenesená",J1166,0)</f>
        <v>0</v>
      </c>
      <c r="BH1166" s="244">
        <f>IF(N1166="sníž. přenesená",J1166,0)</f>
        <v>0</v>
      </c>
      <c r="BI1166" s="244">
        <f>IF(N1166="nulová",J1166,0)</f>
        <v>0</v>
      </c>
      <c r="BJ1166" s="19" t="s">
        <v>89</v>
      </c>
      <c r="BK1166" s="244">
        <f>ROUND(I1166*H1166,2)</f>
        <v>0</v>
      </c>
      <c r="BL1166" s="19" t="s">
        <v>319</v>
      </c>
      <c r="BM1166" s="243" t="s">
        <v>1684</v>
      </c>
    </row>
    <row r="1167" s="14" customFormat="1">
      <c r="A1167" s="14"/>
      <c r="B1167" s="257"/>
      <c r="C1167" s="258"/>
      <c r="D1167" s="247" t="s">
        <v>232</v>
      </c>
      <c r="E1167" s="259" t="s">
        <v>1</v>
      </c>
      <c r="F1167" s="260" t="s">
        <v>1685</v>
      </c>
      <c r="G1167" s="258"/>
      <c r="H1167" s="259" t="s">
        <v>1</v>
      </c>
      <c r="I1167" s="261"/>
      <c r="J1167" s="258"/>
      <c r="K1167" s="258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6" t="s">
        <v>232</v>
      </c>
      <c r="AU1167" s="266" t="s">
        <v>89</v>
      </c>
      <c r="AV1167" s="14" t="s">
        <v>84</v>
      </c>
      <c r="AW1167" s="14" t="s">
        <v>33</v>
      </c>
      <c r="AX1167" s="14" t="s">
        <v>78</v>
      </c>
      <c r="AY1167" s="266" t="s">
        <v>224</v>
      </c>
    </row>
    <row r="1168" s="14" customFormat="1">
      <c r="A1168" s="14"/>
      <c r="B1168" s="257"/>
      <c r="C1168" s="258"/>
      <c r="D1168" s="247" t="s">
        <v>232</v>
      </c>
      <c r="E1168" s="259" t="s">
        <v>1</v>
      </c>
      <c r="F1168" s="260" t="s">
        <v>1655</v>
      </c>
      <c r="G1168" s="258"/>
      <c r="H1168" s="259" t="s">
        <v>1</v>
      </c>
      <c r="I1168" s="261"/>
      <c r="J1168" s="258"/>
      <c r="K1168" s="258"/>
      <c r="L1168" s="262"/>
      <c r="M1168" s="263"/>
      <c r="N1168" s="264"/>
      <c r="O1168" s="264"/>
      <c r="P1168" s="264"/>
      <c r="Q1168" s="264"/>
      <c r="R1168" s="264"/>
      <c r="S1168" s="264"/>
      <c r="T1168" s="26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6" t="s">
        <v>232</v>
      </c>
      <c r="AU1168" s="266" t="s">
        <v>89</v>
      </c>
      <c r="AV1168" s="14" t="s">
        <v>84</v>
      </c>
      <c r="AW1168" s="14" t="s">
        <v>33</v>
      </c>
      <c r="AX1168" s="14" t="s">
        <v>78</v>
      </c>
      <c r="AY1168" s="266" t="s">
        <v>224</v>
      </c>
    </row>
    <row r="1169" s="13" customFormat="1">
      <c r="A1169" s="13"/>
      <c r="B1169" s="245"/>
      <c r="C1169" s="246"/>
      <c r="D1169" s="247" t="s">
        <v>232</v>
      </c>
      <c r="E1169" s="248" t="s">
        <v>1</v>
      </c>
      <c r="F1169" s="249" t="s">
        <v>1686</v>
      </c>
      <c r="G1169" s="246"/>
      <c r="H1169" s="250">
        <v>0.48099999999999998</v>
      </c>
      <c r="I1169" s="251"/>
      <c r="J1169" s="246"/>
      <c r="K1169" s="246"/>
      <c r="L1169" s="252"/>
      <c r="M1169" s="253"/>
      <c r="N1169" s="254"/>
      <c r="O1169" s="254"/>
      <c r="P1169" s="254"/>
      <c r="Q1169" s="254"/>
      <c r="R1169" s="254"/>
      <c r="S1169" s="254"/>
      <c r="T1169" s="25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6" t="s">
        <v>232</v>
      </c>
      <c r="AU1169" s="256" t="s">
        <v>89</v>
      </c>
      <c r="AV1169" s="13" t="s">
        <v>89</v>
      </c>
      <c r="AW1169" s="13" t="s">
        <v>33</v>
      </c>
      <c r="AX1169" s="13" t="s">
        <v>78</v>
      </c>
      <c r="AY1169" s="256" t="s">
        <v>224</v>
      </c>
    </row>
    <row r="1170" s="13" customFormat="1">
      <c r="A1170" s="13"/>
      <c r="B1170" s="245"/>
      <c r="C1170" s="246"/>
      <c r="D1170" s="247" t="s">
        <v>232</v>
      </c>
      <c r="E1170" s="248" t="s">
        <v>1</v>
      </c>
      <c r="F1170" s="249" t="s">
        <v>1687</v>
      </c>
      <c r="G1170" s="246"/>
      <c r="H1170" s="250">
        <v>0.047</v>
      </c>
      <c r="I1170" s="251"/>
      <c r="J1170" s="246"/>
      <c r="K1170" s="246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6" t="s">
        <v>232</v>
      </c>
      <c r="AU1170" s="256" t="s">
        <v>89</v>
      </c>
      <c r="AV1170" s="13" t="s">
        <v>89</v>
      </c>
      <c r="AW1170" s="13" t="s">
        <v>33</v>
      </c>
      <c r="AX1170" s="13" t="s">
        <v>78</v>
      </c>
      <c r="AY1170" s="256" t="s">
        <v>224</v>
      </c>
    </row>
    <row r="1171" s="13" customFormat="1">
      <c r="A1171" s="13"/>
      <c r="B1171" s="245"/>
      <c r="C1171" s="246"/>
      <c r="D1171" s="247" t="s">
        <v>232</v>
      </c>
      <c r="E1171" s="248" t="s">
        <v>1</v>
      </c>
      <c r="F1171" s="249" t="s">
        <v>1688</v>
      </c>
      <c r="G1171" s="246"/>
      <c r="H1171" s="250">
        <v>0.34000000000000002</v>
      </c>
      <c r="I1171" s="251"/>
      <c r="J1171" s="246"/>
      <c r="K1171" s="246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6" t="s">
        <v>232</v>
      </c>
      <c r="AU1171" s="256" t="s">
        <v>89</v>
      </c>
      <c r="AV1171" s="13" t="s">
        <v>89</v>
      </c>
      <c r="AW1171" s="13" t="s">
        <v>33</v>
      </c>
      <c r="AX1171" s="13" t="s">
        <v>78</v>
      </c>
      <c r="AY1171" s="256" t="s">
        <v>224</v>
      </c>
    </row>
    <row r="1172" s="13" customFormat="1">
      <c r="A1172" s="13"/>
      <c r="B1172" s="245"/>
      <c r="C1172" s="246"/>
      <c r="D1172" s="247" t="s">
        <v>232</v>
      </c>
      <c r="E1172" s="248" t="s">
        <v>1</v>
      </c>
      <c r="F1172" s="249" t="s">
        <v>1689</v>
      </c>
      <c r="G1172" s="246"/>
      <c r="H1172" s="250">
        <v>0.049000000000000002</v>
      </c>
      <c r="I1172" s="251"/>
      <c r="J1172" s="246"/>
      <c r="K1172" s="246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6" t="s">
        <v>232</v>
      </c>
      <c r="AU1172" s="256" t="s">
        <v>89</v>
      </c>
      <c r="AV1172" s="13" t="s">
        <v>89</v>
      </c>
      <c r="AW1172" s="13" t="s">
        <v>33</v>
      </c>
      <c r="AX1172" s="13" t="s">
        <v>78</v>
      </c>
      <c r="AY1172" s="256" t="s">
        <v>224</v>
      </c>
    </row>
    <row r="1173" s="13" customFormat="1">
      <c r="A1173" s="13"/>
      <c r="B1173" s="245"/>
      <c r="C1173" s="246"/>
      <c r="D1173" s="247" t="s">
        <v>232</v>
      </c>
      <c r="E1173" s="248" t="s">
        <v>1</v>
      </c>
      <c r="F1173" s="249" t="s">
        <v>1690</v>
      </c>
      <c r="G1173" s="246"/>
      <c r="H1173" s="250">
        <v>0.33600000000000002</v>
      </c>
      <c r="I1173" s="251"/>
      <c r="J1173" s="246"/>
      <c r="K1173" s="246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6" t="s">
        <v>232</v>
      </c>
      <c r="AU1173" s="256" t="s">
        <v>89</v>
      </c>
      <c r="AV1173" s="13" t="s">
        <v>89</v>
      </c>
      <c r="AW1173" s="13" t="s">
        <v>33</v>
      </c>
      <c r="AX1173" s="13" t="s">
        <v>78</v>
      </c>
      <c r="AY1173" s="256" t="s">
        <v>224</v>
      </c>
    </row>
    <row r="1174" s="13" customFormat="1">
      <c r="A1174" s="13"/>
      <c r="B1174" s="245"/>
      <c r="C1174" s="246"/>
      <c r="D1174" s="247" t="s">
        <v>232</v>
      </c>
      <c r="E1174" s="248" t="s">
        <v>1</v>
      </c>
      <c r="F1174" s="249" t="s">
        <v>1691</v>
      </c>
      <c r="G1174" s="246"/>
      <c r="H1174" s="250">
        <v>0.040000000000000001</v>
      </c>
      <c r="I1174" s="251"/>
      <c r="J1174" s="246"/>
      <c r="K1174" s="246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6" t="s">
        <v>232</v>
      </c>
      <c r="AU1174" s="256" t="s">
        <v>89</v>
      </c>
      <c r="AV1174" s="13" t="s">
        <v>89</v>
      </c>
      <c r="AW1174" s="13" t="s">
        <v>33</v>
      </c>
      <c r="AX1174" s="13" t="s">
        <v>78</v>
      </c>
      <c r="AY1174" s="256" t="s">
        <v>224</v>
      </c>
    </row>
    <row r="1175" s="15" customFormat="1">
      <c r="A1175" s="15"/>
      <c r="B1175" s="267"/>
      <c r="C1175" s="268"/>
      <c r="D1175" s="247" t="s">
        <v>232</v>
      </c>
      <c r="E1175" s="269" t="s">
        <v>1</v>
      </c>
      <c r="F1175" s="270" t="s">
        <v>248</v>
      </c>
      <c r="G1175" s="268"/>
      <c r="H1175" s="271">
        <v>1.2929999999999999</v>
      </c>
      <c r="I1175" s="272"/>
      <c r="J1175" s="268"/>
      <c r="K1175" s="268"/>
      <c r="L1175" s="273"/>
      <c r="M1175" s="274"/>
      <c r="N1175" s="275"/>
      <c r="O1175" s="275"/>
      <c r="P1175" s="275"/>
      <c r="Q1175" s="275"/>
      <c r="R1175" s="275"/>
      <c r="S1175" s="275"/>
      <c r="T1175" s="276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77" t="s">
        <v>232</v>
      </c>
      <c r="AU1175" s="277" t="s">
        <v>89</v>
      </c>
      <c r="AV1175" s="15" t="s">
        <v>230</v>
      </c>
      <c r="AW1175" s="15" t="s">
        <v>33</v>
      </c>
      <c r="AX1175" s="15" t="s">
        <v>84</v>
      </c>
      <c r="AY1175" s="277" t="s">
        <v>224</v>
      </c>
    </row>
    <row r="1176" s="2" customFormat="1" ht="16.5" customHeight="1">
      <c r="A1176" s="40"/>
      <c r="B1176" s="41"/>
      <c r="C1176" s="231" t="s">
        <v>1692</v>
      </c>
      <c r="D1176" s="231" t="s">
        <v>226</v>
      </c>
      <c r="E1176" s="232" t="s">
        <v>1693</v>
      </c>
      <c r="F1176" s="233" t="s">
        <v>1694</v>
      </c>
      <c r="G1176" s="234" t="s">
        <v>273</v>
      </c>
      <c r="H1176" s="235">
        <v>29.802</v>
      </c>
      <c r="I1176" s="236"/>
      <c r="J1176" s="237">
        <f>ROUND(I1176*H1176,2)</f>
        <v>0</v>
      </c>
      <c r="K1176" s="238"/>
      <c r="L1176" s="46"/>
      <c r="M1176" s="239" t="s">
        <v>1</v>
      </c>
      <c r="N1176" s="240" t="s">
        <v>44</v>
      </c>
      <c r="O1176" s="93"/>
      <c r="P1176" s="241">
        <f>O1176*H1176</f>
        <v>0</v>
      </c>
      <c r="Q1176" s="241">
        <v>0.00012999999999999999</v>
      </c>
      <c r="R1176" s="241">
        <f>Q1176*H1176</f>
        <v>0.0038742599999999996</v>
      </c>
      <c r="S1176" s="241">
        <v>0</v>
      </c>
      <c r="T1176" s="242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3" t="s">
        <v>319</v>
      </c>
      <c r="AT1176" s="243" t="s">
        <v>226</v>
      </c>
      <c r="AU1176" s="243" t="s">
        <v>89</v>
      </c>
      <c r="AY1176" s="19" t="s">
        <v>224</v>
      </c>
      <c r="BE1176" s="244">
        <f>IF(N1176="základní",J1176,0)</f>
        <v>0</v>
      </c>
      <c r="BF1176" s="244">
        <f>IF(N1176="snížená",J1176,0)</f>
        <v>0</v>
      </c>
      <c r="BG1176" s="244">
        <f>IF(N1176="zákl. přenesená",J1176,0)</f>
        <v>0</v>
      </c>
      <c r="BH1176" s="244">
        <f>IF(N1176="sníž. přenesená",J1176,0)</f>
        <v>0</v>
      </c>
      <c r="BI1176" s="244">
        <f>IF(N1176="nulová",J1176,0)</f>
        <v>0</v>
      </c>
      <c r="BJ1176" s="19" t="s">
        <v>89</v>
      </c>
      <c r="BK1176" s="244">
        <f>ROUND(I1176*H1176,2)</f>
        <v>0</v>
      </c>
      <c r="BL1176" s="19" t="s">
        <v>319</v>
      </c>
      <c r="BM1176" s="243" t="s">
        <v>1695</v>
      </c>
    </row>
    <row r="1177" s="14" customFormat="1">
      <c r="A1177" s="14"/>
      <c r="B1177" s="257"/>
      <c r="C1177" s="258"/>
      <c r="D1177" s="247" t="s">
        <v>232</v>
      </c>
      <c r="E1177" s="259" t="s">
        <v>1</v>
      </c>
      <c r="F1177" s="260" t="s">
        <v>1674</v>
      </c>
      <c r="G1177" s="258"/>
      <c r="H1177" s="259" t="s">
        <v>1</v>
      </c>
      <c r="I1177" s="261"/>
      <c r="J1177" s="258"/>
      <c r="K1177" s="258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232</v>
      </c>
      <c r="AU1177" s="266" t="s">
        <v>89</v>
      </c>
      <c r="AV1177" s="14" t="s">
        <v>84</v>
      </c>
      <c r="AW1177" s="14" t="s">
        <v>33</v>
      </c>
      <c r="AX1177" s="14" t="s">
        <v>78</v>
      </c>
      <c r="AY1177" s="266" t="s">
        <v>224</v>
      </c>
    </row>
    <row r="1178" s="13" customFormat="1">
      <c r="A1178" s="13"/>
      <c r="B1178" s="245"/>
      <c r="C1178" s="246"/>
      <c r="D1178" s="247" t="s">
        <v>232</v>
      </c>
      <c r="E1178" s="248" t="s">
        <v>1</v>
      </c>
      <c r="F1178" s="249" t="s">
        <v>1696</v>
      </c>
      <c r="G1178" s="246"/>
      <c r="H1178" s="250">
        <v>29.802</v>
      </c>
      <c r="I1178" s="251"/>
      <c r="J1178" s="246"/>
      <c r="K1178" s="246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6" t="s">
        <v>232</v>
      </c>
      <c r="AU1178" s="256" t="s">
        <v>89</v>
      </c>
      <c r="AV1178" s="13" t="s">
        <v>89</v>
      </c>
      <c r="AW1178" s="13" t="s">
        <v>33</v>
      </c>
      <c r="AX1178" s="13" t="s">
        <v>84</v>
      </c>
      <c r="AY1178" s="256" t="s">
        <v>224</v>
      </c>
    </row>
    <row r="1179" s="2" customFormat="1" ht="16.5" customHeight="1">
      <c r="A1179" s="40"/>
      <c r="B1179" s="41"/>
      <c r="C1179" s="278" t="s">
        <v>1697</v>
      </c>
      <c r="D1179" s="278" t="s">
        <v>390</v>
      </c>
      <c r="E1179" s="279" t="s">
        <v>1682</v>
      </c>
      <c r="F1179" s="280" t="s">
        <v>1683</v>
      </c>
      <c r="G1179" s="281" t="s">
        <v>236</v>
      </c>
      <c r="H1179" s="282">
        <v>0.157</v>
      </c>
      <c r="I1179" s="283"/>
      <c r="J1179" s="284">
        <f>ROUND(I1179*H1179,2)</f>
        <v>0</v>
      </c>
      <c r="K1179" s="285"/>
      <c r="L1179" s="286"/>
      <c r="M1179" s="287" t="s">
        <v>1</v>
      </c>
      <c r="N1179" s="288" t="s">
        <v>44</v>
      </c>
      <c r="O1179" s="93"/>
      <c r="P1179" s="241">
        <f>O1179*H1179</f>
        <v>0</v>
      </c>
      <c r="Q1179" s="241">
        <v>0.55000000000000004</v>
      </c>
      <c r="R1179" s="241">
        <f>Q1179*H1179</f>
        <v>0.08635000000000001</v>
      </c>
      <c r="S1179" s="241">
        <v>0</v>
      </c>
      <c r="T1179" s="242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3" t="s">
        <v>418</v>
      </c>
      <c r="AT1179" s="243" t="s">
        <v>390</v>
      </c>
      <c r="AU1179" s="243" t="s">
        <v>89</v>
      </c>
      <c r="AY1179" s="19" t="s">
        <v>224</v>
      </c>
      <c r="BE1179" s="244">
        <f>IF(N1179="základní",J1179,0)</f>
        <v>0</v>
      </c>
      <c r="BF1179" s="244">
        <f>IF(N1179="snížená",J1179,0)</f>
        <v>0</v>
      </c>
      <c r="BG1179" s="244">
        <f>IF(N1179="zákl. přenesená",J1179,0)</f>
        <v>0</v>
      </c>
      <c r="BH1179" s="244">
        <f>IF(N1179="sníž. přenesená",J1179,0)</f>
        <v>0</v>
      </c>
      <c r="BI1179" s="244">
        <f>IF(N1179="nulová",J1179,0)</f>
        <v>0</v>
      </c>
      <c r="BJ1179" s="19" t="s">
        <v>89</v>
      </c>
      <c r="BK1179" s="244">
        <f>ROUND(I1179*H1179,2)</f>
        <v>0</v>
      </c>
      <c r="BL1179" s="19" t="s">
        <v>319</v>
      </c>
      <c r="BM1179" s="243" t="s">
        <v>1698</v>
      </c>
    </row>
    <row r="1180" s="14" customFormat="1">
      <c r="A1180" s="14"/>
      <c r="B1180" s="257"/>
      <c r="C1180" s="258"/>
      <c r="D1180" s="247" t="s">
        <v>232</v>
      </c>
      <c r="E1180" s="259" t="s">
        <v>1</v>
      </c>
      <c r="F1180" s="260" t="s">
        <v>1685</v>
      </c>
      <c r="G1180" s="258"/>
      <c r="H1180" s="259" t="s">
        <v>1</v>
      </c>
      <c r="I1180" s="261"/>
      <c r="J1180" s="258"/>
      <c r="K1180" s="258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6" t="s">
        <v>232</v>
      </c>
      <c r="AU1180" s="266" t="s">
        <v>89</v>
      </c>
      <c r="AV1180" s="14" t="s">
        <v>84</v>
      </c>
      <c r="AW1180" s="14" t="s">
        <v>33</v>
      </c>
      <c r="AX1180" s="14" t="s">
        <v>78</v>
      </c>
      <c r="AY1180" s="266" t="s">
        <v>224</v>
      </c>
    </row>
    <row r="1181" s="13" customFormat="1">
      <c r="A1181" s="13"/>
      <c r="B1181" s="245"/>
      <c r="C1181" s="246"/>
      <c r="D1181" s="247" t="s">
        <v>232</v>
      </c>
      <c r="E1181" s="248" t="s">
        <v>1</v>
      </c>
      <c r="F1181" s="249" t="s">
        <v>1699</v>
      </c>
      <c r="G1181" s="246"/>
      <c r="H1181" s="250">
        <v>0.157</v>
      </c>
      <c r="I1181" s="251"/>
      <c r="J1181" s="246"/>
      <c r="K1181" s="246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6" t="s">
        <v>232</v>
      </c>
      <c r="AU1181" s="256" t="s">
        <v>89</v>
      </c>
      <c r="AV1181" s="13" t="s">
        <v>89</v>
      </c>
      <c r="AW1181" s="13" t="s">
        <v>33</v>
      </c>
      <c r="AX1181" s="13" t="s">
        <v>84</v>
      </c>
      <c r="AY1181" s="256" t="s">
        <v>224</v>
      </c>
    </row>
    <row r="1182" s="2" customFormat="1" ht="16.5" customHeight="1">
      <c r="A1182" s="40"/>
      <c r="B1182" s="41"/>
      <c r="C1182" s="231" t="s">
        <v>1700</v>
      </c>
      <c r="D1182" s="231" t="s">
        <v>226</v>
      </c>
      <c r="E1182" s="232" t="s">
        <v>1701</v>
      </c>
      <c r="F1182" s="233" t="s">
        <v>1702</v>
      </c>
      <c r="G1182" s="234" t="s">
        <v>229</v>
      </c>
      <c r="H1182" s="235">
        <v>116.563</v>
      </c>
      <c r="I1182" s="236"/>
      <c r="J1182" s="237">
        <f>ROUND(I1182*H1182,2)</f>
        <v>0</v>
      </c>
      <c r="K1182" s="238"/>
      <c r="L1182" s="46"/>
      <c r="M1182" s="239" t="s">
        <v>1</v>
      </c>
      <c r="N1182" s="240" t="s">
        <v>44</v>
      </c>
      <c r="O1182" s="93"/>
      <c r="P1182" s="241">
        <f>O1182*H1182</f>
        <v>0</v>
      </c>
      <c r="Q1182" s="241">
        <v>0</v>
      </c>
      <c r="R1182" s="241">
        <f>Q1182*H1182</f>
        <v>0</v>
      </c>
      <c r="S1182" s="241">
        <v>0</v>
      </c>
      <c r="T1182" s="242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3" t="s">
        <v>319</v>
      </c>
      <c r="AT1182" s="243" t="s">
        <v>226</v>
      </c>
      <c r="AU1182" s="243" t="s">
        <v>89</v>
      </c>
      <c r="AY1182" s="19" t="s">
        <v>224</v>
      </c>
      <c r="BE1182" s="244">
        <f>IF(N1182="základní",J1182,0)</f>
        <v>0</v>
      </c>
      <c r="BF1182" s="244">
        <f>IF(N1182="snížená",J1182,0)</f>
        <v>0</v>
      </c>
      <c r="BG1182" s="244">
        <f>IF(N1182="zákl. přenesená",J1182,0)</f>
        <v>0</v>
      </c>
      <c r="BH1182" s="244">
        <f>IF(N1182="sníž. přenesená",J1182,0)</f>
        <v>0</v>
      </c>
      <c r="BI1182" s="244">
        <f>IF(N1182="nulová",J1182,0)</f>
        <v>0</v>
      </c>
      <c r="BJ1182" s="19" t="s">
        <v>89</v>
      </c>
      <c r="BK1182" s="244">
        <f>ROUND(I1182*H1182,2)</f>
        <v>0</v>
      </c>
      <c r="BL1182" s="19" t="s">
        <v>319</v>
      </c>
      <c r="BM1182" s="243" t="s">
        <v>1703</v>
      </c>
    </row>
    <row r="1183" s="14" customFormat="1">
      <c r="A1183" s="14"/>
      <c r="B1183" s="257"/>
      <c r="C1183" s="258"/>
      <c r="D1183" s="247" t="s">
        <v>232</v>
      </c>
      <c r="E1183" s="259" t="s">
        <v>1</v>
      </c>
      <c r="F1183" s="260" t="s">
        <v>1655</v>
      </c>
      <c r="G1183" s="258"/>
      <c r="H1183" s="259" t="s">
        <v>1</v>
      </c>
      <c r="I1183" s="261"/>
      <c r="J1183" s="258"/>
      <c r="K1183" s="258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6" t="s">
        <v>232</v>
      </c>
      <c r="AU1183" s="266" t="s">
        <v>89</v>
      </c>
      <c r="AV1183" s="14" t="s">
        <v>84</v>
      </c>
      <c r="AW1183" s="14" t="s">
        <v>33</v>
      </c>
      <c r="AX1183" s="14" t="s">
        <v>78</v>
      </c>
      <c r="AY1183" s="266" t="s">
        <v>224</v>
      </c>
    </row>
    <row r="1184" s="13" customFormat="1">
      <c r="A1184" s="13"/>
      <c r="B1184" s="245"/>
      <c r="C1184" s="246"/>
      <c r="D1184" s="247" t="s">
        <v>232</v>
      </c>
      <c r="E1184" s="248" t="s">
        <v>1</v>
      </c>
      <c r="F1184" s="249" t="s">
        <v>571</v>
      </c>
      <c r="G1184" s="246"/>
      <c r="H1184" s="250">
        <v>43.344000000000001</v>
      </c>
      <c r="I1184" s="251"/>
      <c r="J1184" s="246"/>
      <c r="K1184" s="246"/>
      <c r="L1184" s="252"/>
      <c r="M1184" s="253"/>
      <c r="N1184" s="254"/>
      <c r="O1184" s="254"/>
      <c r="P1184" s="254"/>
      <c r="Q1184" s="254"/>
      <c r="R1184" s="254"/>
      <c r="S1184" s="254"/>
      <c r="T1184" s="255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6" t="s">
        <v>232</v>
      </c>
      <c r="AU1184" s="256" t="s">
        <v>89</v>
      </c>
      <c r="AV1184" s="13" t="s">
        <v>89</v>
      </c>
      <c r="AW1184" s="13" t="s">
        <v>33</v>
      </c>
      <c r="AX1184" s="13" t="s">
        <v>78</v>
      </c>
      <c r="AY1184" s="256" t="s">
        <v>224</v>
      </c>
    </row>
    <row r="1185" s="13" customFormat="1">
      <c r="A1185" s="13"/>
      <c r="B1185" s="245"/>
      <c r="C1185" s="246"/>
      <c r="D1185" s="247" t="s">
        <v>232</v>
      </c>
      <c r="E1185" s="248" t="s">
        <v>1</v>
      </c>
      <c r="F1185" s="249" t="s">
        <v>1656</v>
      </c>
      <c r="G1185" s="246"/>
      <c r="H1185" s="250">
        <v>4.2030000000000003</v>
      </c>
      <c r="I1185" s="251"/>
      <c r="J1185" s="246"/>
      <c r="K1185" s="246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6" t="s">
        <v>232</v>
      </c>
      <c r="AU1185" s="256" t="s">
        <v>89</v>
      </c>
      <c r="AV1185" s="13" t="s">
        <v>89</v>
      </c>
      <c r="AW1185" s="13" t="s">
        <v>33</v>
      </c>
      <c r="AX1185" s="13" t="s">
        <v>78</v>
      </c>
      <c r="AY1185" s="256" t="s">
        <v>224</v>
      </c>
    </row>
    <row r="1186" s="13" customFormat="1">
      <c r="A1186" s="13"/>
      <c r="B1186" s="245"/>
      <c r="C1186" s="246"/>
      <c r="D1186" s="247" t="s">
        <v>232</v>
      </c>
      <c r="E1186" s="248" t="s">
        <v>1</v>
      </c>
      <c r="F1186" s="249" t="s">
        <v>572</v>
      </c>
      <c r="G1186" s="246"/>
      <c r="H1186" s="250">
        <v>30.667999999999999</v>
      </c>
      <c r="I1186" s="251"/>
      <c r="J1186" s="246"/>
      <c r="K1186" s="246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6" t="s">
        <v>232</v>
      </c>
      <c r="AU1186" s="256" t="s">
        <v>89</v>
      </c>
      <c r="AV1186" s="13" t="s">
        <v>89</v>
      </c>
      <c r="AW1186" s="13" t="s">
        <v>33</v>
      </c>
      <c r="AX1186" s="13" t="s">
        <v>78</v>
      </c>
      <c r="AY1186" s="256" t="s">
        <v>224</v>
      </c>
    </row>
    <row r="1187" s="13" customFormat="1">
      <c r="A1187" s="13"/>
      <c r="B1187" s="245"/>
      <c r="C1187" s="246"/>
      <c r="D1187" s="247" t="s">
        <v>232</v>
      </c>
      <c r="E1187" s="248" t="s">
        <v>1</v>
      </c>
      <c r="F1187" s="249" t="s">
        <v>1657</v>
      </c>
      <c r="G1187" s="246"/>
      <c r="H1187" s="250">
        <v>4.4269999999999996</v>
      </c>
      <c r="I1187" s="251"/>
      <c r="J1187" s="246"/>
      <c r="K1187" s="246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6" t="s">
        <v>232</v>
      </c>
      <c r="AU1187" s="256" t="s">
        <v>89</v>
      </c>
      <c r="AV1187" s="13" t="s">
        <v>89</v>
      </c>
      <c r="AW1187" s="13" t="s">
        <v>33</v>
      </c>
      <c r="AX1187" s="13" t="s">
        <v>78</v>
      </c>
      <c r="AY1187" s="256" t="s">
        <v>224</v>
      </c>
    </row>
    <row r="1188" s="13" customFormat="1">
      <c r="A1188" s="13"/>
      <c r="B1188" s="245"/>
      <c r="C1188" s="246"/>
      <c r="D1188" s="247" t="s">
        <v>232</v>
      </c>
      <c r="E1188" s="248" t="s">
        <v>1</v>
      </c>
      <c r="F1188" s="249" t="s">
        <v>573</v>
      </c>
      <c r="G1188" s="246"/>
      <c r="H1188" s="250">
        <v>30.347999999999999</v>
      </c>
      <c r="I1188" s="251"/>
      <c r="J1188" s="246"/>
      <c r="K1188" s="246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6" t="s">
        <v>232</v>
      </c>
      <c r="AU1188" s="256" t="s">
        <v>89</v>
      </c>
      <c r="AV1188" s="13" t="s">
        <v>89</v>
      </c>
      <c r="AW1188" s="13" t="s">
        <v>33</v>
      </c>
      <c r="AX1188" s="13" t="s">
        <v>78</v>
      </c>
      <c r="AY1188" s="256" t="s">
        <v>224</v>
      </c>
    </row>
    <row r="1189" s="13" customFormat="1">
      <c r="A1189" s="13"/>
      <c r="B1189" s="245"/>
      <c r="C1189" s="246"/>
      <c r="D1189" s="247" t="s">
        <v>232</v>
      </c>
      <c r="E1189" s="248" t="s">
        <v>1</v>
      </c>
      <c r="F1189" s="249" t="s">
        <v>1659</v>
      </c>
      <c r="G1189" s="246"/>
      <c r="H1189" s="250">
        <v>3.573</v>
      </c>
      <c r="I1189" s="251"/>
      <c r="J1189" s="246"/>
      <c r="K1189" s="246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6" t="s">
        <v>232</v>
      </c>
      <c r="AU1189" s="256" t="s">
        <v>89</v>
      </c>
      <c r="AV1189" s="13" t="s">
        <v>89</v>
      </c>
      <c r="AW1189" s="13" t="s">
        <v>33</v>
      </c>
      <c r="AX1189" s="13" t="s">
        <v>78</v>
      </c>
      <c r="AY1189" s="256" t="s">
        <v>224</v>
      </c>
    </row>
    <row r="1190" s="15" customFormat="1">
      <c r="A1190" s="15"/>
      <c r="B1190" s="267"/>
      <c r="C1190" s="268"/>
      <c r="D1190" s="247" t="s">
        <v>232</v>
      </c>
      <c r="E1190" s="269" t="s">
        <v>1</v>
      </c>
      <c r="F1190" s="270" t="s">
        <v>248</v>
      </c>
      <c r="G1190" s="268"/>
      <c r="H1190" s="271">
        <v>116.563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7" t="s">
        <v>232</v>
      </c>
      <c r="AU1190" s="277" t="s">
        <v>89</v>
      </c>
      <c r="AV1190" s="15" t="s">
        <v>230</v>
      </c>
      <c r="AW1190" s="15" t="s">
        <v>33</v>
      </c>
      <c r="AX1190" s="15" t="s">
        <v>84</v>
      </c>
      <c r="AY1190" s="277" t="s">
        <v>224</v>
      </c>
    </row>
    <row r="1191" s="2" customFormat="1" ht="24.15" customHeight="1">
      <c r="A1191" s="40"/>
      <c r="B1191" s="41"/>
      <c r="C1191" s="278" t="s">
        <v>1704</v>
      </c>
      <c r="D1191" s="278" t="s">
        <v>390</v>
      </c>
      <c r="E1191" s="279" t="s">
        <v>1705</v>
      </c>
      <c r="F1191" s="280" t="s">
        <v>1706</v>
      </c>
      <c r="G1191" s="281" t="s">
        <v>229</v>
      </c>
      <c r="H1191" s="282">
        <v>129.50100000000001</v>
      </c>
      <c r="I1191" s="283"/>
      <c r="J1191" s="284">
        <f>ROUND(I1191*H1191,2)</f>
        <v>0</v>
      </c>
      <c r="K1191" s="285"/>
      <c r="L1191" s="286"/>
      <c r="M1191" s="287" t="s">
        <v>1</v>
      </c>
      <c r="N1191" s="288" t="s">
        <v>44</v>
      </c>
      <c r="O1191" s="93"/>
      <c r="P1191" s="241">
        <f>O1191*H1191</f>
        <v>0</v>
      </c>
      <c r="Q1191" s="241">
        <v>0.00014999999999999999</v>
      </c>
      <c r="R1191" s="241">
        <f>Q1191*H1191</f>
        <v>0.019425149999999999</v>
      </c>
      <c r="S1191" s="241">
        <v>0</v>
      </c>
      <c r="T1191" s="242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43" t="s">
        <v>418</v>
      </c>
      <c r="AT1191" s="243" t="s">
        <v>390</v>
      </c>
      <c r="AU1191" s="243" t="s">
        <v>89</v>
      </c>
      <c r="AY1191" s="19" t="s">
        <v>224</v>
      </c>
      <c r="BE1191" s="244">
        <f>IF(N1191="základní",J1191,0)</f>
        <v>0</v>
      </c>
      <c r="BF1191" s="244">
        <f>IF(N1191="snížená",J1191,0)</f>
        <v>0</v>
      </c>
      <c r="BG1191" s="244">
        <f>IF(N1191="zákl. přenesená",J1191,0)</f>
        <v>0</v>
      </c>
      <c r="BH1191" s="244">
        <f>IF(N1191="sníž. přenesená",J1191,0)</f>
        <v>0</v>
      </c>
      <c r="BI1191" s="244">
        <f>IF(N1191="nulová",J1191,0)</f>
        <v>0</v>
      </c>
      <c r="BJ1191" s="19" t="s">
        <v>89</v>
      </c>
      <c r="BK1191" s="244">
        <f>ROUND(I1191*H1191,2)</f>
        <v>0</v>
      </c>
      <c r="BL1191" s="19" t="s">
        <v>319</v>
      </c>
      <c r="BM1191" s="243" t="s">
        <v>1707</v>
      </c>
    </row>
    <row r="1192" s="13" customFormat="1">
      <c r="A1192" s="13"/>
      <c r="B1192" s="245"/>
      <c r="C1192" s="246"/>
      <c r="D1192" s="247" t="s">
        <v>232</v>
      </c>
      <c r="E1192" s="248" t="s">
        <v>1</v>
      </c>
      <c r="F1192" s="249" t="s">
        <v>1708</v>
      </c>
      <c r="G1192" s="246"/>
      <c r="H1192" s="250">
        <v>129.50100000000001</v>
      </c>
      <c r="I1192" s="251"/>
      <c r="J1192" s="246"/>
      <c r="K1192" s="246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6" t="s">
        <v>232</v>
      </c>
      <c r="AU1192" s="256" t="s">
        <v>89</v>
      </c>
      <c r="AV1192" s="13" t="s">
        <v>89</v>
      </c>
      <c r="AW1192" s="13" t="s">
        <v>33</v>
      </c>
      <c r="AX1192" s="13" t="s">
        <v>84</v>
      </c>
      <c r="AY1192" s="256" t="s">
        <v>224</v>
      </c>
    </row>
    <row r="1193" s="2" customFormat="1" ht="16.5" customHeight="1">
      <c r="A1193" s="40"/>
      <c r="B1193" s="41"/>
      <c r="C1193" s="231" t="s">
        <v>1709</v>
      </c>
      <c r="D1193" s="231" t="s">
        <v>226</v>
      </c>
      <c r="E1193" s="232" t="s">
        <v>1710</v>
      </c>
      <c r="F1193" s="233" t="s">
        <v>1711</v>
      </c>
      <c r="G1193" s="234" t="s">
        <v>229</v>
      </c>
      <c r="H1193" s="235">
        <v>14.191000000000001</v>
      </c>
      <c r="I1193" s="236"/>
      <c r="J1193" s="237">
        <f>ROUND(I1193*H1193,2)</f>
        <v>0</v>
      </c>
      <c r="K1193" s="238"/>
      <c r="L1193" s="46"/>
      <c r="M1193" s="239" t="s">
        <v>1</v>
      </c>
      <c r="N1193" s="240" t="s">
        <v>44</v>
      </c>
      <c r="O1193" s="93"/>
      <c r="P1193" s="241">
        <f>O1193*H1193</f>
        <v>0</v>
      </c>
      <c r="Q1193" s="241">
        <v>0</v>
      </c>
      <c r="R1193" s="241">
        <f>Q1193*H1193</f>
        <v>0</v>
      </c>
      <c r="S1193" s="241">
        <v>0</v>
      </c>
      <c r="T1193" s="242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3" t="s">
        <v>319</v>
      </c>
      <c r="AT1193" s="243" t="s">
        <v>226</v>
      </c>
      <c r="AU1193" s="243" t="s">
        <v>89</v>
      </c>
      <c r="AY1193" s="19" t="s">
        <v>224</v>
      </c>
      <c r="BE1193" s="244">
        <f>IF(N1193="základní",J1193,0)</f>
        <v>0</v>
      </c>
      <c r="BF1193" s="244">
        <f>IF(N1193="snížená",J1193,0)</f>
        <v>0</v>
      </c>
      <c r="BG1193" s="244">
        <f>IF(N1193="zákl. přenesená",J1193,0)</f>
        <v>0</v>
      </c>
      <c r="BH1193" s="244">
        <f>IF(N1193="sníž. přenesená",J1193,0)</f>
        <v>0</v>
      </c>
      <c r="BI1193" s="244">
        <f>IF(N1193="nulová",J1193,0)</f>
        <v>0</v>
      </c>
      <c r="BJ1193" s="19" t="s">
        <v>89</v>
      </c>
      <c r="BK1193" s="244">
        <f>ROUND(I1193*H1193,2)</f>
        <v>0</v>
      </c>
      <c r="BL1193" s="19" t="s">
        <v>319</v>
      </c>
      <c r="BM1193" s="243" t="s">
        <v>1712</v>
      </c>
    </row>
    <row r="1194" s="13" customFormat="1">
      <c r="A1194" s="13"/>
      <c r="B1194" s="245"/>
      <c r="C1194" s="246"/>
      <c r="D1194" s="247" t="s">
        <v>232</v>
      </c>
      <c r="E1194" s="248" t="s">
        <v>1</v>
      </c>
      <c r="F1194" s="249" t="s">
        <v>1713</v>
      </c>
      <c r="G1194" s="246"/>
      <c r="H1194" s="250">
        <v>14.191000000000001</v>
      </c>
      <c r="I1194" s="251"/>
      <c r="J1194" s="246"/>
      <c r="K1194" s="246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6" t="s">
        <v>232</v>
      </c>
      <c r="AU1194" s="256" t="s">
        <v>89</v>
      </c>
      <c r="AV1194" s="13" t="s">
        <v>89</v>
      </c>
      <c r="AW1194" s="13" t="s">
        <v>33</v>
      </c>
      <c r="AX1194" s="13" t="s">
        <v>84</v>
      </c>
      <c r="AY1194" s="256" t="s">
        <v>224</v>
      </c>
    </row>
    <row r="1195" s="2" customFormat="1" ht="24.15" customHeight="1">
      <c r="A1195" s="40"/>
      <c r="B1195" s="41"/>
      <c r="C1195" s="278" t="s">
        <v>1714</v>
      </c>
      <c r="D1195" s="278" t="s">
        <v>390</v>
      </c>
      <c r="E1195" s="279" t="s">
        <v>1661</v>
      </c>
      <c r="F1195" s="280" t="s">
        <v>1662</v>
      </c>
      <c r="G1195" s="281" t="s">
        <v>236</v>
      </c>
      <c r="H1195" s="282">
        <v>0.30499999999999999</v>
      </c>
      <c r="I1195" s="283"/>
      <c r="J1195" s="284">
        <f>ROUND(I1195*H1195,2)</f>
        <v>0</v>
      </c>
      <c r="K1195" s="285"/>
      <c r="L1195" s="286"/>
      <c r="M1195" s="287" t="s">
        <v>1</v>
      </c>
      <c r="N1195" s="288" t="s">
        <v>44</v>
      </c>
      <c r="O1195" s="93"/>
      <c r="P1195" s="241">
        <f>O1195*H1195</f>
        <v>0</v>
      </c>
      <c r="Q1195" s="241">
        <v>0.55000000000000004</v>
      </c>
      <c r="R1195" s="241">
        <f>Q1195*H1195</f>
        <v>0.16775000000000001</v>
      </c>
      <c r="S1195" s="241">
        <v>0</v>
      </c>
      <c r="T1195" s="242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3" t="s">
        <v>418</v>
      </c>
      <c r="AT1195" s="243" t="s">
        <v>390</v>
      </c>
      <c r="AU1195" s="243" t="s">
        <v>89</v>
      </c>
      <c r="AY1195" s="19" t="s">
        <v>224</v>
      </c>
      <c r="BE1195" s="244">
        <f>IF(N1195="základní",J1195,0)</f>
        <v>0</v>
      </c>
      <c r="BF1195" s="244">
        <f>IF(N1195="snížená",J1195,0)</f>
        <v>0</v>
      </c>
      <c r="BG1195" s="244">
        <f>IF(N1195="zákl. přenesená",J1195,0)</f>
        <v>0</v>
      </c>
      <c r="BH1195" s="244">
        <f>IF(N1195="sníž. přenesená",J1195,0)</f>
        <v>0</v>
      </c>
      <c r="BI1195" s="244">
        <f>IF(N1195="nulová",J1195,0)</f>
        <v>0</v>
      </c>
      <c r="BJ1195" s="19" t="s">
        <v>89</v>
      </c>
      <c r="BK1195" s="244">
        <f>ROUND(I1195*H1195,2)</f>
        <v>0</v>
      </c>
      <c r="BL1195" s="19" t="s">
        <v>319</v>
      </c>
      <c r="BM1195" s="243" t="s">
        <v>1715</v>
      </c>
    </row>
    <row r="1196" s="13" customFormat="1">
      <c r="A1196" s="13"/>
      <c r="B1196" s="245"/>
      <c r="C1196" s="246"/>
      <c r="D1196" s="247" t="s">
        <v>232</v>
      </c>
      <c r="E1196" s="248" t="s">
        <v>1</v>
      </c>
      <c r="F1196" s="249" t="s">
        <v>1716</v>
      </c>
      <c r="G1196" s="246"/>
      <c r="H1196" s="250">
        <v>0.30499999999999999</v>
      </c>
      <c r="I1196" s="251"/>
      <c r="J1196" s="246"/>
      <c r="K1196" s="246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6" t="s">
        <v>232</v>
      </c>
      <c r="AU1196" s="256" t="s">
        <v>89</v>
      </c>
      <c r="AV1196" s="13" t="s">
        <v>89</v>
      </c>
      <c r="AW1196" s="13" t="s">
        <v>33</v>
      </c>
      <c r="AX1196" s="13" t="s">
        <v>84</v>
      </c>
      <c r="AY1196" s="256" t="s">
        <v>224</v>
      </c>
    </row>
    <row r="1197" s="2" customFormat="1" ht="21.75" customHeight="1">
      <c r="A1197" s="40"/>
      <c r="B1197" s="41"/>
      <c r="C1197" s="231" t="s">
        <v>1717</v>
      </c>
      <c r="D1197" s="231" t="s">
        <v>226</v>
      </c>
      <c r="E1197" s="232" t="s">
        <v>1718</v>
      </c>
      <c r="F1197" s="233" t="s">
        <v>1719</v>
      </c>
      <c r="G1197" s="234" t="s">
        <v>229</v>
      </c>
      <c r="H1197" s="235">
        <v>2.52</v>
      </c>
      <c r="I1197" s="236"/>
      <c r="J1197" s="237">
        <f>ROUND(I1197*H1197,2)</f>
        <v>0</v>
      </c>
      <c r="K1197" s="238"/>
      <c r="L1197" s="46"/>
      <c r="M1197" s="239" t="s">
        <v>1</v>
      </c>
      <c r="N1197" s="240" t="s">
        <v>44</v>
      </c>
      <c r="O1197" s="93"/>
      <c r="P1197" s="241">
        <f>O1197*H1197</f>
        <v>0</v>
      </c>
      <c r="Q1197" s="241">
        <v>0.00025000000000000001</v>
      </c>
      <c r="R1197" s="241">
        <f>Q1197*H1197</f>
        <v>0.00063000000000000003</v>
      </c>
      <c r="S1197" s="241">
        <v>0</v>
      </c>
      <c r="T1197" s="242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43" t="s">
        <v>319</v>
      </c>
      <c r="AT1197" s="243" t="s">
        <v>226</v>
      </c>
      <c r="AU1197" s="243" t="s">
        <v>89</v>
      </c>
      <c r="AY1197" s="19" t="s">
        <v>224</v>
      </c>
      <c r="BE1197" s="244">
        <f>IF(N1197="základní",J1197,0)</f>
        <v>0</v>
      </c>
      <c r="BF1197" s="244">
        <f>IF(N1197="snížená",J1197,0)</f>
        <v>0</v>
      </c>
      <c r="BG1197" s="244">
        <f>IF(N1197="zákl. přenesená",J1197,0)</f>
        <v>0</v>
      </c>
      <c r="BH1197" s="244">
        <f>IF(N1197="sníž. přenesená",J1197,0)</f>
        <v>0</v>
      </c>
      <c r="BI1197" s="244">
        <f>IF(N1197="nulová",J1197,0)</f>
        <v>0</v>
      </c>
      <c r="BJ1197" s="19" t="s">
        <v>89</v>
      </c>
      <c r="BK1197" s="244">
        <f>ROUND(I1197*H1197,2)</f>
        <v>0</v>
      </c>
      <c r="BL1197" s="19" t="s">
        <v>319</v>
      </c>
      <c r="BM1197" s="243" t="s">
        <v>1720</v>
      </c>
    </row>
    <row r="1198" s="14" customFormat="1">
      <c r="A1198" s="14"/>
      <c r="B1198" s="257"/>
      <c r="C1198" s="258"/>
      <c r="D1198" s="247" t="s">
        <v>232</v>
      </c>
      <c r="E1198" s="259" t="s">
        <v>1</v>
      </c>
      <c r="F1198" s="260" t="s">
        <v>1721</v>
      </c>
      <c r="G1198" s="258"/>
      <c r="H1198" s="259" t="s">
        <v>1</v>
      </c>
      <c r="I1198" s="261"/>
      <c r="J1198" s="258"/>
      <c r="K1198" s="258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6" t="s">
        <v>232</v>
      </c>
      <c r="AU1198" s="266" t="s">
        <v>89</v>
      </c>
      <c r="AV1198" s="14" t="s">
        <v>84</v>
      </c>
      <c r="AW1198" s="14" t="s">
        <v>33</v>
      </c>
      <c r="AX1198" s="14" t="s">
        <v>78</v>
      </c>
      <c r="AY1198" s="266" t="s">
        <v>224</v>
      </c>
    </row>
    <row r="1199" s="13" customFormat="1">
      <c r="A1199" s="13"/>
      <c r="B1199" s="245"/>
      <c r="C1199" s="246"/>
      <c r="D1199" s="247" t="s">
        <v>232</v>
      </c>
      <c r="E1199" s="248" t="s">
        <v>1</v>
      </c>
      <c r="F1199" s="249" t="s">
        <v>1722</v>
      </c>
      <c r="G1199" s="246"/>
      <c r="H1199" s="250">
        <v>2.52</v>
      </c>
      <c r="I1199" s="251"/>
      <c r="J1199" s="246"/>
      <c r="K1199" s="246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6" t="s">
        <v>232</v>
      </c>
      <c r="AU1199" s="256" t="s">
        <v>89</v>
      </c>
      <c r="AV1199" s="13" t="s">
        <v>89</v>
      </c>
      <c r="AW1199" s="13" t="s">
        <v>33</v>
      </c>
      <c r="AX1199" s="13" t="s">
        <v>84</v>
      </c>
      <c r="AY1199" s="256" t="s">
        <v>224</v>
      </c>
    </row>
    <row r="1200" s="2" customFormat="1" ht="16.5" customHeight="1">
      <c r="A1200" s="40"/>
      <c r="B1200" s="41"/>
      <c r="C1200" s="278" t="s">
        <v>1723</v>
      </c>
      <c r="D1200" s="278" t="s">
        <v>390</v>
      </c>
      <c r="E1200" s="279" t="s">
        <v>1724</v>
      </c>
      <c r="F1200" s="280" t="s">
        <v>1725</v>
      </c>
      <c r="G1200" s="281" t="s">
        <v>229</v>
      </c>
      <c r="H1200" s="282">
        <v>2.52</v>
      </c>
      <c r="I1200" s="283"/>
      <c r="J1200" s="284">
        <f>ROUND(I1200*H1200,2)</f>
        <v>0</v>
      </c>
      <c r="K1200" s="285"/>
      <c r="L1200" s="286"/>
      <c r="M1200" s="287" t="s">
        <v>1</v>
      </c>
      <c r="N1200" s="288" t="s">
        <v>44</v>
      </c>
      <c r="O1200" s="93"/>
      <c r="P1200" s="241">
        <f>O1200*H1200</f>
        <v>0</v>
      </c>
      <c r="Q1200" s="241">
        <v>0.037499999999999999</v>
      </c>
      <c r="R1200" s="241">
        <f>Q1200*H1200</f>
        <v>0.094500000000000001</v>
      </c>
      <c r="S1200" s="241">
        <v>0</v>
      </c>
      <c r="T1200" s="242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3" t="s">
        <v>418</v>
      </c>
      <c r="AT1200" s="243" t="s">
        <v>390</v>
      </c>
      <c r="AU1200" s="243" t="s">
        <v>89</v>
      </c>
      <c r="AY1200" s="19" t="s">
        <v>224</v>
      </c>
      <c r="BE1200" s="244">
        <f>IF(N1200="základní",J1200,0)</f>
        <v>0</v>
      </c>
      <c r="BF1200" s="244">
        <f>IF(N1200="snížená",J1200,0)</f>
        <v>0</v>
      </c>
      <c r="BG1200" s="244">
        <f>IF(N1200="zákl. přenesená",J1200,0)</f>
        <v>0</v>
      </c>
      <c r="BH1200" s="244">
        <f>IF(N1200="sníž. přenesená",J1200,0)</f>
        <v>0</v>
      </c>
      <c r="BI1200" s="244">
        <f>IF(N1200="nulová",J1200,0)</f>
        <v>0</v>
      </c>
      <c r="BJ1200" s="19" t="s">
        <v>89</v>
      </c>
      <c r="BK1200" s="244">
        <f>ROUND(I1200*H1200,2)</f>
        <v>0</v>
      </c>
      <c r="BL1200" s="19" t="s">
        <v>319</v>
      </c>
      <c r="BM1200" s="243" t="s">
        <v>1726</v>
      </c>
    </row>
    <row r="1201" s="14" customFormat="1">
      <c r="A1201" s="14"/>
      <c r="B1201" s="257"/>
      <c r="C1201" s="258"/>
      <c r="D1201" s="247" t="s">
        <v>232</v>
      </c>
      <c r="E1201" s="259" t="s">
        <v>1</v>
      </c>
      <c r="F1201" s="260" t="s">
        <v>1721</v>
      </c>
      <c r="G1201" s="258"/>
      <c r="H1201" s="259" t="s">
        <v>1</v>
      </c>
      <c r="I1201" s="261"/>
      <c r="J1201" s="258"/>
      <c r="K1201" s="258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6" t="s">
        <v>232</v>
      </c>
      <c r="AU1201" s="266" t="s">
        <v>89</v>
      </c>
      <c r="AV1201" s="14" t="s">
        <v>84</v>
      </c>
      <c r="AW1201" s="14" t="s">
        <v>33</v>
      </c>
      <c r="AX1201" s="14" t="s">
        <v>78</v>
      </c>
      <c r="AY1201" s="266" t="s">
        <v>224</v>
      </c>
    </row>
    <row r="1202" s="13" customFormat="1">
      <c r="A1202" s="13"/>
      <c r="B1202" s="245"/>
      <c r="C1202" s="246"/>
      <c r="D1202" s="247" t="s">
        <v>232</v>
      </c>
      <c r="E1202" s="248" t="s">
        <v>1</v>
      </c>
      <c r="F1202" s="249" t="s">
        <v>1722</v>
      </c>
      <c r="G1202" s="246"/>
      <c r="H1202" s="250">
        <v>2.52</v>
      </c>
      <c r="I1202" s="251"/>
      <c r="J1202" s="246"/>
      <c r="K1202" s="246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6" t="s">
        <v>232</v>
      </c>
      <c r="AU1202" s="256" t="s">
        <v>89</v>
      </c>
      <c r="AV1202" s="13" t="s">
        <v>89</v>
      </c>
      <c r="AW1202" s="13" t="s">
        <v>33</v>
      </c>
      <c r="AX1202" s="13" t="s">
        <v>84</v>
      </c>
      <c r="AY1202" s="256" t="s">
        <v>224</v>
      </c>
    </row>
    <row r="1203" s="14" customFormat="1">
      <c r="A1203" s="14"/>
      <c r="B1203" s="257"/>
      <c r="C1203" s="258"/>
      <c r="D1203" s="247" t="s">
        <v>232</v>
      </c>
      <c r="E1203" s="259" t="s">
        <v>1</v>
      </c>
      <c r="F1203" s="260" t="s">
        <v>1727</v>
      </c>
      <c r="G1203" s="258"/>
      <c r="H1203" s="259" t="s">
        <v>1</v>
      </c>
      <c r="I1203" s="261"/>
      <c r="J1203" s="258"/>
      <c r="K1203" s="258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6" t="s">
        <v>232</v>
      </c>
      <c r="AU1203" s="266" t="s">
        <v>89</v>
      </c>
      <c r="AV1203" s="14" t="s">
        <v>84</v>
      </c>
      <c r="AW1203" s="14" t="s">
        <v>33</v>
      </c>
      <c r="AX1203" s="14" t="s">
        <v>78</v>
      </c>
      <c r="AY1203" s="266" t="s">
        <v>224</v>
      </c>
    </row>
    <row r="1204" s="14" customFormat="1">
      <c r="A1204" s="14"/>
      <c r="B1204" s="257"/>
      <c r="C1204" s="258"/>
      <c r="D1204" s="247" t="s">
        <v>232</v>
      </c>
      <c r="E1204" s="259" t="s">
        <v>1</v>
      </c>
      <c r="F1204" s="260" t="s">
        <v>1728</v>
      </c>
      <c r="G1204" s="258"/>
      <c r="H1204" s="259" t="s">
        <v>1</v>
      </c>
      <c r="I1204" s="261"/>
      <c r="J1204" s="258"/>
      <c r="K1204" s="258"/>
      <c r="L1204" s="262"/>
      <c r="M1204" s="263"/>
      <c r="N1204" s="264"/>
      <c r="O1204" s="264"/>
      <c r="P1204" s="264"/>
      <c r="Q1204" s="264"/>
      <c r="R1204" s="264"/>
      <c r="S1204" s="264"/>
      <c r="T1204" s="26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6" t="s">
        <v>232</v>
      </c>
      <c r="AU1204" s="266" t="s">
        <v>89</v>
      </c>
      <c r="AV1204" s="14" t="s">
        <v>84</v>
      </c>
      <c r="AW1204" s="14" t="s">
        <v>33</v>
      </c>
      <c r="AX1204" s="14" t="s">
        <v>78</v>
      </c>
      <c r="AY1204" s="266" t="s">
        <v>224</v>
      </c>
    </row>
    <row r="1205" s="14" customFormat="1">
      <c r="A1205" s="14"/>
      <c r="B1205" s="257"/>
      <c r="C1205" s="258"/>
      <c r="D1205" s="247" t="s">
        <v>232</v>
      </c>
      <c r="E1205" s="259" t="s">
        <v>1</v>
      </c>
      <c r="F1205" s="260" t="s">
        <v>1729</v>
      </c>
      <c r="G1205" s="258"/>
      <c r="H1205" s="259" t="s">
        <v>1</v>
      </c>
      <c r="I1205" s="261"/>
      <c r="J1205" s="258"/>
      <c r="K1205" s="258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6" t="s">
        <v>232</v>
      </c>
      <c r="AU1205" s="266" t="s">
        <v>89</v>
      </c>
      <c r="AV1205" s="14" t="s">
        <v>84</v>
      </c>
      <c r="AW1205" s="14" t="s">
        <v>33</v>
      </c>
      <c r="AX1205" s="14" t="s">
        <v>78</v>
      </c>
      <c r="AY1205" s="266" t="s">
        <v>224</v>
      </c>
    </row>
    <row r="1206" s="14" customFormat="1">
      <c r="A1206" s="14"/>
      <c r="B1206" s="257"/>
      <c r="C1206" s="258"/>
      <c r="D1206" s="247" t="s">
        <v>232</v>
      </c>
      <c r="E1206" s="259" t="s">
        <v>1</v>
      </c>
      <c r="F1206" s="260" t="s">
        <v>1730</v>
      </c>
      <c r="G1206" s="258"/>
      <c r="H1206" s="259" t="s">
        <v>1</v>
      </c>
      <c r="I1206" s="261"/>
      <c r="J1206" s="258"/>
      <c r="K1206" s="258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6" t="s">
        <v>232</v>
      </c>
      <c r="AU1206" s="266" t="s">
        <v>89</v>
      </c>
      <c r="AV1206" s="14" t="s">
        <v>84</v>
      </c>
      <c r="AW1206" s="14" t="s">
        <v>33</v>
      </c>
      <c r="AX1206" s="14" t="s">
        <v>78</v>
      </c>
      <c r="AY1206" s="266" t="s">
        <v>224</v>
      </c>
    </row>
    <row r="1207" s="14" customFormat="1">
      <c r="A1207" s="14"/>
      <c r="B1207" s="257"/>
      <c r="C1207" s="258"/>
      <c r="D1207" s="247" t="s">
        <v>232</v>
      </c>
      <c r="E1207" s="259" t="s">
        <v>1</v>
      </c>
      <c r="F1207" s="260" t="s">
        <v>1731</v>
      </c>
      <c r="G1207" s="258"/>
      <c r="H1207" s="259" t="s">
        <v>1</v>
      </c>
      <c r="I1207" s="261"/>
      <c r="J1207" s="258"/>
      <c r="K1207" s="258"/>
      <c r="L1207" s="262"/>
      <c r="M1207" s="263"/>
      <c r="N1207" s="264"/>
      <c r="O1207" s="264"/>
      <c r="P1207" s="264"/>
      <c r="Q1207" s="264"/>
      <c r="R1207" s="264"/>
      <c r="S1207" s="264"/>
      <c r="T1207" s="26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6" t="s">
        <v>232</v>
      </c>
      <c r="AU1207" s="266" t="s">
        <v>89</v>
      </c>
      <c r="AV1207" s="14" t="s">
        <v>84</v>
      </c>
      <c r="AW1207" s="14" t="s">
        <v>33</v>
      </c>
      <c r="AX1207" s="14" t="s">
        <v>78</v>
      </c>
      <c r="AY1207" s="266" t="s">
        <v>224</v>
      </c>
    </row>
    <row r="1208" s="2" customFormat="1" ht="24.15" customHeight="1">
      <c r="A1208" s="40"/>
      <c r="B1208" s="41"/>
      <c r="C1208" s="231" t="s">
        <v>1732</v>
      </c>
      <c r="D1208" s="231" t="s">
        <v>226</v>
      </c>
      <c r="E1208" s="232" t="s">
        <v>1733</v>
      </c>
      <c r="F1208" s="233" t="s">
        <v>1734</v>
      </c>
      <c r="G1208" s="234" t="s">
        <v>229</v>
      </c>
      <c r="H1208" s="235">
        <v>1.875</v>
      </c>
      <c r="I1208" s="236"/>
      <c r="J1208" s="237">
        <f>ROUND(I1208*H1208,2)</f>
        <v>0</v>
      </c>
      <c r="K1208" s="238"/>
      <c r="L1208" s="46"/>
      <c r="M1208" s="239" t="s">
        <v>1</v>
      </c>
      <c r="N1208" s="240" t="s">
        <v>44</v>
      </c>
      <c r="O1208" s="93"/>
      <c r="P1208" s="241">
        <f>O1208*H1208</f>
        <v>0</v>
      </c>
      <c r="Q1208" s="241">
        <v>0.00025999999999999998</v>
      </c>
      <c r="R1208" s="241">
        <f>Q1208*H1208</f>
        <v>0.00048749999999999998</v>
      </c>
      <c r="S1208" s="241">
        <v>0</v>
      </c>
      <c r="T1208" s="242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3" t="s">
        <v>319</v>
      </c>
      <c r="AT1208" s="243" t="s">
        <v>226</v>
      </c>
      <c r="AU1208" s="243" t="s">
        <v>89</v>
      </c>
      <c r="AY1208" s="19" t="s">
        <v>224</v>
      </c>
      <c r="BE1208" s="244">
        <f>IF(N1208="základní",J1208,0)</f>
        <v>0</v>
      </c>
      <c r="BF1208" s="244">
        <f>IF(N1208="snížená",J1208,0)</f>
        <v>0</v>
      </c>
      <c r="BG1208" s="244">
        <f>IF(N1208="zákl. přenesená",J1208,0)</f>
        <v>0</v>
      </c>
      <c r="BH1208" s="244">
        <f>IF(N1208="sníž. přenesená",J1208,0)</f>
        <v>0</v>
      </c>
      <c r="BI1208" s="244">
        <f>IF(N1208="nulová",J1208,0)</f>
        <v>0</v>
      </c>
      <c r="BJ1208" s="19" t="s">
        <v>89</v>
      </c>
      <c r="BK1208" s="244">
        <f>ROUND(I1208*H1208,2)</f>
        <v>0</v>
      </c>
      <c r="BL1208" s="19" t="s">
        <v>319</v>
      </c>
      <c r="BM1208" s="243" t="s">
        <v>1735</v>
      </c>
    </row>
    <row r="1209" s="14" customFormat="1">
      <c r="A1209" s="14"/>
      <c r="B1209" s="257"/>
      <c r="C1209" s="258"/>
      <c r="D1209" s="247" t="s">
        <v>232</v>
      </c>
      <c r="E1209" s="259" t="s">
        <v>1</v>
      </c>
      <c r="F1209" s="260" t="s">
        <v>1736</v>
      </c>
      <c r="G1209" s="258"/>
      <c r="H1209" s="259" t="s">
        <v>1</v>
      </c>
      <c r="I1209" s="261"/>
      <c r="J1209" s="258"/>
      <c r="K1209" s="258"/>
      <c r="L1209" s="262"/>
      <c r="M1209" s="263"/>
      <c r="N1209" s="264"/>
      <c r="O1209" s="264"/>
      <c r="P1209" s="264"/>
      <c r="Q1209" s="264"/>
      <c r="R1209" s="264"/>
      <c r="S1209" s="264"/>
      <c r="T1209" s="265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6" t="s">
        <v>232</v>
      </c>
      <c r="AU1209" s="266" t="s">
        <v>89</v>
      </c>
      <c r="AV1209" s="14" t="s">
        <v>84</v>
      </c>
      <c r="AW1209" s="14" t="s">
        <v>33</v>
      </c>
      <c r="AX1209" s="14" t="s">
        <v>78</v>
      </c>
      <c r="AY1209" s="266" t="s">
        <v>224</v>
      </c>
    </row>
    <row r="1210" s="13" customFormat="1">
      <c r="A1210" s="13"/>
      <c r="B1210" s="245"/>
      <c r="C1210" s="246"/>
      <c r="D1210" s="247" t="s">
        <v>232</v>
      </c>
      <c r="E1210" s="248" t="s">
        <v>1</v>
      </c>
      <c r="F1210" s="249" t="s">
        <v>1737</v>
      </c>
      <c r="G1210" s="246"/>
      <c r="H1210" s="250">
        <v>1.875</v>
      </c>
      <c r="I1210" s="251"/>
      <c r="J1210" s="246"/>
      <c r="K1210" s="246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6" t="s">
        <v>232</v>
      </c>
      <c r="AU1210" s="256" t="s">
        <v>89</v>
      </c>
      <c r="AV1210" s="13" t="s">
        <v>89</v>
      </c>
      <c r="AW1210" s="13" t="s">
        <v>33</v>
      </c>
      <c r="AX1210" s="13" t="s">
        <v>84</v>
      </c>
      <c r="AY1210" s="256" t="s">
        <v>224</v>
      </c>
    </row>
    <row r="1211" s="2" customFormat="1" ht="16.5" customHeight="1">
      <c r="A1211" s="40"/>
      <c r="B1211" s="41"/>
      <c r="C1211" s="278" t="s">
        <v>1738</v>
      </c>
      <c r="D1211" s="278" t="s">
        <v>390</v>
      </c>
      <c r="E1211" s="279" t="s">
        <v>1739</v>
      </c>
      <c r="F1211" s="280" t="s">
        <v>1740</v>
      </c>
      <c r="G1211" s="281" t="s">
        <v>229</v>
      </c>
      <c r="H1211" s="282">
        <v>1.875</v>
      </c>
      <c r="I1211" s="283"/>
      <c r="J1211" s="284">
        <f>ROUND(I1211*H1211,2)</f>
        <v>0</v>
      </c>
      <c r="K1211" s="285"/>
      <c r="L1211" s="286"/>
      <c r="M1211" s="287" t="s">
        <v>1</v>
      </c>
      <c r="N1211" s="288" t="s">
        <v>44</v>
      </c>
      <c r="O1211" s="93"/>
      <c r="P1211" s="241">
        <f>O1211*H1211</f>
        <v>0</v>
      </c>
      <c r="Q1211" s="241">
        <v>0.039579999999999997</v>
      </c>
      <c r="R1211" s="241">
        <f>Q1211*H1211</f>
        <v>0.074212500000000001</v>
      </c>
      <c r="S1211" s="241">
        <v>0</v>
      </c>
      <c r="T1211" s="242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3" t="s">
        <v>418</v>
      </c>
      <c r="AT1211" s="243" t="s">
        <v>390</v>
      </c>
      <c r="AU1211" s="243" t="s">
        <v>89</v>
      </c>
      <c r="AY1211" s="19" t="s">
        <v>224</v>
      </c>
      <c r="BE1211" s="244">
        <f>IF(N1211="základní",J1211,0)</f>
        <v>0</v>
      </c>
      <c r="BF1211" s="244">
        <f>IF(N1211="snížená",J1211,0)</f>
        <v>0</v>
      </c>
      <c r="BG1211" s="244">
        <f>IF(N1211="zákl. přenesená",J1211,0)</f>
        <v>0</v>
      </c>
      <c r="BH1211" s="244">
        <f>IF(N1211="sníž. přenesená",J1211,0)</f>
        <v>0</v>
      </c>
      <c r="BI1211" s="244">
        <f>IF(N1211="nulová",J1211,0)</f>
        <v>0</v>
      </c>
      <c r="BJ1211" s="19" t="s">
        <v>89</v>
      </c>
      <c r="BK1211" s="244">
        <f>ROUND(I1211*H1211,2)</f>
        <v>0</v>
      </c>
      <c r="BL1211" s="19" t="s">
        <v>319</v>
      </c>
      <c r="BM1211" s="243" t="s">
        <v>1741</v>
      </c>
    </row>
    <row r="1212" s="14" customFormat="1">
      <c r="A1212" s="14"/>
      <c r="B1212" s="257"/>
      <c r="C1212" s="258"/>
      <c r="D1212" s="247" t="s">
        <v>232</v>
      </c>
      <c r="E1212" s="259" t="s">
        <v>1</v>
      </c>
      <c r="F1212" s="260" t="s">
        <v>1736</v>
      </c>
      <c r="G1212" s="258"/>
      <c r="H1212" s="259" t="s">
        <v>1</v>
      </c>
      <c r="I1212" s="261"/>
      <c r="J1212" s="258"/>
      <c r="K1212" s="258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6" t="s">
        <v>232</v>
      </c>
      <c r="AU1212" s="266" t="s">
        <v>89</v>
      </c>
      <c r="AV1212" s="14" t="s">
        <v>84</v>
      </c>
      <c r="AW1212" s="14" t="s">
        <v>33</v>
      </c>
      <c r="AX1212" s="14" t="s">
        <v>78</v>
      </c>
      <c r="AY1212" s="266" t="s">
        <v>224</v>
      </c>
    </row>
    <row r="1213" s="13" customFormat="1">
      <c r="A1213" s="13"/>
      <c r="B1213" s="245"/>
      <c r="C1213" s="246"/>
      <c r="D1213" s="247" t="s">
        <v>232</v>
      </c>
      <c r="E1213" s="248" t="s">
        <v>1</v>
      </c>
      <c r="F1213" s="249" t="s">
        <v>1737</v>
      </c>
      <c r="G1213" s="246"/>
      <c r="H1213" s="250">
        <v>1.875</v>
      </c>
      <c r="I1213" s="251"/>
      <c r="J1213" s="246"/>
      <c r="K1213" s="246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6" t="s">
        <v>232</v>
      </c>
      <c r="AU1213" s="256" t="s">
        <v>89</v>
      </c>
      <c r="AV1213" s="13" t="s">
        <v>89</v>
      </c>
      <c r="AW1213" s="13" t="s">
        <v>33</v>
      </c>
      <c r="AX1213" s="13" t="s">
        <v>84</v>
      </c>
      <c r="AY1213" s="256" t="s">
        <v>224</v>
      </c>
    </row>
    <row r="1214" s="14" customFormat="1">
      <c r="A1214" s="14"/>
      <c r="B1214" s="257"/>
      <c r="C1214" s="258"/>
      <c r="D1214" s="247" t="s">
        <v>232</v>
      </c>
      <c r="E1214" s="259" t="s">
        <v>1</v>
      </c>
      <c r="F1214" s="260" t="s">
        <v>1727</v>
      </c>
      <c r="G1214" s="258"/>
      <c r="H1214" s="259" t="s">
        <v>1</v>
      </c>
      <c r="I1214" s="261"/>
      <c r="J1214" s="258"/>
      <c r="K1214" s="258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6" t="s">
        <v>232</v>
      </c>
      <c r="AU1214" s="266" t="s">
        <v>89</v>
      </c>
      <c r="AV1214" s="14" t="s">
        <v>84</v>
      </c>
      <c r="AW1214" s="14" t="s">
        <v>33</v>
      </c>
      <c r="AX1214" s="14" t="s">
        <v>78</v>
      </c>
      <c r="AY1214" s="266" t="s">
        <v>224</v>
      </c>
    </row>
    <row r="1215" s="14" customFormat="1">
      <c r="A1215" s="14"/>
      <c r="B1215" s="257"/>
      <c r="C1215" s="258"/>
      <c r="D1215" s="247" t="s">
        <v>232</v>
      </c>
      <c r="E1215" s="259" t="s">
        <v>1</v>
      </c>
      <c r="F1215" s="260" t="s">
        <v>1742</v>
      </c>
      <c r="G1215" s="258"/>
      <c r="H1215" s="259" t="s">
        <v>1</v>
      </c>
      <c r="I1215" s="261"/>
      <c r="J1215" s="258"/>
      <c r="K1215" s="258"/>
      <c r="L1215" s="262"/>
      <c r="M1215" s="263"/>
      <c r="N1215" s="264"/>
      <c r="O1215" s="264"/>
      <c r="P1215" s="264"/>
      <c r="Q1215" s="264"/>
      <c r="R1215" s="264"/>
      <c r="S1215" s="264"/>
      <c r="T1215" s="265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6" t="s">
        <v>232</v>
      </c>
      <c r="AU1215" s="266" t="s">
        <v>89</v>
      </c>
      <c r="AV1215" s="14" t="s">
        <v>84</v>
      </c>
      <c r="AW1215" s="14" t="s">
        <v>33</v>
      </c>
      <c r="AX1215" s="14" t="s">
        <v>78</v>
      </c>
      <c r="AY1215" s="266" t="s">
        <v>224</v>
      </c>
    </row>
    <row r="1216" s="14" customFormat="1">
      <c r="A1216" s="14"/>
      <c r="B1216" s="257"/>
      <c r="C1216" s="258"/>
      <c r="D1216" s="247" t="s">
        <v>232</v>
      </c>
      <c r="E1216" s="259" t="s">
        <v>1</v>
      </c>
      <c r="F1216" s="260" t="s">
        <v>1729</v>
      </c>
      <c r="G1216" s="258"/>
      <c r="H1216" s="259" t="s">
        <v>1</v>
      </c>
      <c r="I1216" s="261"/>
      <c r="J1216" s="258"/>
      <c r="K1216" s="258"/>
      <c r="L1216" s="262"/>
      <c r="M1216" s="263"/>
      <c r="N1216" s="264"/>
      <c r="O1216" s="264"/>
      <c r="P1216" s="264"/>
      <c r="Q1216" s="264"/>
      <c r="R1216" s="264"/>
      <c r="S1216" s="264"/>
      <c r="T1216" s="26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6" t="s">
        <v>232</v>
      </c>
      <c r="AU1216" s="266" t="s">
        <v>89</v>
      </c>
      <c r="AV1216" s="14" t="s">
        <v>84</v>
      </c>
      <c r="AW1216" s="14" t="s">
        <v>33</v>
      </c>
      <c r="AX1216" s="14" t="s">
        <v>78</v>
      </c>
      <c r="AY1216" s="266" t="s">
        <v>224</v>
      </c>
    </row>
    <row r="1217" s="14" customFormat="1">
      <c r="A1217" s="14"/>
      <c r="B1217" s="257"/>
      <c r="C1217" s="258"/>
      <c r="D1217" s="247" t="s">
        <v>232</v>
      </c>
      <c r="E1217" s="259" t="s">
        <v>1</v>
      </c>
      <c r="F1217" s="260" t="s">
        <v>1730</v>
      </c>
      <c r="G1217" s="258"/>
      <c r="H1217" s="259" t="s">
        <v>1</v>
      </c>
      <c r="I1217" s="261"/>
      <c r="J1217" s="258"/>
      <c r="K1217" s="258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6" t="s">
        <v>232</v>
      </c>
      <c r="AU1217" s="266" t="s">
        <v>89</v>
      </c>
      <c r="AV1217" s="14" t="s">
        <v>84</v>
      </c>
      <c r="AW1217" s="14" t="s">
        <v>33</v>
      </c>
      <c r="AX1217" s="14" t="s">
        <v>78</v>
      </c>
      <c r="AY1217" s="266" t="s">
        <v>224</v>
      </c>
    </row>
    <row r="1218" s="14" customFormat="1">
      <c r="A1218" s="14"/>
      <c r="B1218" s="257"/>
      <c r="C1218" s="258"/>
      <c r="D1218" s="247" t="s">
        <v>232</v>
      </c>
      <c r="E1218" s="259" t="s">
        <v>1</v>
      </c>
      <c r="F1218" s="260" t="s">
        <v>1743</v>
      </c>
      <c r="G1218" s="258"/>
      <c r="H1218" s="259" t="s">
        <v>1</v>
      </c>
      <c r="I1218" s="261"/>
      <c r="J1218" s="258"/>
      <c r="K1218" s="258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6" t="s">
        <v>232</v>
      </c>
      <c r="AU1218" s="266" t="s">
        <v>89</v>
      </c>
      <c r="AV1218" s="14" t="s">
        <v>84</v>
      </c>
      <c r="AW1218" s="14" t="s">
        <v>33</v>
      </c>
      <c r="AX1218" s="14" t="s">
        <v>78</v>
      </c>
      <c r="AY1218" s="266" t="s">
        <v>224</v>
      </c>
    </row>
    <row r="1219" s="2" customFormat="1" ht="24.15" customHeight="1">
      <c r="A1219" s="40"/>
      <c r="B1219" s="41"/>
      <c r="C1219" s="231" t="s">
        <v>1744</v>
      </c>
      <c r="D1219" s="231" t="s">
        <v>226</v>
      </c>
      <c r="E1219" s="232" t="s">
        <v>1745</v>
      </c>
      <c r="F1219" s="233" t="s">
        <v>1746</v>
      </c>
      <c r="G1219" s="234" t="s">
        <v>229</v>
      </c>
      <c r="H1219" s="235">
        <v>17.942</v>
      </c>
      <c r="I1219" s="236"/>
      <c r="J1219" s="237">
        <f>ROUND(I1219*H1219,2)</f>
        <v>0</v>
      </c>
      <c r="K1219" s="238"/>
      <c r="L1219" s="46"/>
      <c r="M1219" s="239" t="s">
        <v>1</v>
      </c>
      <c r="N1219" s="240" t="s">
        <v>44</v>
      </c>
      <c r="O1219" s="93"/>
      <c r="P1219" s="241">
        <f>O1219*H1219</f>
        <v>0</v>
      </c>
      <c r="Q1219" s="241">
        <v>0.00025000000000000001</v>
      </c>
      <c r="R1219" s="241">
        <f>Q1219*H1219</f>
        <v>0.0044854999999999999</v>
      </c>
      <c r="S1219" s="241">
        <v>0</v>
      </c>
      <c r="T1219" s="242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3" t="s">
        <v>319</v>
      </c>
      <c r="AT1219" s="243" t="s">
        <v>226</v>
      </c>
      <c r="AU1219" s="243" t="s">
        <v>89</v>
      </c>
      <c r="AY1219" s="19" t="s">
        <v>224</v>
      </c>
      <c r="BE1219" s="244">
        <f>IF(N1219="základní",J1219,0)</f>
        <v>0</v>
      </c>
      <c r="BF1219" s="244">
        <f>IF(N1219="snížená",J1219,0)</f>
        <v>0</v>
      </c>
      <c r="BG1219" s="244">
        <f>IF(N1219="zákl. přenesená",J1219,0)</f>
        <v>0</v>
      </c>
      <c r="BH1219" s="244">
        <f>IF(N1219="sníž. přenesená",J1219,0)</f>
        <v>0</v>
      </c>
      <c r="BI1219" s="244">
        <f>IF(N1219="nulová",J1219,0)</f>
        <v>0</v>
      </c>
      <c r="BJ1219" s="19" t="s">
        <v>89</v>
      </c>
      <c r="BK1219" s="244">
        <f>ROUND(I1219*H1219,2)</f>
        <v>0</v>
      </c>
      <c r="BL1219" s="19" t="s">
        <v>319</v>
      </c>
      <c r="BM1219" s="243" t="s">
        <v>1747</v>
      </c>
    </row>
    <row r="1220" s="14" customFormat="1">
      <c r="A1220" s="14"/>
      <c r="B1220" s="257"/>
      <c r="C1220" s="258"/>
      <c r="D1220" s="247" t="s">
        <v>232</v>
      </c>
      <c r="E1220" s="259" t="s">
        <v>1</v>
      </c>
      <c r="F1220" s="260" t="s">
        <v>1748</v>
      </c>
      <c r="G1220" s="258"/>
      <c r="H1220" s="259" t="s">
        <v>1</v>
      </c>
      <c r="I1220" s="261"/>
      <c r="J1220" s="258"/>
      <c r="K1220" s="258"/>
      <c r="L1220" s="262"/>
      <c r="M1220" s="263"/>
      <c r="N1220" s="264"/>
      <c r="O1220" s="264"/>
      <c r="P1220" s="264"/>
      <c r="Q1220" s="264"/>
      <c r="R1220" s="264"/>
      <c r="S1220" s="264"/>
      <c r="T1220" s="26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6" t="s">
        <v>232</v>
      </c>
      <c r="AU1220" s="266" t="s">
        <v>89</v>
      </c>
      <c r="AV1220" s="14" t="s">
        <v>84</v>
      </c>
      <c r="AW1220" s="14" t="s">
        <v>33</v>
      </c>
      <c r="AX1220" s="14" t="s">
        <v>78</v>
      </c>
      <c r="AY1220" s="266" t="s">
        <v>224</v>
      </c>
    </row>
    <row r="1221" s="13" customFormat="1">
      <c r="A1221" s="13"/>
      <c r="B1221" s="245"/>
      <c r="C1221" s="246"/>
      <c r="D1221" s="247" t="s">
        <v>232</v>
      </c>
      <c r="E1221" s="248" t="s">
        <v>1</v>
      </c>
      <c r="F1221" s="249" t="s">
        <v>1749</v>
      </c>
      <c r="G1221" s="246"/>
      <c r="H1221" s="250">
        <v>9.8390000000000004</v>
      </c>
      <c r="I1221" s="251"/>
      <c r="J1221" s="246"/>
      <c r="K1221" s="246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6" t="s">
        <v>232</v>
      </c>
      <c r="AU1221" s="256" t="s">
        <v>89</v>
      </c>
      <c r="AV1221" s="13" t="s">
        <v>89</v>
      </c>
      <c r="AW1221" s="13" t="s">
        <v>33</v>
      </c>
      <c r="AX1221" s="13" t="s">
        <v>78</v>
      </c>
      <c r="AY1221" s="256" t="s">
        <v>224</v>
      </c>
    </row>
    <row r="1222" s="14" customFormat="1">
      <c r="A1222" s="14"/>
      <c r="B1222" s="257"/>
      <c r="C1222" s="258"/>
      <c r="D1222" s="247" t="s">
        <v>232</v>
      </c>
      <c r="E1222" s="259" t="s">
        <v>1</v>
      </c>
      <c r="F1222" s="260" t="s">
        <v>1750</v>
      </c>
      <c r="G1222" s="258"/>
      <c r="H1222" s="259" t="s">
        <v>1</v>
      </c>
      <c r="I1222" s="261"/>
      <c r="J1222" s="258"/>
      <c r="K1222" s="258"/>
      <c r="L1222" s="262"/>
      <c r="M1222" s="263"/>
      <c r="N1222" s="264"/>
      <c r="O1222" s="264"/>
      <c r="P1222" s="264"/>
      <c r="Q1222" s="264"/>
      <c r="R1222" s="264"/>
      <c r="S1222" s="264"/>
      <c r="T1222" s="26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6" t="s">
        <v>232</v>
      </c>
      <c r="AU1222" s="266" t="s">
        <v>89</v>
      </c>
      <c r="AV1222" s="14" t="s">
        <v>84</v>
      </c>
      <c r="AW1222" s="14" t="s">
        <v>33</v>
      </c>
      <c r="AX1222" s="14" t="s">
        <v>78</v>
      </c>
      <c r="AY1222" s="266" t="s">
        <v>224</v>
      </c>
    </row>
    <row r="1223" s="13" customFormat="1">
      <c r="A1223" s="13"/>
      <c r="B1223" s="245"/>
      <c r="C1223" s="246"/>
      <c r="D1223" s="247" t="s">
        <v>232</v>
      </c>
      <c r="E1223" s="248" t="s">
        <v>1</v>
      </c>
      <c r="F1223" s="249" t="s">
        <v>1751</v>
      </c>
      <c r="G1223" s="246"/>
      <c r="H1223" s="250">
        <v>5.7880000000000003</v>
      </c>
      <c r="I1223" s="251"/>
      <c r="J1223" s="246"/>
      <c r="K1223" s="246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6" t="s">
        <v>232</v>
      </c>
      <c r="AU1223" s="256" t="s">
        <v>89</v>
      </c>
      <c r="AV1223" s="13" t="s">
        <v>89</v>
      </c>
      <c r="AW1223" s="13" t="s">
        <v>33</v>
      </c>
      <c r="AX1223" s="13" t="s">
        <v>78</v>
      </c>
      <c r="AY1223" s="256" t="s">
        <v>224</v>
      </c>
    </row>
    <row r="1224" s="14" customFormat="1">
      <c r="A1224" s="14"/>
      <c r="B1224" s="257"/>
      <c r="C1224" s="258"/>
      <c r="D1224" s="247" t="s">
        <v>232</v>
      </c>
      <c r="E1224" s="259" t="s">
        <v>1</v>
      </c>
      <c r="F1224" s="260" t="s">
        <v>1752</v>
      </c>
      <c r="G1224" s="258"/>
      <c r="H1224" s="259" t="s">
        <v>1</v>
      </c>
      <c r="I1224" s="261"/>
      <c r="J1224" s="258"/>
      <c r="K1224" s="258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6" t="s">
        <v>232</v>
      </c>
      <c r="AU1224" s="266" t="s">
        <v>89</v>
      </c>
      <c r="AV1224" s="14" t="s">
        <v>84</v>
      </c>
      <c r="AW1224" s="14" t="s">
        <v>33</v>
      </c>
      <c r="AX1224" s="14" t="s">
        <v>78</v>
      </c>
      <c r="AY1224" s="266" t="s">
        <v>224</v>
      </c>
    </row>
    <row r="1225" s="13" customFormat="1">
      <c r="A1225" s="13"/>
      <c r="B1225" s="245"/>
      <c r="C1225" s="246"/>
      <c r="D1225" s="247" t="s">
        <v>232</v>
      </c>
      <c r="E1225" s="248" t="s">
        <v>1</v>
      </c>
      <c r="F1225" s="249" t="s">
        <v>1753</v>
      </c>
      <c r="G1225" s="246"/>
      <c r="H1225" s="250">
        <v>2.3149999999999999</v>
      </c>
      <c r="I1225" s="251"/>
      <c r="J1225" s="246"/>
      <c r="K1225" s="246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6" t="s">
        <v>232</v>
      </c>
      <c r="AU1225" s="256" t="s">
        <v>89</v>
      </c>
      <c r="AV1225" s="13" t="s">
        <v>89</v>
      </c>
      <c r="AW1225" s="13" t="s">
        <v>33</v>
      </c>
      <c r="AX1225" s="13" t="s">
        <v>78</v>
      </c>
      <c r="AY1225" s="256" t="s">
        <v>224</v>
      </c>
    </row>
    <row r="1226" s="15" customFormat="1">
      <c r="A1226" s="15"/>
      <c r="B1226" s="267"/>
      <c r="C1226" s="268"/>
      <c r="D1226" s="247" t="s">
        <v>232</v>
      </c>
      <c r="E1226" s="269" t="s">
        <v>1</v>
      </c>
      <c r="F1226" s="270" t="s">
        <v>248</v>
      </c>
      <c r="G1226" s="268"/>
      <c r="H1226" s="271">
        <v>17.942</v>
      </c>
      <c r="I1226" s="272"/>
      <c r="J1226" s="268"/>
      <c r="K1226" s="268"/>
      <c r="L1226" s="273"/>
      <c r="M1226" s="274"/>
      <c r="N1226" s="275"/>
      <c r="O1226" s="275"/>
      <c r="P1226" s="275"/>
      <c r="Q1226" s="275"/>
      <c r="R1226" s="275"/>
      <c r="S1226" s="275"/>
      <c r="T1226" s="276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7" t="s">
        <v>232</v>
      </c>
      <c r="AU1226" s="277" t="s">
        <v>89</v>
      </c>
      <c r="AV1226" s="15" t="s">
        <v>230</v>
      </c>
      <c r="AW1226" s="15" t="s">
        <v>33</v>
      </c>
      <c r="AX1226" s="15" t="s">
        <v>84</v>
      </c>
      <c r="AY1226" s="277" t="s">
        <v>224</v>
      </c>
    </row>
    <row r="1227" s="2" customFormat="1" ht="16.5" customHeight="1">
      <c r="A1227" s="40"/>
      <c r="B1227" s="41"/>
      <c r="C1227" s="278" t="s">
        <v>1754</v>
      </c>
      <c r="D1227" s="278" t="s">
        <v>390</v>
      </c>
      <c r="E1227" s="279" t="s">
        <v>1755</v>
      </c>
      <c r="F1227" s="280" t="s">
        <v>1756</v>
      </c>
      <c r="G1227" s="281" t="s">
        <v>229</v>
      </c>
      <c r="H1227" s="282">
        <v>9.8390000000000004</v>
      </c>
      <c r="I1227" s="283"/>
      <c r="J1227" s="284">
        <f>ROUND(I1227*H1227,2)</f>
        <v>0</v>
      </c>
      <c r="K1227" s="285"/>
      <c r="L1227" s="286"/>
      <c r="M1227" s="287" t="s">
        <v>1</v>
      </c>
      <c r="N1227" s="288" t="s">
        <v>44</v>
      </c>
      <c r="O1227" s="93"/>
      <c r="P1227" s="241">
        <f>O1227*H1227</f>
        <v>0</v>
      </c>
      <c r="Q1227" s="241">
        <v>0.037960000000000001</v>
      </c>
      <c r="R1227" s="241">
        <f>Q1227*H1227</f>
        <v>0.37348844000000003</v>
      </c>
      <c r="S1227" s="241">
        <v>0</v>
      </c>
      <c r="T1227" s="242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43" t="s">
        <v>418</v>
      </c>
      <c r="AT1227" s="243" t="s">
        <v>390</v>
      </c>
      <c r="AU1227" s="243" t="s">
        <v>89</v>
      </c>
      <c r="AY1227" s="19" t="s">
        <v>224</v>
      </c>
      <c r="BE1227" s="244">
        <f>IF(N1227="základní",J1227,0)</f>
        <v>0</v>
      </c>
      <c r="BF1227" s="244">
        <f>IF(N1227="snížená",J1227,0)</f>
        <v>0</v>
      </c>
      <c r="BG1227" s="244">
        <f>IF(N1227="zákl. přenesená",J1227,0)</f>
        <v>0</v>
      </c>
      <c r="BH1227" s="244">
        <f>IF(N1227="sníž. přenesená",J1227,0)</f>
        <v>0</v>
      </c>
      <c r="BI1227" s="244">
        <f>IF(N1227="nulová",J1227,0)</f>
        <v>0</v>
      </c>
      <c r="BJ1227" s="19" t="s">
        <v>89</v>
      </c>
      <c r="BK1227" s="244">
        <f>ROUND(I1227*H1227,2)</f>
        <v>0</v>
      </c>
      <c r="BL1227" s="19" t="s">
        <v>319</v>
      </c>
      <c r="BM1227" s="243" t="s">
        <v>1757</v>
      </c>
    </row>
    <row r="1228" s="14" customFormat="1">
      <c r="A1228" s="14"/>
      <c r="B1228" s="257"/>
      <c r="C1228" s="258"/>
      <c r="D1228" s="247" t="s">
        <v>232</v>
      </c>
      <c r="E1228" s="259" t="s">
        <v>1</v>
      </c>
      <c r="F1228" s="260" t="s">
        <v>1748</v>
      </c>
      <c r="G1228" s="258"/>
      <c r="H1228" s="259" t="s">
        <v>1</v>
      </c>
      <c r="I1228" s="261"/>
      <c r="J1228" s="258"/>
      <c r="K1228" s="258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6" t="s">
        <v>232</v>
      </c>
      <c r="AU1228" s="266" t="s">
        <v>89</v>
      </c>
      <c r="AV1228" s="14" t="s">
        <v>84</v>
      </c>
      <c r="AW1228" s="14" t="s">
        <v>33</v>
      </c>
      <c r="AX1228" s="14" t="s">
        <v>78</v>
      </c>
      <c r="AY1228" s="266" t="s">
        <v>224</v>
      </c>
    </row>
    <row r="1229" s="13" customFormat="1">
      <c r="A1229" s="13"/>
      <c r="B1229" s="245"/>
      <c r="C1229" s="246"/>
      <c r="D1229" s="247" t="s">
        <v>232</v>
      </c>
      <c r="E1229" s="248" t="s">
        <v>1</v>
      </c>
      <c r="F1229" s="249" t="s">
        <v>1749</v>
      </c>
      <c r="G1229" s="246"/>
      <c r="H1229" s="250">
        <v>9.8390000000000004</v>
      </c>
      <c r="I1229" s="251"/>
      <c r="J1229" s="246"/>
      <c r="K1229" s="246"/>
      <c r="L1229" s="252"/>
      <c r="M1229" s="253"/>
      <c r="N1229" s="254"/>
      <c r="O1229" s="254"/>
      <c r="P1229" s="254"/>
      <c r="Q1229" s="254"/>
      <c r="R1229" s="254"/>
      <c r="S1229" s="254"/>
      <c r="T1229" s="25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6" t="s">
        <v>232</v>
      </c>
      <c r="AU1229" s="256" t="s">
        <v>89</v>
      </c>
      <c r="AV1229" s="13" t="s">
        <v>89</v>
      </c>
      <c r="AW1229" s="13" t="s">
        <v>33</v>
      </c>
      <c r="AX1229" s="13" t="s">
        <v>84</v>
      </c>
      <c r="AY1229" s="256" t="s">
        <v>224</v>
      </c>
    </row>
    <row r="1230" s="14" customFormat="1">
      <c r="A1230" s="14"/>
      <c r="B1230" s="257"/>
      <c r="C1230" s="258"/>
      <c r="D1230" s="247" t="s">
        <v>232</v>
      </c>
      <c r="E1230" s="259" t="s">
        <v>1</v>
      </c>
      <c r="F1230" s="260" t="s">
        <v>1727</v>
      </c>
      <c r="G1230" s="258"/>
      <c r="H1230" s="259" t="s">
        <v>1</v>
      </c>
      <c r="I1230" s="261"/>
      <c r="J1230" s="258"/>
      <c r="K1230" s="258"/>
      <c r="L1230" s="262"/>
      <c r="M1230" s="263"/>
      <c r="N1230" s="264"/>
      <c r="O1230" s="264"/>
      <c r="P1230" s="264"/>
      <c r="Q1230" s="264"/>
      <c r="R1230" s="264"/>
      <c r="S1230" s="264"/>
      <c r="T1230" s="26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6" t="s">
        <v>232</v>
      </c>
      <c r="AU1230" s="266" t="s">
        <v>89</v>
      </c>
      <c r="AV1230" s="14" t="s">
        <v>84</v>
      </c>
      <c r="AW1230" s="14" t="s">
        <v>33</v>
      </c>
      <c r="AX1230" s="14" t="s">
        <v>78</v>
      </c>
      <c r="AY1230" s="266" t="s">
        <v>224</v>
      </c>
    </row>
    <row r="1231" s="14" customFormat="1">
      <c r="A1231" s="14"/>
      <c r="B1231" s="257"/>
      <c r="C1231" s="258"/>
      <c r="D1231" s="247" t="s">
        <v>232</v>
      </c>
      <c r="E1231" s="259" t="s">
        <v>1</v>
      </c>
      <c r="F1231" s="260" t="s">
        <v>1758</v>
      </c>
      <c r="G1231" s="258"/>
      <c r="H1231" s="259" t="s">
        <v>1</v>
      </c>
      <c r="I1231" s="261"/>
      <c r="J1231" s="258"/>
      <c r="K1231" s="258"/>
      <c r="L1231" s="262"/>
      <c r="M1231" s="263"/>
      <c r="N1231" s="264"/>
      <c r="O1231" s="264"/>
      <c r="P1231" s="264"/>
      <c r="Q1231" s="264"/>
      <c r="R1231" s="264"/>
      <c r="S1231" s="264"/>
      <c r="T1231" s="26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6" t="s">
        <v>232</v>
      </c>
      <c r="AU1231" s="266" t="s">
        <v>89</v>
      </c>
      <c r="AV1231" s="14" t="s">
        <v>84</v>
      </c>
      <c r="AW1231" s="14" t="s">
        <v>33</v>
      </c>
      <c r="AX1231" s="14" t="s">
        <v>78</v>
      </c>
      <c r="AY1231" s="266" t="s">
        <v>224</v>
      </c>
    </row>
    <row r="1232" s="14" customFormat="1">
      <c r="A1232" s="14"/>
      <c r="B1232" s="257"/>
      <c r="C1232" s="258"/>
      <c r="D1232" s="247" t="s">
        <v>232</v>
      </c>
      <c r="E1232" s="259" t="s">
        <v>1</v>
      </c>
      <c r="F1232" s="260" t="s">
        <v>1729</v>
      </c>
      <c r="G1232" s="258"/>
      <c r="H1232" s="259" t="s">
        <v>1</v>
      </c>
      <c r="I1232" s="261"/>
      <c r="J1232" s="258"/>
      <c r="K1232" s="258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6" t="s">
        <v>232</v>
      </c>
      <c r="AU1232" s="266" t="s">
        <v>89</v>
      </c>
      <c r="AV1232" s="14" t="s">
        <v>84</v>
      </c>
      <c r="AW1232" s="14" t="s">
        <v>33</v>
      </c>
      <c r="AX1232" s="14" t="s">
        <v>78</v>
      </c>
      <c r="AY1232" s="266" t="s">
        <v>224</v>
      </c>
    </row>
    <row r="1233" s="14" customFormat="1">
      <c r="A1233" s="14"/>
      <c r="B1233" s="257"/>
      <c r="C1233" s="258"/>
      <c r="D1233" s="247" t="s">
        <v>232</v>
      </c>
      <c r="E1233" s="259" t="s">
        <v>1</v>
      </c>
      <c r="F1233" s="260" t="s">
        <v>1730</v>
      </c>
      <c r="G1233" s="258"/>
      <c r="H1233" s="259" t="s">
        <v>1</v>
      </c>
      <c r="I1233" s="261"/>
      <c r="J1233" s="258"/>
      <c r="K1233" s="258"/>
      <c r="L1233" s="262"/>
      <c r="M1233" s="263"/>
      <c r="N1233" s="264"/>
      <c r="O1233" s="264"/>
      <c r="P1233" s="264"/>
      <c r="Q1233" s="264"/>
      <c r="R1233" s="264"/>
      <c r="S1233" s="264"/>
      <c r="T1233" s="26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6" t="s">
        <v>232</v>
      </c>
      <c r="AU1233" s="266" t="s">
        <v>89</v>
      </c>
      <c r="AV1233" s="14" t="s">
        <v>84</v>
      </c>
      <c r="AW1233" s="14" t="s">
        <v>33</v>
      </c>
      <c r="AX1233" s="14" t="s">
        <v>78</v>
      </c>
      <c r="AY1233" s="266" t="s">
        <v>224</v>
      </c>
    </row>
    <row r="1234" s="14" customFormat="1">
      <c r="A1234" s="14"/>
      <c r="B1234" s="257"/>
      <c r="C1234" s="258"/>
      <c r="D1234" s="247" t="s">
        <v>232</v>
      </c>
      <c r="E1234" s="259" t="s">
        <v>1</v>
      </c>
      <c r="F1234" s="260" t="s">
        <v>1743</v>
      </c>
      <c r="G1234" s="258"/>
      <c r="H1234" s="259" t="s">
        <v>1</v>
      </c>
      <c r="I1234" s="261"/>
      <c r="J1234" s="258"/>
      <c r="K1234" s="258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6" t="s">
        <v>232</v>
      </c>
      <c r="AU1234" s="266" t="s">
        <v>89</v>
      </c>
      <c r="AV1234" s="14" t="s">
        <v>84</v>
      </c>
      <c r="AW1234" s="14" t="s">
        <v>33</v>
      </c>
      <c r="AX1234" s="14" t="s">
        <v>78</v>
      </c>
      <c r="AY1234" s="266" t="s">
        <v>224</v>
      </c>
    </row>
    <row r="1235" s="2" customFormat="1" ht="16.5" customHeight="1">
      <c r="A1235" s="40"/>
      <c r="B1235" s="41"/>
      <c r="C1235" s="278" t="s">
        <v>1759</v>
      </c>
      <c r="D1235" s="278" t="s">
        <v>390</v>
      </c>
      <c r="E1235" s="279" t="s">
        <v>1760</v>
      </c>
      <c r="F1235" s="280" t="s">
        <v>1761</v>
      </c>
      <c r="G1235" s="281" t="s">
        <v>229</v>
      </c>
      <c r="H1235" s="282">
        <v>5.7880000000000003</v>
      </c>
      <c r="I1235" s="283"/>
      <c r="J1235" s="284">
        <f>ROUND(I1235*H1235,2)</f>
        <v>0</v>
      </c>
      <c r="K1235" s="285"/>
      <c r="L1235" s="286"/>
      <c r="M1235" s="287" t="s">
        <v>1</v>
      </c>
      <c r="N1235" s="288" t="s">
        <v>44</v>
      </c>
      <c r="O1235" s="93"/>
      <c r="P1235" s="241">
        <f>O1235*H1235</f>
        <v>0</v>
      </c>
      <c r="Q1235" s="241">
        <v>0.037960000000000001</v>
      </c>
      <c r="R1235" s="241">
        <f>Q1235*H1235</f>
        <v>0.21971248000000002</v>
      </c>
      <c r="S1235" s="241">
        <v>0</v>
      </c>
      <c r="T1235" s="242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3" t="s">
        <v>418</v>
      </c>
      <c r="AT1235" s="243" t="s">
        <v>390</v>
      </c>
      <c r="AU1235" s="243" t="s">
        <v>89</v>
      </c>
      <c r="AY1235" s="19" t="s">
        <v>224</v>
      </c>
      <c r="BE1235" s="244">
        <f>IF(N1235="základní",J1235,0)</f>
        <v>0</v>
      </c>
      <c r="BF1235" s="244">
        <f>IF(N1235="snížená",J1235,0)</f>
        <v>0</v>
      </c>
      <c r="BG1235" s="244">
        <f>IF(N1235="zákl. přenesená",J1235,0)</f>
        <v>0</v>
      </c>
      <c r="BH1235" s="244">
        <f>IF(N1235="sníž. přenesená",J1235,0)</f>
        <v>0</v>
      </c>
      <c r="BI1235" s="244">
        <f>IF(N1235="nulová",J1235,0)</f>
        <v>0</v>
      </c>
      <c r="BJ1235" s="19" t="s">
        <v>89</v>
      </c>
      <c r="BK1235" s="244">
        <f>ROUND(I1235*H1235,2)</f>
        <v>0</v>
      </c>
      <c r="BL1235" s="19" t="s">
        <v>319</v>
      </c>
      <c r="BM1235" s="243" t="s">
        <v>1762</v>
      </c>
    </row>
    <row r="1236" s="14" customFormat="1">
      <c r="A1236" s="14"/>
      <c r="B1236" s="257"/>
      <c r="C1236" s="258"/>
      <c r="D1236" s="247" t="s">
        <v>232</v>
      </c>
      <c r="E1236" s="259" t="s">
        <v>1</v>
      </c>
      <c r="F1236" s="260" t="s">
        <v>1750</v>
      </c>
      <c r="G1236" s="258"/>
      <c r="H1236" s="259" t="s">
        <v>1</v>
      </c>
      <c r="I1236" s="261"/>
      <c r="J1236" s="258"/>
      <c r="K1236" s="258"/>
      <c r="L1236" s="262"/>
      <c r="M1236" s="263"/>
      <c r="N1236" s="264"/>
      <c r="O1236" s="264"/>
      <c r="P1236" s="264"/>
      <c r="Q1236" s="264"/>
      <c r="R1236" s="264"/>
      <c r="S1236" s="264"/>
      <c r="T1236" s="26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6" t="s">
        <v>232</v>
      </c>
      <c r="AU1236" s="266" t="s">
        <v>89</v>
      </c>
      <c r="AV1236" s="14" t="s">
        <v>84</v>
      </c>
      <c r="AW1236" s="14" t="s">
        <v>33</v>
      </c>
      <c r="AX1236" s="14" t="s">
        <v>78</v>
      </c>
      <c r="AY1236" s="266" t="s">
        <v>224</v>
      </c>
    </row>
    <row r="1237" s="13" customFormat="1">
      <c r="A1237" s="13"/>
      <c r="B1237" s="245"/>
      <c r="C1237" s="246"/>
      <c r="D1237" s="247" t="s">
        <v>232</v>
      </c>
      <c r="E1237" s="248" t="s">
        <v>1</v>
      </c>
      <c r="F1237" s="249" t="s">
        <v>1751</v>
      </c>
      <c r="G1237" s="246"/>
      <c r="H1237" s="250">
        <v>5.7880000000000003</v>
      </c>
      <c r="I1237" s="251"/>
      <c r="J1237" s="246"/>
      <c r="K1237" s="246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6" t="s">
        <v>232</v>
      </c>
      <c r="AU1237" s="256" t="s">
        <v>89</v>
      </c>
      <c r="AV1237" s="13" t="s">
        <v>89</v>
      </c>
      <c r="AW1237" s="13" t="s">
        <v>33</v>
      </c>
      <c r="AX1237" s="13" t="s">
        <v>84</v>
      </c>
      <c r="AY1237" s="256" t="s">
        <v>224</v>
      </c>
    </row>
    <row r="1238" s="14" customFormat="1">
      <c r="A1238" s="14"/>
      <c r="B1238" s="257"/>
      <c r="C1238" s="258"/>
      <c r="D1238" s="247" t="s">
        <v>232</v>
      </c>
      <c r="E1238" s="259" t="s">
        <v>1</v>
      </c>
      <c r="F1238" s="260" t="s">
        <v>1727</v>
      </c>
      <c r="G1238" s="258"/>
      <c r="H1238" s="259" t="s">
        <v>1</v>
      </c>
      <c r="I1238" s="261"/>
      <c r="J1238" s="258"/>
      <c r="K1238" s="258"/>
      <c r="L1238" s="262"/>
      <c r="M1238" s="263"/>
      <c r="N1238" s="264"/>
      <c r="O1238" s="264"/>
      <c r="P1238" s="264"/>
      <c r="Q1238" s="264"/>
      <c r="R1238" s="264"/>
      <c r="S1238" s="264"/>
      <c r="T1238" s="26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6" t="s">
        <v>232</v>
      </c>
      <c r="AU1238" s="266" t="s">
        <v>89</v>
      </c>
      <c r="AV1238" s="14" t="s">
        <v>84</v>
      </c>
      <c r="AW1238" s="14" t="s">
        <v>33</v>
      </c>
      <c r="AX1238" s="14" t="s">
        <v>78</v>
      </c>
      <c r="AY1238" s="266" t="s">
        <v>224</v>
      </c>
    </row>
    <row r="1239" s="14" customFormat="1">
      <c r="A1239" s="14"/>
      <c r="B1239" s="257"/>
      <c r="C1239" s="258"/>
      <c r="D1239" s="247" t="s">
        <v>232</v>
      </c>
      <c r="E1239" s="259" t="s">
        <v>1</v>
      </c>
      <c r="F1239" s="260" t="s">
        <v>1763</v>
      </c>
      <c r="G1239" s="258"/>
      <c r="H1239" s="259" t="s">
        <v>1</v>
      </c>
      <c r="I1239" s="261"/>
      <c r="J1239" s="258"/>
      <c r="K1239" s="258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6" t="s">
        <v>232</v>
      </c>
      <c r="AU1239" s="266" t="s">
        <v>89</v>
      </c>
      <c r="AV1239" s="14" t="s">
        <v>84</v>
      </c>
      <c r="AW1239" s="14" t="s">
        <v>33</v>
      </c>
      <c r="AX1239" s="14" t="s">
        <v>78</v>
      </c>
      <c r="AY1239" s="266" t="s">
        <v>224</v>
      </c>
    </row>
    <row r="1240" s="14" customFormat="1">
      <c r="A1240" s="14"/>
      <c r="B1240" s="257"/>
      <c r="C1240" s="258"/>
      <c r="D1240" s="247" t="s">
        <v>232</v>
      </c>
      <c r="E1240" s="259" t="s">
        <v>1</v>
      </c>
      <c r="F1240" s="260" t="s">
        <v>1729</v>
      </c>
      <c r="G1240" s="258"/>
      <c r="H1240" s="259" t="s">
        <v>1</v>
      </c>
      <c r="I1240" s="261"/>
      <c r="J1240" s="258"/>
      <c r="K1240" s="258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6" t="s">
        <v>232</v>
      </c>
      <c r="AU1240" s="266" t="s">
        <v>89</v>
      </c>
      <c r="AV1240" s="14" t="s">
        <v>84</v>
      </c>
      <c r="AW1240" s="14" t="s">
        <v>33</v>
      </c>
      <c r="AX1240" s="14" t="s">
        <v>78</v>
      </c>
      <c r="AY1240" s="266" t="s">
        <v>224</v>
      </c>
    </row>
    <row r="1241" s="14" customFormat="1">
      <c r="A1241" s="14"/>
      <c r="B1241" s="257"/>
      <c r="C1241" s="258"/>
      <c r="D1241" s="247" t="s">
        <v>232</v>
      </c>
      <c r="E1241" s="259" t="s">
        <v>1</v>
      </c>
      <c r="F1241" s="260" t="s">
        <v>1730</v>
      </c>
      <c r="G1241" s="258"/>
      <c r="H1241" s="259" t="s">
        <v>1</v>
      </c>
      <c r="I1241" s="261"/>
      <c r="J1241" s="258"/>
      <c r="K1241" s="258"/>
      <c r="L1241" s="262"/>
      <c r="M1241" s="263"/>
      <c r="N1241" s="264"/>
      <c r="O1241" s="264"/>
      <c r="P1241" s="264"/>
      <c r="Q1241" s="264"/>
      <c r="R1241" s="264"/>
      <c r="S1241" s="264"/>
      <c r="T1241" s="26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6" t="s">
        <v>232</v>
      </c>
      <c r="AU1241" s="266" t="s">
        <v>89</v>
      </c>
      <c r="AV1241" s="14" t="s">
        <v>84</v>
      </c>
      <c r="AW1241" s="14" t="s">
        <v>33</v>
      </c>
      <c r="AX1241" s="14" t="s">
        <v>78</v>
      </c>
      <c r="AY1241" s="266" t="s">
        <v>224</v>
      </c>
    </row>
    <row r="1242" s="14" customFormat="1">
      <c r="A1242" s="14"/>
      <c r="B1242" s="257"/>
      <c r="C1242" s="258"/>
      <c r="D1242" s="247" t="s">
        <v>232</v>
      </c>
      <c r="E1242" s="259" t="s">
        <v>1</v>
      </c>
      <c r="F1242" s="260" t="s">
        <v>1743</v>
      </c>
      <c r="G1242" s="258"/>
      <c r="H1242" s="259" t="s">
        <v>1</v>
      </c>
      <c r="I1242" s="261"/>
      <c r="J1242" s="258"/>
      <c r="K1242" s="258"/>
      <c r="L1242" s="262"/>
      <c r="M1242" s="263"/>
      <c r="N1242" s="264"/>
      <c r="O1242" s="264"/>
      <c r="P1242" s="264"/>
      <c r="Q1242" s="264"/>
      <c r="R1242" s="264"/>
      <c r="S1242" s="264"/>
      <c r="T1242" s="26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6" t="s">
        <v>232</v>
      </c>
      <c r="AU1242" s="266" t="s">
        <v>89</v>
      </c>
      <c r="AV1242" s="14" t="s">
        <v>84</v>
      </c>
      <c r="AW1242" s="14" t="s">
        <v>33</v>
      </c>
      <c r="AX1242" s="14" t="s">
        <v>78</v>
      </c>
      <c r="AY1242" s="266" t="s">
        <v>224</v>
      </c>
    </row>
    <row r="1243" s="2" customFormat="1" ht="16.5" customHeight="1">
      <c r="A1243" s="40"/>
      <c r="B1243" s="41"/>
      <c r="C1243" s="278" t="s">
        <v>1764</v>
      </c>
      <c r="D1243" s="278" t="s">
        <v>390</v>
      </c>
      <c r="E1243" s="279" t="s">
        <v>1765</v>
      </c>
      <c r="F1243" s="280" t="s">
        <v>1766</v>
      </c>
      <c r="G1243" s="281" t="s">
        <v>229</v>
      </c>
      <c r="H1243" s="282">
        <v>2.3149999999999999</v>
      </c>
      <c r="I1243" s="283"/>
      <c r="J1243" s="284">
        <f>ROUND(I1243*H1243,2)</f>
        <v>0</v>
      </c>
      <c r="K1243" s="285"/>
      <c r="L1243" s="286"/>
      <c r="M1243" s="287" t="s">
        <v>1</v>
      </c>
      <c r="N1243" s="288" t="s">
        <v>44</v>
      </c>
      <c r="O1243" s="93"/>
      <c r="P1243" s="241">
        <f>O1243*H1243</f>
        <v>0</v>
      </c>
      <c r="Q1243" s="241">
        <v>0.037960000000000001</v>
      </c>
      <c r="R1243" s="241">
        <f>Q1243*H1243</f>
        <v>0.087877399999999994</v>
      </c>
      <c r="S1243" s="241">
        <v>0</v>
      </c>
      <c r="T1243" s="242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3" t="s">
        <v>418</v>
      </c>
      <c r="AT1243" s="243" t="s">
        <v>390</v>
      </c>
      <c r="AU1243" s="243" t="s">
        <v>89</v>
      </c>
      <c r="AY1243" s="19" t="s">
        <v>224</v>
      </c>
      <c r="BE1243" s="244">
        <f>IF(N1243="základní",J1243,0)</f>
        <v>0</v>
      </c>
      <c r="BF1243" s="244">
        <f>IF(N1243="snížená",J1243,0)</f>
        <v>0</v>
      </c>
      <c r="BG1243" s="244">
        <f>IF(N1243="zákl. přenesená",J1243,0)</f>
        <v>0</v>
      </c>
      <c r="BH1243" s="244">
        <f>IF(N1243="sníž. přenesená",J1243,0)</f>
        <v>0</v>
      </c>
      <c r="BI1243" s="244">
        <f>IF(N1243="nulová",J1243,0)</f>
        <v>0</v>
      </c>
      <c r="BJ1243" s="19" t="s">
        <v>89</v>
      </c>
      <c r="BK1243" s="244">
        <f>ROUND(I1243*H1243,2)</f>
        <v>0</v>
      </c>
      <c r="BL1243" s="19" t="s">
        <v>319</v>
      </c>
      <c r="BM1243" s="243" t="s">
        <v>1767</v>
      </c>
    </row>
    <row r="1244" s="14" customFormat="1">
      <c r="A1244" s="14"/>
      <c r="B1244" s="257"/>
      <c r="C1244" s="258"/>
      <c r="D1244" s="247" t="s">
        <v>232</v>
      </c>
      <c r="E1244" s="259" t="s">
        <v>1</v>
      </c>
      <c r="F1244" s="260" t="s">
        <v>1752</v>
      </c>
      <c r="G1244" s="258"/>
      <c r="H1244" s="259" t="s">
        <v>1</v>
      </c>
      <c r="I1244" s="261"/>
      <c r="J1244" s="258"/>
      <c r="K1244" s="258"/>
      <c r="L1244" s="262"/>
      <c r="M1244" s="263"/>
      <c r="N1244" s="264"/>
      <c r="O1244" s="264"/>
      <c r="P1244" s="264"/>
      <c r="Q1244" s="264"/>
      <c r="R1244" s="264"/>
      <c r="S1244" s="264"/>
      <c r="T1244" s="26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6" t="s">
        <v>232</v>
      </c>
      <c r="AU1244" s="266" t="s">
        <v>89</v>
      </c>
      <c r="AV1244" s="14" t="s">
        <v>84</v>
      </c>
      <c r="AW1244" s="14" t="s">
        <v>33</v>
      </c>
      <c r="AX1244" s="14" t="s">
        <v>78</v>
      </c>
      <c r="AY1244" s="266" t="s">
        <v>224</v>
      </c>
    </row>
    <row r="1245" s="13" customFormat="1">
      <c r="A1245" s="13"/>
      <c r="B1245" s="245"/>
      <c r="C1245" s="246"/>
      <c r="D1245" s="247" t="s">
        <v>232</v>
      </c>
      <c r="E1245" s="248" t="s">
        <v>1</v>
      </c>
      <c r="F1245" s="249" t="s">
        <v>1753</v>
      </c>
      <c r="G1245" s="246"/>
      <c r="H1245" s="250">
        <v>2.3149999999999999</v>
      </c>
      <c r="I1245" s="251"/>
      <c r="J1245" s="246"/>
      <c r="K1245" s="246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6" t="s">
        <v>232</v>
      </c>
      <c r="AU1245" s="256" t="s">
        <v>89</v>
      </c>
      <c r="AV1245" s="13" t="s">
        <v>89</v>
      </c>
      <c r="AW1245" s="13" t="s">
        <v>33</v>
      </c>
      <c r="AX1245" s="13" t="s">
        <v>84</v>
      </c>
      <c r="AY1245" s="256" t="s">
        <v>224</v>
      </c>
    </row>
    <row r="1246" s="14" customFormat="1">
      <c r="A1246" s="14"/>
      <c r="B1246" s="257"/>
      <c r="C1246" s="258"/>
      <c r="D1246" s="247" t="s">
        <v>232</v>
      </c>
      <c r="E1246" s="259" t="s">
        <v>1</v>
      </c>
      <c r="F1246" s="260" t="s">
        <v>1727</v>
      </c>
      <c r="G1246" s="258"/>
      <c r="H1246" s="259" t="s">
        <v>1</v>
      </c>
      <c r="I1246" s="261"/>
      <c r="J1246" s="258"/>
      <c r="K1246" s="258"/>
      <c r="L1246" s="262"/>
      <c r="M1246" s="263"/>
      <c r="N1246" s="264"/>
      <c r="O1246" s="264"/>
      <c r="P1246" s="264"/>
      <c r="Q1246" s="264"/>
      <c r="R1246" s="264"/>
      <c r="S1246" s="264"/>
      <c r="T1246" s="26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6" t="s">
        <v>232</v>
      </c>
      <c r="AU1246" s="266" t="s">
        <v>89</v>
      </c>
      <c r="AV1246" s="14" t="s">
        <v>84</v>
      </c>
      <c r="AW1246" s="14" t="s">
        <v>33</v>
      </c>
      <c r="AX1246" s="14" t="s">
        <v>78</v>
      </c>
      <c r="AY1246" s="266" t="s">
        <v>224</v>
      </c>
    </row>
    <row r="1247" s="14" customFormat="1">
      <c r="A1247" s="14"/>
      <c r="B1247" s="257"/>
      <c r="C1247" s="258"/>
      <c r="D1247" s="247" t="s">
        <v>232</v>
      </c>
      <c r="E1247" s="259" t="s">
        <v>1</v>
      </c>
      <c r="F1247" s="260" t="s">
        <v>1742</v>
      </c>
      <c r="G1247" s="258"/>
      <c r="H1247" s="259" t="s">
        <v>1</v>
      </c>
      <c r="I1247" s="261"/>
      <c r="J1247" s="258"/>
      <c r="K1247" s="258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6" t="s">
        <v>232</v>
      </c>
      <c r="AU1247" s="266" t="s">
        <v>89</v>
      </c>
      <c r="AV1247" s="14" t="s">
        <v>84</v>
      </c>
      <c r="AW1247" s="14" t="s">
        <v>33</v>
      </c>
      <c r="AX1247" s="14" t="s">
        <v>78</v>
      </c>
      <c r="AY1247" s="266" t="s">
        <v>224</v>
      </c>
    </row>
    <row r="1248" s="14" customFormat="1">
      <c r="A1248" s="14"/>
      <c r="B1248" s="257"/>
      <c r="C1248" s="258"/>
      <c r="D1248" s="247" t="s">
        <v>232</v>
      </c>
      <c r="E1248" s="259" t="s">
        <v>1</v>
      </c>
      <c r="F1248" s="260" t="s">
        <v>1729</v>
      </c>
      <c r="G1248" s="258"/>
      <c r="H1248" s="259" t="s">
        <v>1</v>
      </c>
      <c r="I1248" s="261"/>
      <c r="J1248" s="258"/>
      <c r="K1248" s="258"/>
      <c r="L1248" s="262"/>
      <c r="M1248" s="263"/>
      <c r="N1248" s="264"/>
      <c r="O1248" s="264"/>
      <c r="P1248" s="264"/>
      <c r="Q1248" s="264"/>
      <c r="R1248" s="264"/>
      <c r="S1248" s="264"/>
      <c r="T1248" s="26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6" t="s">
        <v>232</v>
      </c>
      <c r="AU1248" s="266" t="s">
        <v>89</v>
      </c>
      <c r="AV1248" s="14" t="s">
        <v>84</v>
      </c>
      <c r="AW1248" s="14" t="s">
        <v>33</v>
      </c>
      <c r="AX1248" s="14" t="s">
        <v>78</v>
      </c>
      <c r="AY1248" s="266" t="s">
        <v>224</v>
      </c>
    </row>
    <row r="1249" s="14" customFormat="1">
      <c r="A1249" s="14"/>
      <c r="B1249" s="257"/>
      <c r="C1249" s="258"/>
      <c r="D1249" s="247" t="s">
        <v>232</v>
      </c>
      <c r="E1249" s="259" t="s">
        <v>1</v>
      </c>
      <c r="F1249" s="260" t="s">
        <v>1730</v>
      </c>
      <c r="G1249" s="258"/>
      <c r="H1249" s="259" t="s">
        <v>1</v>
      </c>
      <c r="I1249" s="261"/>
      <c r="J1249" s="258"/>
      <c r="K1249" s="258"/>
      <c r="L1249" s="262"/>
      <c r="M1249" s="263"/>
      <c r="N1249" s="264"/>
      <c r="O1249" s="264"/>
      <c r="P1249" s="264"/>
      <c r="Q1249" s="264"/>
      <c r="R1249" s="264"/>
      <c r="S1249" s="264"/>
      <c r="T1249" s="26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6" t="s">
        <v>232</v>
      </c>
      <c r="AU1249" s="266" t="s">
        <v>89</v>
      </c>
      <c r="AV1249" s="14" t="s">
        <v>84</v>
      </c>
      <c r="AW1249" s="14" t="s">
        <v>33</v>
      </c>
      <c r="AX1249" s="14" t="s">
        <v>78</v>
      </c>
      <c r="AY1249" s="266" t="s">
        <v>224</v>
      </c>
    </row>
    <row r="1250" s="14" customFormat="1">
      <c r="A1250" s="14"/>
      <c r="B1250" s="257"/>
      <c r="C1250" s="258"/>
      <c r="D1250" s="247" t="s">
        <v>232</v>
      </c>
      <c r="E1250" s="259" t="s">
        <v>1</v>
      </c>
      <c r="F1250" s="260" t="s">
        <v>1743</v>
      </c>
      <c r="G1250" s="258"/>
      <c r="H1250" s="259" t="s">
        <v>1</v>
      </c>
      <c r="I1250" s="261"/>
      <c r="J1250" s="258"/>
      <c r="K1250" s="258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6" t="s">
        <v>232</v>
      </c>
      <c r="AU1250" s="266" t="s">
        <v>89</v>
      </c>
      <c r="AV1250" s="14" t="s">
        <v>84</v>
      </c>
      <c r="AW1250" s="14" t="s">
        <v>33</v>
      </c>
      <c r="AX1250" s="14" t="s">
        <v>78</v>
      </c>
      <c r="AY1250" s="266" t="s">
        <v>224</v>
      </c>
    </row>
    <row r="1251" s="2" customFormat="1" ht="16.5" customHeight="1">
      <c r="A1251" s="40"/>
      <c r="B1251" s="41"/>
      <c r="C1251" s="231" t="s">
        <v>1768</v>
      </c>
      <c r="D1251" s="231" t="s">
        <v>226</v>
      </c>
      <c r="E1251" s="232" t="s">
        <v>1769</v>
      </c>
      <c r="F1251" s="233" t="s">
        <v>1770</v>
      </c>
      <c r="G1251" s="234" t="s">
        <v>386</v>
      </c>
      <c r="H1251" s="235">
        <v>3</v>
      </c>
      <c r="I1251" s="236"/>
      <c r="J1251" s="237">
        <f>ROUND(I1251*H1251,2)</f>
        <v>0</v>
      </c>
      <c r="K1251" s="238"/>
      <c r="L1251" s="46"/>
      <c r="M1251" s="239" t="s">
        <v>1</v>
      </c>
      <c r="N1251" s="240" t="s">
        <v>44</v>
      </c>
      <c r="O1251" s="93"/>
      <c r="P1251" s="241">
        <f>O1251*H1251</f>
        <v>0</v>
      </c>
      <c r="Q1251" s="241">
        <v>0.00025999999999999998</v>
      </c>
      <c r="R1251" s="241">
        <f>Q1251*H1251</f>
        <v>0.00077999999999999988</v>
      </c>
      <c r="S1251" s="241">
        <v>0</v>
      </c>
      <c r="T1251" s="242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3" t="s">
        <v>319</v>
      </c>
      <c r="AT1251" s="243" t="s">
        <v>226</v>
      </c>
      <c r="AU1251" s="243" t="s">
        <v>89</v>
      </c>
      <c r="AY1251" s="19" t="s">
        <v>224</v>
      </c>
      <c r="BE1251" s="244">
        <f>IF(N1251="základní",J1251,0)</f>
        <v>0</v>
      </c>
      <c r="BF1251" s="244">
        <f>IF(N1251="snížená",J1251,0)</f>
        <v>0</v>
      </c>
      <c r="BG1251" s="244">
        <f>IF(N1251="zákl. přenesená",J1251,0)</f>
        <v>0</v>
      </c>
      <c r="BH1251" s="244">
        <f>IF(N1251="sníž. přenesená",J1251,0)</f>
        <v>0</v>
      </c>
      <c r="BI1251" s="244">
        <f>IF(N1251="nulová",J1251,0)</f>
        <v>0</v>
      </c>
      <c r="BJ1251" s="19" t="s">
        <v>89</v>
      </c>
      <c r="BK1251" s="244">
        <f>ROUND(I1251*H1251,2)</f>
        <v>0</v>
      </c>
      <c r="BL1251" s="19" t="s">
        <v>319</v>
      </c>
      <c r="BM1251" s="243" t="s">
        <v>1771</v>
      </c>
    </row>
    <row r="1252" s="14" customFormat="1">
      <c r="A1252" s="14"/>
      <c r="B1252" s="257"/>
      <c r="C1252" s="258"/>
      <c r="D1252" s="247" t="s">
        <v>232</v>
      </c>
      <c r="E1252" s="259" t="s">
        <v>1</v>
      </c>
      <c r="F1252" s="260" t="s">
        <v>1772</v>
      </c>
      <c r="G1252" s="258"/>
      <c r="H1252" s="259" t="s">
        <v>1</v>
      </c>
      <c r="I1252" s="261"/>
      <c r="J1252" s="258"/>
      <c r="K1252" s="258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6" t="s">
        <v>232</v>
      </c>
      <c r="AU1252" s="266" t="s">
        <v>89</v>
      </c>
      <c r="AV1252" s="14" t="s">
        <v>84</v>
      </c>
      <c r="AW1252" s="14" t="s">
        <v>33</v>
      </c>
      <c r="AX1252" s="14" t="s">
        <v>78</v>
      </c>
      <c r="AY1252" s="266" t="s">
        <v>224</v>
      </c>
    </row>
    <row r="1253" s="13" customFormat="1">
      <c r="A1253" s="13"/>
      <c r="B1253" s="245"/>
      <c r="C1253" s="246"/>
      <c r="D1253" s="247" t="s">
        <v>232</v>
      </c>
      <c r="E1253" s="248" t="s">
        <v>1</v>
      </c>
      <c r="F1253" s="249" t="s">
        <v>1773</v>
      </c>
      <c r="G1253" s="246"/>
      <c r="H1253" s="250">
        <v>3</v>
      </c>
      <c r="I1253" s="251"/>
      <c r="J1253" s="246"/>
      <c r="K1253" s="246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6" t="s">
        <v>232</v>
      </c>
      <c r="AU1253" s="256" t="s">
        <v>89</v>
      </c>
      <c r="AV1253" s="13" t="s">
        <v>89</v>
      </c>
      <c r="AW1253" s="13" t="s">
        <v>33</v>
      </c>
      <c r="AX1253" s="13" t="s">
        <v>84</v>
      </c>
      <c r="AY1253" s="256" t="s">
        <v>224</v>
      </c>
    </row>
    <row r="1254" s="2" customFormat="1" ht="16.5" customHeight="1">
      <c r="A1254" s="40"/>
      <c r="B1254" s="41"/>
      <c r="C1254" s="278" t="s">
        <v>1774</v>
      </c>
      <c r="D1254" s="278" t="s">
        <v>390</v>
      </c>
      <c r="E1254" s="279" t="s">
        <v>1775</v>
      </c>
      <c r="F1254" s="280" t="s">
        <v>1776</v>
      </c>
      <c r="G1254" s="281" t="s">
        <v>229</v>
      </c>
      <c r="H1254" s="282">
        <v>1.875</v>
      </c>
      <c r="I1254" s="283"/>
      <c r="J1254" s="284">
        <f>ROUND(I1254*H1254,2)</f>
        <v>0</v>
      </c>
      <c r="K1254" s="285"/>
      <c r="L1254" s="286"/>
      <c r="M1254" s="287" t="s">
        <v>1</v>
      </c>
      <c r="N1254" s="288" t="s">
        <v>44</v>
      </c>
      <c r="O1254" s="93"/>
      <c r="P1254" s="241">
        <f>O1254*H1254</f>
        <v>0</v>
      </c>
      <c r="Q1254" s="241">
        <v>0.045830000000000003</v>
      </c>
      <c r="R1254" s="241">
        <f>Q1254*H1254</f>
        <v>0.085931250000000001</v>
      </c>
      <c r="S1254" s="241">
        <v>0</v>
      </c>
      <c r="T1254" s="242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43" t="s">
        <v>418</v>
      </c>
      <c r="AT1254" s="243" t="s">
        <v>390</v>
      </c>
      <c r="AU1254" s="243" t="s">
        <v>89</v>
      </c>
      <c r="AY1254" s="19" t="s">
        <v>224</v>
      </c>
      <c r="BE1254" s="244">
        <f>IF(N1254="základní",J1254,0)</f>
        <v>0</v>
      </c>
      <c r="BF1254" s="244">
        <f>IF(N1254="snížená",J1254,0)</f>
        <v>0</v>
      </c>
      <c r="BG1254" s="244">
        <f>IF(N1254="zákl. přenesená",J1254,0)</f>
        <v>0</v>
      </c>
      <c r="BH1254" s="244">
        <f>IF(N1254="sníž. přenesená",J1254,0)</f>
        <v>0</v>
      </c>
      <c r="BI1254" s="244">
        <f>IF(N1254="nulová",J1254,0)</f>
        <v>0</v>
      </c>
      <c r="BJ1254" s="19" t="s">
        <v>89</v>
      </c>
      <c r="BK1254" s="244">
        <f>ROUND(I1254*H1254,2)</f>
        <v>0</v>
      </c>
      <c r="BL1254" s="19" t="s">
        <v>319</v>
      </c>
      <c r="BM1254" s="243" t="s">
        <v>1777</v>
      </c>
    </row>
    <row r="1255" s="14" customFormat="1">
      <c r="A1255" s="14"/>
      <c r="B1255" s="257"/>
      <c r="C1255" s="258"/>
      <c r="D1255" s="247" t="s">
        <v>232</v>
      </c>
      <c r="E1255" s="259" t="s">
        <v>1</v>
      </c>
      <c r="F1255" s="260" t="s">
        <v>1772</v>
      </c>
      <c r="G1255" s="258"/>
      <c r="H1255" s="259" t="s">
        <v>1</v>
      </c>
      <c r="I1255" s="261"/>
      <c r="J1255" s="258"/>
      <c r="K1255" s="258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6" t="s">
        <v>232</v>
      </c>
      <c r="AU1255" s="266" t="s">
        <v>89</v>
      </c>
      <c r="AV1255" s="14" t="s">
        <v>84</v>
      </c>
      <c r="AW1255" s="14" t="s">
        <v>33</v>
      </c>
      <c r="AX1255" s="14" t="s">
        <v>78</v>
      </c>
      <c r="AY1255" s="266" t="s">
        <v>224</v>
      </c>
    </row>
    <row r="1256" s="13" customFormat="1">
      <c r="A1256" s="13"/>
      <c r="B1256" s="245"/>
      <c r="C1256" s="246"/>
      <c r="D1256" s="247" t="s">
        <v>232</v>
      </c>
      <c r="E1256" s="248" t="s">
        <v>1</v>
      </c>
      <c r="F1256" s="249" t="s">
        <v>1778</v>
      </c>
      <c r="G1256" s="246"/>
      <c r="H1256" s="250">
        <v>1.875</v>
      </c>
      <c r="I1256" s="251"/>
      <c r="J1256" s="246"/>
      <c r="K1256" s="246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6" t="s">
        <v>232</v>
      </c>
      <c r="AU1256" s="256" t="s">
        <v>89</v>
      </c>
      <c r="AV1256" s="13" t="s">
        <v>89</v>
      </c>
      <c r="AW1256" s="13" t="s">
        <v>33</v>
      </c>
      <c r="AX1256" s="13" t="s">
        <v>84</v>
      </c>
      <c r="AY1256" s="256" t="s">
        <v>224</v>
      </c>
    </row>
    <row r="1257" s="14" customFormat="1">
      <c r="A1257" s="14"/>
      <c r="B1257" s="257"/>
      <c r="C1257" s="258"/>
      <c r="D1257" s="247" t="s">
        <v>232</v>
      </c>
      <c r="E1257" s="259" t="s">
        <v>1</v>
      </c>
      <c r="F1257" s="260" t="s">
        <v>1727</v>
      </c>
      <c r="G1257" s="258"/>
      <c r="H1257" s="259" t="s">
        <v>1</v>
      </c>
      <c r="I1257" s="261"/>
      <c r="J1257" s="258"/>
      <c r="K1257" s="258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232</v>
      </c>
      <c r="AU1257" s="266" t="s">
        <v>89</v>
      </c>
      <c r="AV1257" s="14" t="s">
        <v>84</v>
      </c>
      <c r="AW1257" s="14" t="s">
        <v>33</v>
      </c>
      <c r="AX1257" s="14" t="s">
        <v>78</v>
      </c>
      <c r="AY1257" s="266" t="s">
        <v>224</v>
      </c>
    </row>
    <row r="1258" s="14" customFormat="1">
      <c r="A1258" s="14"/>
      <c r="B1258" s="257"/>
      <c r="C1258" s="258"/>
      <c r="D1258" s="247" t="s">
        <v>232</v>
      </c>
      <c r="E1258" s="259" t="s">
        <v>1</v>
      </c>
      <c r="F1258" s="260" t="s">
        <v>1779</v>
      </c>
      <c r="G1258" s="258"/>
      <c r="H1258" s="259" t="s">
        <v>1</v>
      </c>
      <c r="I1258" s="261"/>
      <c r="J1258" s="258"/>
      <c r="K1258" s="258"/>
      <c r="L1258" s="262"/>
      <c r="M1258" s="263"/>
      <c r="N1258" s="264"/>
      <c r="O1258" s="264"/>
      <c r="P1258" s="264"/>
      <c r="Q1258" s="264"/>
      <c r="R1258" s="264"/>
      <c r="S1258" s="264"/>
      <c r="T1258" s="26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6" t="s">
        <v>232</v>
      </c>
      <c r="AU1258" s="266" t="s">
        <v>89</v>
      </c>
      <c r="AV1258" s="14" t="s">
        <v>84</v>
      </c>
      <c r="AW1258" s="14" t="s">
        <v>33</v>
      </c>
      <c r="AX1258" s="14" t="s">
        <v>78</v>
      </c>
      <c r="AY1258" s="266" t="s">
        <v>224</v>
      </c>
    </row>
    <row r="1259" s="14" customFormat="1">
      <c r="A1259" s="14"/>
      <c r="B1259" s="257"/>
      <c r="C1259" s="258"/>
      <c r="D1259" s="247" t="s">
        <v>232</v>
      </c>
      <c r="E1259" s="259" t="s">
        <v>1</v>
      </c>
      <c r="F1259" s="260" t="s">
        <v>1729</v>
      </c>
      <c r="G1259" s="258"/>
      <c r="H1259" s="259" t="s">
        <v>1</v>
      </c>
      <c r="I1259" s="261"/>
      <c r="J1259" s="258"/>
      <c r="K1259" s="258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6" t="s">
        <v>232</v>
      </c>
      <c r="AU1259" s="266" t="s">
        <v>89</v>
      </c>
      <c r="AV1259" s="14" t="s">
        <v>84</v>
      </c>
      <c r="AW1259" s="14" t="s">
        <v>33</v>
      </c>
      <c r="AX1259" s="14" t="s">
        <v>78</v>
      </c>
      <c r="AY1259" s="266" t="s">
        <v>224</v>
      </c>
    </row>
    <row r="1260" s="14" customFormat="1">
      <c r="A1260" s="14"/>
      <c r="B1260" s="257"/>
      <c r="C1260" s="258"/>
      <c r="D1260" s="247" t="s">
        <v>232</v>
      </c>
      <c r="E1260" s="259" t="s">
        <v>1</v>
      </c>
      <c r="F1260" s="260" t="s">
        <v>1730</v>
      </c>
      <c r="G1260" s="258"/>
      <c r="H1260" s="259" t="s">
        <v>1</v>
      </c>
      <c r="I1260" s="261"/>
      <c r="J1260" s="258"/>
      <c r="K1260" s="258"/>
      <c r="L1260" s="262"/>
      <c r="M1260" s="263"/>
      <c r="N1260" s="264"/>
      <c r="O1260" s="264"/>
      <c r="P1260" s="264"/>
      <c r="Q1260" s="264"/>
      <c r="R1260" s="264"/>
      <c r="S1260" s="264"/>
      <c r="T1260" s="26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6" t="s">
        <v>232</v>
      </c>
      <c r="AU1260" s="266" t="s">
        <v>89</v>
      </c>
      <c r="AV1260" s="14" t="s">
        <v>84</v>
      </c>
      <c r="AW1260" s="14" t="s">
        <v>33</v>
      </c>
      <c r="AX1260" s="14" t="s">
        <v>78</v>
      </c>
      <c r="AY1260" s="266" t="s">
        <v>224</v>
      </c>
    </row>
    <row r="1261" s="14" customFormat="1">
      <c r="A1261" s="14"/>
      <c r="B1261" s="257"/>
      <c r="C1261" s="258"/>
      <c r="D1261" s="247" t="s">
        <v>232</v>
      </c>
      <c r="E1261" s="259" t="s">
        <v>1</v>
      </c>
      <c r="F1261" s="260" t="s">
        <v>1731</v>
      </c>
      <c r="G1261" s="258"/>
      <c r="H1261" s="259" t="s">
        <v>1</v>
      </c>
      <c r="I1261" s="261"/>
      <c r="J1261" s="258"/>
      <c r="K1261" s="258"/>
      <c r="L1261" s="262"/>
      <c r="M1261" s="263"/>
      <c r="N1261" s="264"/>
      <c r="O1261" s="264"/>
      <c r="P1261" s="264"/>
      <c r="Q1261" s="264"/>
      <c r="R1261" s="264"/>
      <c r="S1261" s="264"/>
      <c r="T1261" s="26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6" t="s">
        <v>232</v>
      </c>
      <c r="AU1261" s="266" t="s">
        <v>89</v>
      </c>
      <c r="AV1261" s="14" t="s">
        <v>84</v>
      </c>
      <c r="AW1261" s="14" t="s">
        <v>33</v>
      </c>
      <c r="AX1261" s="14" t="s">
        <v>78</v>
      </c>
      <c r="AY1261" s="266" t="s">
        <v>224</v>
      </c>
    </row>
    <row r="1262" s="2" customFormat="1" ht="16.5" customHeight="1">
      <c r="A1262" s="40"/>
      <c r="B1262" s="41"/>
      <c r="C1262" s="231" t="s">
        <v>1780</v>
      </c>
      <c r="D1262" s="231" t="s">
        <v>226</v>
      </c>
      <c r="E1262" s="232" t="s">
        <v>1781</v>
      </c>
      <c r="F1262" s="233" t="s">
        <v>1782</v>
      </c>
      <c r="G1262" s="234" t="s">
        <v>273</v>
      </c>
      <c r="H1262" s="235">
        <v>70.010000000000005</v>
      </c>
      <c r="I1262" s="236"/>
      <c r="J1262" s="237">
        <f>ROUND(I1262*H1262,2)</f>
        <v>0</v>
      </c>
      <c r="K1262" s="238"/>
      <c r="L1262" s="46"/>
      <c r="M1262" s="239" t="s">
        <v>1</v>
      </c>
      <c r="N1262" s="240" t="s">
        <v>44</v>
      </c>
      <c r="O1262" s="93"/>
      <c r="P1262" s="241">
        <f>O1262*H1262</f>
        <v>0</v>
      </c>
      <c r="Q1262" s="241">
        <v>2.0000000000000002E-05</v>
      </c>
      <c r="R1262" s="241">
        <f>Q1262*H1262</f>
        <v>0.0014002000000000003</v>
      </c>
      <c r="S1262" s="241">
        <v>0</v>
      </c>
      <c r="T1262" s="242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43" t="s">
        <v>319</v>
      </c>
      <c r="AT1262" s="243" t="s">
        <v>226</v>
      </c>
      <c r="AU1262" s="243" t="s">
        <v>89</v>
      </c>
      <c r="AY1262" s="19" t="s">
        <v>224</v>
      </c>
      <c r="BE1262" s="244">
        <f>IF(N1262="základní",J1262,0)</f>
        <v>0</v>
      </c>
      <c r="BF1262" s="244">
        <f>IF(N1262="snížená",J1262,0)</f>
        <v>0</v>
      </c>
      <c r="BG1262" s="244">
        <f>IF(N1262="zákl. přenesená",J1262,0)</f>
        <v>0</v>
      </c>
      <c r="BH1262" s="244">
        <f>IF(N1262="sníž. přenesená",J1262,0)</f>
        <v>0</v>
      </c>
      <c r="BI1262" s="244">
        <f>IF(N1262="nulová",J1262,0)</f>
        <v>0</v>
      </c>
      <c r="BJ1262" s="19" t="s">
        <v>89</v>
      </c>
      <c r="BK1262" s="244">
        <f>ROUND(I1262*H1262,2)</f>
        <v>0</v>
      </c>
      <c r="BL1262" s="19" t="s">
        <v>319</v>
      </c>
      <c r="BM1262" s="243" t="s">
        <v>1783</v>
      </c>
    </row>
    <row r="1263" s="14" customFormat="1">
      <c r="A1263" s="14"/>
      <c r="B1263" s="257"/>
      <c r="C1263" s="258"/>
      <c r="D1263" s="247" t="s">
        <v>232</v>
      </c>
      <c r="E1263" s="259" t="s">
        <v>1</v>
      </c>
      <c r="F1263" s="260" t="s">
        <v>1784</v>
      </c>
      <c r="G1263" s="258"/>
      <c r="H1263" s="259" t="s">
        <v>1</v>
      </c>
      <c r="I1263" s="261"/>
      <c r="J1263" s="258"/>
      <c r="K1263" s="258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6" t="s">
        <v>232</v>
      </c>
      <c r="AU1263" s="266" t="s">
        <v>89</v>
      </c>
      <c r="AV1263" s="14" t="s">
        <v>84</v>
      </c>
      <c r="AW1263" s="14" t="s">
        <v>33</v>
      </c>
      <c r="AX1263" s="14" t="s">
        <v>78</v>
      </c>
      <c r="AY1263" s="266" t="s">
        <v>224</v>
      </c>
    </row>
    <row r="1264" s="13" customFormat="1">
      <c r="A1264" s="13"/>
      <c r="B1264" s="245"/>
      <c r="C1264" s="246"/>
      <c r="D1264" s="247" t="s">
        <v>232</v>
      </c>
      <c r="E1264" s="248" t="s">
        <v>1</v>
      </c>
      <c r="F1264" s="249" t="s">
        <v>1785</v>
      </c>
      <c r="G1264" s="246"/>
      <c r="H1264" s="250">
        <v>51.020000000000003</v>
      </c>
      <c r="I1264" s="251"/>
      <c r="J1264" s="246"/>
      <c r="K1264" s="246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6" t="s">
        <v>232</v>
      </c>
      <c r="AU1264" s="256" t="s">
        <v>89</v>
      </c>
      <c r="AV1264" s="13" t="s">
        <v>89</v>
      </c>
      <c r="AW1264" s="13" t="s">
        <v>33</v>
      </c>
      <c r="AX1264" s="13" t="s">
        <v>78</v>
      </c>
      <c r="AY1264" s="256" t="s">
        <v>224</v>
      </c>
    </row>
    <row r="1265" s="13" customFormat="1">
      <c r="A1265" s="13"/>
      <c r="B1265" s="245"/>
      <c r="C1265" s="246"/>
      <c r="D1265" s="247" t="s">
        <v>232</v>
      </c>
      <c r="E1265" s="248" t="s">
        <v>1</v>
      </c>
      <c r="F1265" s="249" t="s">
        <v>1786</v>
      </c>
      <c r="G1265" s="246"/>
      <c r="H1265" s="250">
        <v>18.989999999999998</v>
      </c>
      <c r="I1265" s="251"/>
      <c r="J1265" s="246"/>
      <c r="K1265" s="246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6" t="s">
        <v>232</v>
      </c>
      <c r="AU1265" s="256" t="s">
        <v>89</v>
      </c>
      <c r="AV1265" s="13" t="s">
        <v>89</v>
      </c>
      <c r="AW1265" s="13" t="s">
        <v>33</v>
      </c>
      <c r="AX1265" s="13" t="s">
        <v>78</v>
      </c>
      <c r="AY1265" s="256" t="s">
        <v>224</v>
      </c>
    </row>
    <row r="1266" s="15" customFormat="1">
      <c r="A1266" s="15"/>
      <c r="B1266" s="267"/>
      <c r="C1266" s="268"/>
      <c r="D1266" s="247" t="s">
        <v>232</v>
      </c>
      <c r="E1266" s="269" t="s">
        <v>1</v>
      </c>
      <c r="F1266" s="270" t="s">
        <v>248</v>
      </c>
      <c r="G1266" s="268"/>
      <c r="H1266" s="271">
        <v>70.010000000000005</v>
      </c>
      <c r="I1266" s="272"/>
      <c r="J1266" s="268"/>
      <c r="K1266" s="268"/>
      <c r="L1266" s="273"/>
      <c r="M1266" s="274"/>
      <c r="N1266" s="275"/>
      <c r="O1266" s="275"/>
      <c r="P1266" s="275"/>
      <c r="Q1266" s="275"/>
      <c r="R1266" s="275"/>
      <c r="S1266" s="275"/>
      <c r="T1266" s="276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77" t="s">
        <v>232</v>
      </c>
      <c r="AU1266" s="277" t="s">
        <v>89</v>
      </c>
      <c r="AV1266" s="15" t="s">
        <v>230</v>
      </c>
      <c r="AW1266" s="15" t="s">
        <v>33</v>
      </c>
      <c r="AX1266" s="15" t="s">
        <v>84</v>
      </c>
      <c r="AY1266" s="277" t="s">
        <v>224</v>
      </c>
    </row>
    <row r="1267" s="2" customFormat="1" ht="16.5" customHeight="1">
      <c r="A1267" s="40"/>
      <c r="B1267" s="41"/>
      <c r="C1267" s="278" t="s">
        <v>1787</v>
      </c>
      <c r="D1267" s="278" t="s">
        <v>390</v>
      </c>
      <c r="E1267" s="279" t="s">
        <v>1788</v>
      </c>
      <c r="F1267" s="280" t="s">
        <v>1789</v>
      </c>
      <c r="G1267" s="281" t="s">
        <v>273</v>
      </c>
      <c r="H1267" s="282">
        <v>77.010999999999996</v>
      </c>
      <c r="I1267" s="283"/>
      <c r="J1267" s="284">
        <f>ROUND(I1267*H1267,2)</f>
        <v>0</v>
      </c>
      <c r="K1267" s="285"/>
      <c r="L1267" s="286"/>
      <c r="M1267" s="287" t="s">
        <v>1</v>
      </c>
      <c r="N1267" s="288" t="s">
        <v>44</v>
      </c>
      <c r="O1267" s="93"/>
      <c r="P1267" s="241">
        <f>O1267*H1267</f>
        <v>0</v>
      </c>
      <c r="Q1267" s="241">
        <v>0.00025000000000000001</v>
      </c>
      <c r="R1267" s="241">
        <f>Q1267*H1267</f>
        <v>0.019252749999999999</v>
      </c>
      <c r="S1267" s="241">
        <v>0</v>
      </c>
      <c r="T1267" s="242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3" t="s">
        <v>418</v>
      </c>
      <c r="AT1267" s="243" t="s">
        <v>390</v>
      </c>
      <c r="AU1267" s="243" t="s">
        <v>89</v>
      </c>
      <c r="AY1267" s="19" t="s">
        <v>224</v>
      </c>
      <c r="BE1267" s="244">
        <f>IF(N1267="základní",J1267,0)</f>
        <v>0</v>
      </c>
      <c r="BF1267" s="244">
        <f>IF(N1267="snížená",J1267,0)</f>
        <v>0</v>
      </c>
      <c r="BG1267" s="244">
        <f>IF(N1267="zákl. přenesená",J1267,0)</f>
        <v>0</v>
      </c>
      <c r="BH1267" s="244">
        <f>IF(N1267="sníž. přenesená",J1267,0)</f>
        <v>0</v>
      </c>
      <c r="BI1267" s="244">
        <f>IF(N1267="nulová",J1267,0)</f>
        <v>0</v>
      </c>
      <c r="BJ1267" s="19" t="s">
        <v>89</v>
      </c>
      <c r="BK1267" s="244">
        <f>ROUND(I1267*H1267,2)</f>
        <v>0</v>
      </c>
      <c r="BL1267" s="19" t="s">
        <v>319</v>
      </c>
      <c r="BM1267" s="243" t="s">
        <v>1790</v>
      </c>
    </row>
    <row r="1268" s="14" customFormat="1">
      <c r="A1268" s="14"/>
      <c r="B1268" s="257"/>
      <c r="C1268" s="258"/>
      <c r="D1268" s="247" t="s">
        <v>232</v>
      </c>
      <c r="E1268" s="259" t="s">
        <v>1</v>
      </c>
      <c r="F1268" s="260" t="s">
        <v>1784</v>
      </c>
      <c r="G1268" s="258"/>
      <c r="H1268" s="259" t="s">
        <v>1</v>
      </c>
      <c r="I1268" s="261"/>
      <c r="J1268" s="258"/>
      <c r="K1268" s="258"/>
      <c r="L1268" s="262"/>
      <c r="M1268" s="263"/>
      <c r="N1268" s="264"/>
      <c r="O1268" s="264"/>
      <c r="P1268" s="264"/>
      <c r="Q1268" s="264"/>
      <c r="R1268" s="264"/>
      <c r="S1268" s="264"/>
      <c r="T1268" s="26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6" t="s">
        <v>232</v>
      </c>
      <c r="AU1268" s="266" t="s">
        <v>89</v>
      </c>
      <c r="AV1268" s="14" t="s">
        <v>84</v>
      </c>
      <c r="AW1268" s="14" t="s">
        <v>33</v>
      </c>
      <c r="AX1268" s="14" t="s">
        <v>78</v>
      </c>
      <c r="AY1268" s="266" t="s">
        <v>224</v>
      </c>
    </row>
    <row r="1269" s="13" customFormat="1">
      <c r="A1269" s="13"/>
      <c r="B1269" s="245"/>
      <c r="C1269" s="246"/>
      <c r="D1269" s="247" t="s">
        <v>232</v>
      </c>
      <c r="E1269" s="248" t="s">
        <v>1</v>
      </c>
      <c r="F1269" s="249" t="s">
        <v>1791</v>
      </c>
      <c r="G1269" s="246"/>
      <c r="H1269" s="250">
        <v>77.010999999999996</v>
      </c>
      <c r="I1269" s="251"/>
      <c r="J1269" s="246"/>
      <c r="K1269" s="246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6" t="s">
        <v>232</v>
      </c>
      <c r="AU1269" s="256" t="s">
        <v>89</v>
      </c>
      <c r="AV1269" s="13" t="s">
        <v>89</v>
      </c>
      <c r="AW1269" s="13" t="s">
        <v>33</v>
      </c>
      <c r="AX1269" s="13" t="s">
        <v>84</v>
      </c>
      <c r="AY1269" s="256" t="s">
        <v>224</v>
      </c>
    </row>
    <row r="1270" s="2" customFormat="1" ht="16.5" customHeight="1">
      <c r="A1270" s="40"/>
      <c r="B1270" s="41"/>
      <c r="C1270" s="231" t="s">
        <v>1792</v>
      </c>
      <c r="D1270" s="231" t="s">
        <v>226</v>
      </c>
      <c r="E1270" s="232" t="s">
        <v>1793</v>
      </c>
      <c r="F1270" s="233" t="s">
        <v>1794</v>
      </c>
      <c r="G1270" s="234" t="s">
        <v>273</v>
      </c>
      <c r="H1270" s="235">
        <v>70.010000000000005</v>
      </c>
      <c r="I1270" s="236"/>
      <c r="J1270" s="237">
        <f>ROUND(I1270*H1270,2)</f>
        <v>0</v>
      </c>
      <c r="K1270" s="238"/>
      <c r="L1270" s="46"/>
      <c r="M1270" s="239" t="s">
        <v>1</v>
      </c>
      <c r="N1270" s="240" t="s">
        <v>44</v>
      </c>
      <c r="O1270" s="93"/>
      <c r="P1270" s="241">
        <f>O1270*H1270</f>
        <v>0</v>
      </c>
      <c r="Q1270" s="241">
        <v>3.0000000000000001E-05</v>
      </c>
      <c r="R1270" s="241">
        <f>Q1270*H1270</f>
        <v>0.0021003000000000003</v>
      </c>
      <c r="S1270" s="241">
        <v>0</v>
      </c>
      <c r="T1270" s="242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43" t="s">
        <v>319</v>
      </c>
      <c r="AT1270" s="243" t="s">
        <v>226</v>
      </c>
      <c r="AU1270" s="243" t="s">
        <v>89</v>
      </c>
      <c r="AY1270" s="19" t="s">
        <v>224</v>
      </c>
      <c r="BE1270" s="244">
        <f>IF(N1270="základní",J1270,0)</f>
        <v>0</v>
      </c>
      <c r="BF1270" s="244">
        <f>IF(N1270="snížená",J1270,0)</f>
        <v>0</v>
      </c>
      <c r="BG1270" s="244">
        <f>IF(N1270="zákl. přenesená",J1270,0)</f>
        <v>0</v>
      </c>
      <c r="BH1270" s="244">
        <f>IF(N1270="sníž. přenesená",J1270,0)</f>
        <v>0</v>
      </c>
      <c r="BI1270" s="244">
        <f>IF(N1270="nulová",J1270,0)</f>
        <v>0</v>
      </c>
      <c r="BJ1270" s="19" t="s">
        <v>89</v>
      </c>
      <c r="BK1270" s="244">
        <f>ROUND(I1270*H1270,2)</f>
        <v>0</v>
      </c>
      <c r="BL1270" s="19" t="s">
        <v>319</v>
      </c>
      <c r="BM1270" s="243" t="s">
        <v>1795</v>
      </c>
    </row>
    <row r="1271" s="14" customFormat="1">
      <c r="A1271" s="14"/>
      <c r="B1271" s="257"/>
      <c r="C1271" s="258"/>
      <c r="D1271" s="247" t="s">
        <v>232</v>
      </c>
      <c r="E1271" s="259" t="s">
        <v>1</v>
      </c>
      <c r="F1271" s="260" t="s">
        <v>1796</v>
      </c>
      <c r="G1271" s="258"/>
      <c r="H1271" s="259" t="s">
        <v>1</v>
      </c>
      <c r="I1271" s="261"/>
      <c r="J1271" s="258"/>
      <c r="K1271" s="258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6" t="s">
        <v>232</v>
      </c>
      <c r="AU1271" s="266" t="s">
        <v>89</v>
      </c>
      <c r="AV1271" s="14" t="s">
        <v>84</v>
      </c>
      <c r="AW1271" s="14" t="s">
        <v>33</v>
      </c>
      <c r="AX1271" s="14" t="s">
        <v>78</v>
      </c>
      <c r="AY1271" s="266" t="s">
        <v>224</v>
      </c>
    </row>
    <row r="1272" s="13" customFormat="1">
      <c r="A1272" s="13"/>
      <c r="B1272" s="245"/>
      <c r="C1272" s="246"/>
      <c r="D1272" s="247" t="s">
        <v>232</v>
      </c>
      <c r="E1272" s="248" t="s">
        <v>1</v>
      </c>
      <c r="F1272" s="249" t="s">
        <v>1785</v>
      </c>
      <c r="G1272" s="246"/>
      <c r="H1272" s="250">
        <v>51.020000000000003</v>
      </c>
      <c r="I1272" s="251"/>
      <c r="J1272" s="246"/>
      <c r="K1272" s="246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6" t="s">
        <v>232</v>
      </c>
      <c r="AU1272" s="256" t="s">
        <v>89</v>
      </c>
      <c r="AV1272" s="13" t="s">
        <v>89</v>
      </c>
      <c r="AW1272" s="13" t="s">
        <v>33</v>
      </c>
      <c r="AX1272" s="13" t="s">
        <v>78</v>
      </c>
      <c r="AY1272" s="256" t="s">
        <v>224</v>
      </c>
    </row>
    <row r="1273" s="13" customFormat="1">
      <c r="A1273" s="13"/>
      <c r="B1273" s="245"/>
      <c r="C1273" s="246"/>
      <c r="D1273" s="247" t="s">
        <v>232</v>
      </c>
      <c r="E1273" s="248" t="s">
        <v>1</v>
      </c>
      <c r="F1273" s="249" t="s">
        <v>1786</v>
      </c>
      <c r="G1273" s="246"/>
      <c r="H1273" s="250">
        <v>18.989999999999998</v>
      </c>
      <c r="I1273" s="251"/>
      <c r="J1273" s="246"/>
      <c r="K1273" s="246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6" t="s">
        <v>232</v>
      </c>
      <c r="AU1273" s="256" t="s">
        <v>89</v>
      </c>
      <c r="AV1273" s="13" t="s">
        <v>89</v>
      </c>
      <c r="AW1273" s="13" t="s">
        <v>33</v>
      </c>
      <c r="AX1273" s="13" t="s">
        <v>78</v>
      </c>
      <c r="AY1273" s="256" t="s">
        <v>224</v>
      </c>
    </row>
    <row r="1274" s="15" customFormat="1">
      <c r="A1274" s="15"/>
      <c r="B1274" s="267"/>
      <c r="C1274" s="268"/>
      <c r="D1274" s="247" t="s">
        <v>232</v>
      </c>
      <c r="E1274" s="269" t="s">
        <v>1</v>
      </c>
      <c r="F1274" s="270" t="s">
        <v>248</v>
      </c>
      <c r="G1274" s="268"/>
      <c r="H1274" s="271">
        <v>70.010000000000005</v>
      </c>
      <c r="I1274" s="272"/>
      <c r="J1274" s="268"/>
      <c r="K1274" s="268"/>
      <c r="L1274" s="273"/>
      <c r="M1274" s="274"/>
      <c r="N1274" s="275"/>
      <c r="O1274" s="275"/>
      <c r="P1274" s="275"/>
      <c r="Q1274" s="275"/>
      <c r="R1274" s="275"/>
      <c r="S1274" s="275"/>
      <c r="T1274" s="276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77" t="s">
        <v>232</v>
      </c>
      <c r="AU1274" s="277" t="s">
        <v>89</v>
      </c>
      <c r="AV1274" s="15" t="s">
        <v>230</v>
      </c>
      <c r="AW1274" s="15" t="s">
        <v>33</v>
      </c>
      <c r="AX1274" s="15" t="s">
        <v>84</v>
      </c>
      <c r="AY1274" s="277" t="s">
        <v>224</v>
      </c>
    </row>
    <row r="1275" s="2" customFormat="1" ht="21.75" customHeight="1">
      <c r="A1275" s="40"/>
      <c r="B1275" s="41"/>
      <c r="C1275" s="278" t="s">
        <v>1797</v>
      </c>
      <c r="D1275" s="278" t="s">
        <v>390</v>
      </c>
      <c r="E1275" s="279" t="s">
        <v>1798</v>
      </c>
      <c r="F1275" s="280" t="s">
        <v>1799</v>
      </c>
      <c r="G1275" s="281" t="s">
        <v>273</v>
      </c>
      <c r="H1275" s="282">
        <v>77.010999999999996</v>
      </c>
      <c r="I1275" s="283"/>
      <c r="J1275" s="284">
        <f>ROUND(I1275*H1275,2)</f>
        <v>0</v>
      </c>
      <c r="K1275" s="285"/>
      <c r="L1275" s="286"/>
      <c r="M1275" s="287" t="s">
        <v>1</v>
      </c>
      <c r="N1275" s="288" t="s">
        <v>44</v>
      </c>
      <c r="O1275" s="93"/>
      <c r="P1275" s="241">
        <f>O1275*H1275</f>
        <v>0</v>
      </c>
      <c r="Q1275" s="241">
        <v>4.0000000000000003E-05</v>
      </c>
      <c r="R1275" s="241">
        <f>Q1275*H1275</f>
        <v>0.0030804400000000003</v>
      </c>
      <c r="S1275" s="241">
        <v>0</v>
      </c>
      <c r="T1275" s="242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3" t="s">
        <v>418</v>
      </c>
      <c r="AT1275" s="243" t="s">
        <v>390</v>
      </c>
      <c r="AU1275" s="243" t="s">
        <v>89</v>
      </c>
      <c r="AY1275" s="19" t="s">
        <v>224</v>
      </c>
      <c r="BE1275" s="244">
        <f>IF(N1275="základní",J1275,0)</f>
        <v>0</v>
      </c>
      <c r="BF1275" s="244">
        <f>IF(N1275="snížená",J1275,0)</f>
        <v>0</v>
      </c>
      <c r="BG1275" s="244">
        <f>IF(N1275="zákl. přenesená",J1275,0)</f>
        <v>0</v>
      </c>
      <c r="BH1275" s="244">
        <f>IF(N1275="sníž. přenesená",J1275,0)</f>
        <v>0</v>
      </c>
      <c r="BI1275" s="244">
        <f>IF(N1275="nulová",J1275,0)</f>
        <v>0</v>
      </c>
      <c r="BJ1275" s="19" t="s">
        <v>89</v>
      </c>
      <c r="BK1275" s="244">
        <f>ROUND(I1275*H1275,2)</f>
        <v>0</v>
      </c>
      <c r="BL1275" s="19" t="s">
        <v>319</v>
      </c>
      <c r="BM1275" s="243" t="s">
        <v>1800</v>
      </c>
    </row>
    <row r="1276" s="14" customFormat="1">
      <c r="A1276" s="14"/>
      <c r="B1276" s="257"/>
      <c r="C1276" s="258"/>
      <c r="D1276" s="247" t="s">
        <v>232</v>
      </c>
      <c r="E1276" s="259" t="s">
        <v>1</v>
      </c>
      <c r="F1276" s="260" t="s">
        <v>1796</v>
      </c>
      <c r="G1276" s="258"/>
      <c r="H1276" s="259" t="s">
        <v>1</v>
      </c>
      <c r="I1276" s="261"/>
      <c r="J1276" s="258"/>
      <c r="K1276" s="258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6" t="s">
        <v>232</v>
      </c>
      <c r="AU1276" s="266" t="s">
        <v>89</v>
      </c>
      <c r="AV1276" s="14" t="s">
        <v>84</v>
      </c>
      <c r="AW1276" s="14" t="s">
        <v>33</v>
      </c>
      <c r="AX1276" s="14" t="s">
        <v>78</v>
      </c>
      <c r="AY1276" s="266" t="s">
        <v>224</v>
      </c>
    </row>
    <row r="1277" s="13" customFormat="1">
      <c r="A1277" s="13"/>
      <c r="B1277" s="245"/>
      <c r="C1277" s="246"/>
      <c r="D1277" s="247" t="s">
        <v>232</v>
      </c>
      <c r="E1277" s="248" t="s">
        <v>1</v>
      </c>
      <c r="F1277" s="249" t="s">
        <v>1791</v>
      </c>
      <c r="G1277" s="246"/>
      <c r="H1277" s="250">
        <v>77.010999999999996</v>
      </c>
      <c r="I1277" s="251"/>
      <c r="J1277" s="246"/>
      <c r="K1277" s="246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6" t="s">
        <v>232</v>
      </c>
      <c r="AU1277" s="256" t="s">
        <v>89</v>
      </c>
      <c r="AV1277" s="13" t="s">
        <v>89</v>
      </c>
      <c r="AW1277" s="13" t="s">
        <v>33</v>
      </c>
      <c r="AX1277" s="13" t="s">
        <v>84</v>
      </c>
      <c r="AY1277" s="256" t="s">
        <v>224</v>
      </c>
    </row>
    <row r="1278" s="2" customFormat="1" ht="16.5" customHeight="1">
      <c r="A1278" s="40"/>
      <c r="B1278" s="41"/>
      <c r="C1278" s="231" t="s">
        <v>1801</v>
      </c>
      <c r="D1278" s="231" t="s">
        <v>226</v>
      </c>
      <c r="E1278" s="232" t="s">
        <v>1802</v>
      </c>
      <c r="F1278" s="233" t="s">
        <v>1803</v>
      </c>
      <c r="G1278" s="234" t="s">
        <v>273</v>
      </c>
      <c r="H1278" s="235">
        <v>5.25</v>
      </c>
      <c r="I1278" s="236"/>
      <c r="J1278" s="237">
        <f>ROUND(I1278*H1278,2)</f>
        <v>0</v>
      </c>
      <c r="K1278" s="238"/>
      <c r="L1278" s="46"/>
      <c r="M1278" s="239" t="s">
        <v>1</v>
      </c>
      <c r="N1278" s="240" t="s">
        <v>44</v>
      </c>
      <c r="O1278" s="93"/>
      <c r="P1278" s="241">
        <f>O1278*H1278</f>
        <v>0</v>
      </c>
      <c r="Q1278" s="241">
        <v>0</v>
      </c>
      <c r="R1278" s="241">
        <f>Q1278*H1278</f>
        <v>0</v>
      </c>
      <c r="S1278" s="241">
        <v>0</v>
      </c>
      <c r="T1278" s="242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43" t="s">
        <v>319</v>
      </c>
      <c r="AT1278" s="243" t="s">
        <v>226</v>
      </c>
      <c r="AU1278" s="243" t="s">
        <v>89</v>
      </c>
      <c r="AY1278" s="19" t="s">
        <v>224</v>
      </c>
      <c r="BE1278" s="244">
        <f>IF(N1278="základní",J1278,0)</f>
        <v>0</v>
      </c>
      <c r="BF1278" s="244">
        <f>IF(N1278="snížená",J1278,0)</f>
        <v>0</v>
      </c>
      <c r="BG1278" s="244">
        <f>IF(N1278="zákl. přenesená",J1278,0)</f>
        <v>0</v>
      </c>
      <c r="BH1278" s="244">
        <f>IF(N1278="sníž. přenesená",J1278,0)</f>
        <v>0</v>
      </c>
      <c r="BI1278" s="244">
        <f>IF(N1278="nulová",J1278,0)</f>
        <v>0</v>
      </c>
      <c r="BJ1278" s="19" t="s">
        <v>89</v>
      </c>
      <c r="BK1278" s="244">
        <f>ROUND(I1278*H1278,2)</f>
        <v>0</v>
      </c>
      <c r="BL1278" s="19" t="s">
        <v>319</v>
      </c>
      <c r="BM1278" s="243" t="s">
        <v>1804</v>
      </c>
    </row>
    <row r="1279" s="13" customFormat="1">
      <c r="A1279" s="13"/>
      <c r="B1279" s="245"/>
      <c r="C1279" s="246"/>
      <c r="D1279" s="247" t="s">
        <v>232</v>
      </c>
      <c r="E1279" s="248" t="s">
        <v>1</v>
      </c>
      <c r="F1279" s="249" t="s">
        <v>1805</v>
      </c>
      <c r="G1279" s="246"/>
      <c r="H1279" s="250">
        <v>2</v>
      </c>
      <c r="I1279" s="251"/>
      <c r="J1279" s="246"/>
      <c r="K1279" s="246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6" t="s">
        <v>232</v>
      </c>
      <c r="AU1279" s="256" t="s">
        <v>89</v>
      </c>
      <c r="AV1279" s="13" t="s">
        <v>89</v>
      </c>
      <c r="AW1279" s="13" t="s">
        <v>33</v>
      </c>
      <c r="AX1279" s="13" t="s">
        <v>78</v>
      </c>
      <c r="AY1279" s="256" t="s">
        <v>224</v>
      </c>
    </row>
    <row r="1280" s="13" customFormat="1">
      <c r="A1280" s="13"/>
      <c r="B1280" s="245"/>
      <c r="C1280" s="246"/>
      <c r="D1280" s="247" t="s">
        <v>232</v>
      </c>
      <c r="E1280" s="248" t="s">
        <v>1</v>
      </c>
      <c r="F1280" s="249" t="s">
        <v>1806</v>
      </c>
      <c r="G1280" s="246"/>
      <c r="H1280" s="250">
        <v>1.5</v>
      </c>
      <c r="I1280" s="251"/>
      <c r="J1280" s="246"/>
      <c r="K1280" s="246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6" t="s">
        <v>232</v>
      </c>
      <c r="AU1280" s="256" t="s">
        <v>89</v>
      </c>
      <c r="AV1280" s="13" t="s">
        <v>89</v>
      </c>
      <c r="AW1280" s="13" t="s">
        <v>33</v>
      </c>
      <c r="AX1280" s="13" t="s">
        <v>78</v>
      </c>
      <c r="AY1280" s="256" t="s">
        <v>224</v>
      </c>
    </row>
    <row r="1281" s="13" customFormat="1">
      <c r="A1281" s="13"/>
      <c r="B1281" s="245"/>
      <c r="C1281" s="246"/>
      <c r="D1281" s="247" t="s">
        <v>232</v>
      </c>
      <c r="E1281" s="248" t="s">
        <v>1</v>
      </c>
      <c r="F1281" s="249" t="s">
        <v>1807</v>
      </c>
      <c r="G1281" s="246"/>
      <c r="H1281" s="250">
        <v>1.75</v>
      </c>
      <c r="I1281" s="251"/>
      <c r="J1281" s="246"/>
      <c r="K1281" s="246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6" t="s">
        <v>232</v>
      </c>
      <c r="AU1281" s="256" t="s">
        <v>89</v>
      </c>
      <c r="AV1281" s="13" t="s">
        <v>89</v>
      </c>
      <c r="AW1281" s="13" t="s">
        <v>33</v>
      </c>
      <c r="AX1281" s="13" t="s">
        <v>78</v>
      </c>
      <c r="AY1281" s="256" t="s">
        <v>224</v>
      </c>
    </row>
    <row r="1282" s="15" customFormat="1">
      <c r="A1282" s="15"/>
      <c r="B1282" s="267"/>
      <c r="C1282" s="268"/>
      <c r="D1282" s="247" t="s">
        <v>232</v>
      </c>
      <c r="E1282" s="269" t="s">
        <v>1</v>
      </c>
      <c r="F1282" s="270" t="s">
        <v>248</v>
      </c>
      <c r="G1282" s="268"/>
      <c r="H1282" s="271">
        <v>5.25</v>
      </c>
      <c r="I1282" s="272"/>
      <c r="J1282" s="268"/>
      <c r="K1282" s="268"/>
      <c r="L1282" s="273"/>
      <c r="M1282" s="274"/>
      <c r="N1282" s="275"/>
      <c r="O1282" s="275"/>
      <c r="P1282" s="275"/>
      <c r="Q1282" s="275"/>
      <c r="R1282" s="275"/>
      <c r="S1282" s="275"/>
      <c r="T1282" s="276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7" t="s">
        <v>232</v>
      </c>
      <c r="AU1282" s="277" t="s">
        <v>89</v>
      </c>
      <c r="AV1282" s="15" t="s">
        <v>230</v>
      </c>
      <c r="AW1282" s="15" t="s">
        <v>33</v>
      </c>
      <c r="AX1282" s="15" t="s">
        <v>84</v>
      </c>
      <c r="AY1282" s="277" t="s">
        <v>224</v>
      </c>
    </row>
    <row r="1283" s="2" customFormat="1" ht="16.5" customHeight="1">
      <c r="A1283" s="40"/>
      <c r="B1283" s="41"/>
      <c r="C1283" s="278" t="s">
        <v>1808</v>
      </c>
      <c r="D1283" s="278" t="s">
        <v>390</v>
      </c>
      <c r="E1283" s="279" t="s">
        <v>1809</v>
      </c>
      <c r="F1283" s="280" t="s">
        <v>1810</v>
      </c>
      <c r="G1283" s="281" t="s">
        <v>273</v>
      </c>
      <c r="H1283" s="282">
        <v>5.25</v>
      </c>
      <c r="I1283" s="283"/>
      <c r="J1283" s="284">
        <f>ROUND(I1283*H1283,2)</f>
        <v>0</v>
      </c>
      <c r="K1283" s="285"/>
      <c r="L1283" s="286"/>
      <c r="M1283" s="287" t="s">
        <v>1</v>
      </c>
      <c r="N1283" s="288" t="s">
        <v>44</v>
      </c>
      <c r="O1283" s="93"/>
      <c r="P1283" s="241">
        <f>O1283*H1283</f>
        <v>0</v>
      </c>
      <c r="Q1283" s="241">
        <v>0.0030000000000000001</v>
      </c>
      <c r="R1283" s="241">
        <f>Q1283*H1283</f>
        <v>0.01575</v>
      </c>
      <c r="S1283" s="241">
        <v>0</v>
      </c>
      <c r="T1283" s="242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3" t="s">
        <v>418</v>
      </c>
      <c r="AT1283" s="243" t="s">
        <v>390</v>
      </c>
      <c r="AU1283" s="243" t="s">
        <v>89</v>
      </c>
      <c r="AY1283" s="19" t="s">
        <v>224</v>
      </c>
      <c r="BE1283" s="244">
        <f>IF(N1283="základní",J1283,0)</f>
        <v>0</v>
      </c>
      <c r="BF1283" s="244">
        <f>IF(N1283="snížená",J1283,0)</f>
        <v>0</v>
      </c>
      <c r="BG1283" s="244">
        <f>IF(N1283="zákl. přenesená",J1283,0)</f>
        <v>0</v>
      </c>
      <c r="BH1283" s="244">
        <f>IF(N1283="sníž. přenesená",J1283,0)</f>
        <v>0</v>
      </c>
      <c r="BI1283" s="244">
        <f>IF(N1283="nulová",J1283,0)</f>
        <v>0</v>
      </c>
      <c r="BJ1283" s="19" t="s">
        <v>89</v>
      </c>
      <c r="BK1283" s="244">
        <f>ROUND(I1283*H1283,2)</f>
        <v>0</v>
      </c>
      <c r="BL1283" s="19" t="s">
        <v>319</v>
      </c>
      <c r="BM1283" s="243" t="s">
        <v>1811</v>
      </c>
    </row>
    <row r="1284" s="14" customFormat="1">
      <c r="A1284" s="14"/>
      <c r="B1284" s="257"/>
      <c r="C1284" s="258"/>
      <c r="D1284" s="247" t="s">
        <v>232</v>
      </c>
      <c r="E1284" s="259" t="s">
        <v>1</v>
      </c>
      <c r="F1284" s="260" t="s">
        <v>1812</v>
      </c>
      <c r="G1284" s="258"/>
      <c r="H1284" s="259" t="s">
        <v>1</v>
      </c>
      <c r="I1284" s="261"/>
      <c r="J1284" s="258"/>
      <c r="K1284" s="258"/>
      <c r="L1284" s="262"/>
      <c r="M1284" s="263"/>
      <c r="N1284" s="264"/>
      <c r="O1284" s="264"/>
      <c r="P1284" s="264"/>
      <c r="Q1284" s="264"/>
      <c r="R1284" s="264"/>
      <c r="S1284" s="264"/>
      <c r="T1284" s="26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6" t="s">
        <v>232</v>
      </c>
      <c r="AU1284" s="266" t="s">
        <v>89</v>
      </c>
      <c r="AV1284" s="14" t="s">
        <v>84</v>
      </c>
      <c r="AW1284" s="14" t="s">
        <v>33</v>
      </c>
      <c r="AX1284" s="14" t="s">
        <v>78</v>
      </c>
      <c r="AY1284" s="266" t="s">
        <v>224</v>
      </c>
    </row>
    <row r="1285" s="13" customFormat="1">
      <c r="A1285" s="13"/>
      <c r="B1285" s="245"/>
      <c r="C1285" s="246"/>
      <c r="D1285" s="247" t="s">
        <v>232</v>
      </c>
      <c r="E1285" s="248" t="s">
        <v>1</v>
      </c>
      <c r="F1285" s="249" t="s">
        <v>1805</v>
      </c>
      <c r="G1285" s="246"/>
      <c r="H1285" s="250">
        <v>2</v>
      </c>
      <c r="I1285" s="251"/>
      <c r="J1285" s="246"/>
      <c r="K1285" s="246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6" t="s">
        <v>232</v>
      </c>
      <c r="AU1285" s="256" t="s">
        <v>89</v>
      </c>
      <c r="AV1285" s="13" t="s">
        <v>89</v>
      </c>
      <c r="AW1285" s="13" t="s">
        <v>33</v>
      </c>
      <c r="AX1285" s="13" t="s">
        <v>78</v>
      </c>
      <c r="AY1285" s="256" t="s">
        <v>224</v>
      </c>
    </row>
    <row r="1286" s="13" customFormat="1">
      <c r="A1286" s="13"/>
      <c r="B1286" s="245"/>
      <c r="C1286" s="246"/>
      <c r="D1286" s="247" t="s">
        <v>232</v>
      </c>
      <c r="E1286" s="248" t="s">
        <v>1</v>
      </c>
      <c r="F1286" s="249" t="s">
        <v>1806</v>
      </c>
      <c r="G1286" s="246"/>
      <c r="H1286" s="250">
        <v>1.5</v>
      </c>
      <c r="I1286" s="251"/>
      <c r="J1286" s="246"/>
      <c r="K1286" s="246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6" t="s">
        <v>232</v>
      </c>
      <c r="AU1286" s="256" t="s">
        <v>89</v>
      </c>
      <c r="AV1286" s="13" t="s">
        <v>89</v>
      </c>
      <c r="AW1286" s="13" t="s">
        <v>33</v>
      </c>
      <c r="AX1286" s="13" t="s">
        <v>78</v>
      </c>
      <c r="AY1286" s="256" t="s">
        <v>224</v>
      </c>
    </row>
    <row r="1287" s="13" customFormat="1">
      <c r="A1287" s="13"/>
      <c r="B1287" s="245"/>
      <c r="C1287" s="246"/>
      <c r="D1287" s="247" t="s">
        <v>232</v>
      </c>
      <c r="E1287" s="248" t="s">
        <v>1</v>
      </c>
      <c r="F1287" s="249" t="s">
        <v>1807</v>
      </c>
      <c r="G1287" s="246"/>
      <c r="H1287" s="250">
        <v>1.75</v>
      </c>
      <c r="I1287" s="251"/>
      <c r="J1287" s="246"/>
      <c r="K1287" s="246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6" t="s">
        <v>232</v>
      </c>
      <c r="AU1287" s="256" t="s">
        <v>89</v>
      </c>
      <c r="AV1287" s="13" t="s">
        <v>89</v>
      </c>
      <c r="AW1287" s="13" t="s">
        <v>33</v>
      </c>
      <c r="AX1287" s="13" t="s">
        <v>78</v>
      </c>
      <c r="AY1287" s="256" t="s">
        <v>224</v>
      </c>
    </row>
    <row r="1288" s="15" customFormat="1">
      <c r="A1288" s="15"/>
      <c r="B1288" s="267"/>
      <c r="C1288" s="268"/>
      <c r="D1288" s="247" t="s">
        <v>232</v>
      </c>
      <c r="E1288" s="269" t="s">
        <v>1</v>
      </c>
      <c r="F1288" s="270" t="s">
        <v>248</v>
      </c>
      <c r="G1288" s="268"/>
      <c r="H1288" s="271">
        <v>5.25</v>
      </c>
      <c r="I1288" s="272"/>
      <c r="J1288" s="268"/>
      <c r="K1288" s="268"/>
      <c r="L1288" s="273"/>
      <c r="M1288" s="274"/>
      <c r="N1288" s="275"/>
      <c r="O1288" s="275"/>
      <c r="P1288" s="275"/>
      <c r="Q1288" s="275"/>
      <c r="R1288" s="275"/>
      <c r="S1288" s="275"/>
      <c r="T1288" s="276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7" t="s">
        <v>232</v>
      </c>
      <c r="AU1288" s="277" t="s">
        <v>89</v>
      </c>
      <c r="AV1288" s="15" t="s">
        <v>230</v>
      </c>
      <c r="AW1288" s="15" t="s">
        <v>33</v>
      </c>
      <c r="AX1288" s="15" t="s">
        <v>84</v>
      </c>
      <c r="AY1288" s="277" t="s">
        <v>224</v>
      </c>
    </row>
    <row r="1289" s="2" customFormat="1" ht="16.5" customHeight="1">
      <c r="A1289" s="40"/>
      <c r="B1289" s="41"/>
      <c r="C1289" s="231" t="s">
        <v>1813</v>
      </c>
      <c r="D1289" s="231" t="s">
        <v>226</v>
      </c>
      <c r="E1289" s="232" t="s">
        <v>1814</v>
      </c>
      <c r="F1289" s="233" t="s">
        <v>1815</v>
      </c>
      <c r="G1289" s="234" t="s">
        <v>273</v>
      </c>
      <c r="H1289" s="235">
        <v>1</v>
      </c>
      <c r="I1289" s="236"/>
      <c r="J1289" s="237">
        <f>ROUND(I1289*H1289,2)</f>
        <v>0</v>
      </c>
      <c r="K1289" s="238"/>
      <c r="L1289" s="46"/>
      <c r="M1289" s="239" t="s">
        <v>1</v>
      </c>
      <c r="N1289" s="240" t="s">
        <v>44</v>
      </c>
      <c r="O1289" s="93"/>
      <c r="P1289" s="241">
        <f>O1289*H1289</f>
        <v>0</v>
      </c>
      <c r="Q1289" s="241">
        <v>0</v>
      </c>
      <c r="R1289" s="241">
        <f>Q1289*H1289</f>
        <v>0</v>
      </c>
      <c r="S1289" s="241">
        <v>0</v>
      </c>
      <c r="T1289" s="242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3" t="s">
        <v>319</v>
      </c>
      <c r="AT1289" s="243" t="s">
        <v>226</v>
      </c>
      <c r="AU1289" s="243" t="s">
        <v>89</v>
      </c>
      <c r="AY1289" s="19" t="s">
        <v>224</v>
      </c>
      <c r="BE1289" s="244">
        <f>IF(N1289="základní",J1289,0)</f>
        <v>0</v>
      </c>
      <c r="BF1289" s="244">
        <f>IF(N1289="snížená",J1289,0)</f>
        <v>0</v>
      </c>
      <c r="BG1289" s="244">
        <f>IF(N1289="zákl. přenesená",J1289,0)</f>
        <v>0</v>
      </c>
      <c r="BH1289" s="244">
        <f>IF(N1289="sníž. přenesená",J1289,0)</f>
        <v>0</v>
      </c>
      <c r="BI1289" s="244">
        <f>IF(N1289="nulová",J1289,0)</f>
        <v>0</v>
      </c>
      <c r="BJ1289" s="19" t="s">
        <v>89</v>
      </c>
      <c r="BK1289" s="244">
        <f>ROUND(I1289*H1289,2)</f>
        <v>0</v>
      </c>
      <c r="BL1289" s="19" t="s">
        <v>319</v>
      </c>
      <c r="BM1289" s="243" t="s">
        <v>1816</v>
      </c>
    </row>
    <row r="1290" s="13" customFormat="1">
      <c r="A1290" s="13"/>
      <c r="B1290" s="245"/>
      <c r="C1290" s="246"/>
      <c r="D1290" s="247" t="s">
        <v>232</v>
      </c>
      <c r="E1290" s="248" t="s">
        <v>1</v>
      </c>
      <c r="F1290" s="249" t="s">
        <v>1817</v>
      </c>
      <c r="G1290" s="246"/>
      <c r="H1290" s="250">
        <v>1</v>
      </c>
      <c r="I1290" s="251"/>
      <c r="J1290" s="246"/>
      <c r="K1290" s="246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6" t="s">
        <v>232</v>
      </c>
      <c r="AU1290" s="256" t="s">
        <v>89</v>
      </c>
      <c r="AV1290" s="13" t="s">
        <v>89</v>
      </c>
      <c r="AW1290" s="13" t="s">
        <v>33</v>
      </c>
      <c r="AX1290" s="13" t="s">
        <v>84</v>
      </c>
      <c r="AY1290" s="256" t="s">
        <v>224</v>
      </c>
    </row>
    <row r="1291" s="2" customFormat="1" ht="16.5" customHeight="1">
      <c r="A1291" s="40"/>
      <c r="B1291" s="41"/>
      <c r="C1291" s="278" t="s">
        <v>1818</v>
      </c>
      <c r="D1291" s="278" t="s">
        <v>390</v>
      </c>
      <c r="E1291" s="279" t="s">
        <v>1819</v>
      </c>
      <c r="F1291" s="280" t="s">
        <v>1820</v>
      </c>
      <c r="G1291" s="281" t="s">
        <v>273</v>
      </c>
      <c r="H1291" s="282">
        <v>1</v>
      </c>
      <c r="I1291" s="283"/>
      <c r="J1291" s="284">
        <f>ROUND(I1291*H1291,2)</f>
        <v>0</v>
      </c>
      <c r="K1291" s="285"/>
      <c r="L1291" s="286"/>
      <c r="M1291" s="287" t="s">
        <v>1</v>
      </c>
      <c r="N1291" s="288" t="s">
        <v>44</v>
      </c>
      <c r="O1291" s="93"/>
      <c r="P1291" s="241">
        <f>O1291*H1291</f>
        <v>0</v>
      </c>
      <c r="Q1291" s="241">
        <v>0.0050000000000000001</v>
      </c>
      <c r="R1291" s="241">
        <f>Q1291*H1291</f>
        <v>0.0050000000000000001</v>
      </c>
      <c r="S1291" s="241">
        <v>0</v>
      </c>
      <c r="T1291" s="242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43" t="s">
        <v>418</v>
      </c>
      <c r="AT1291" s="243" t="s">
        <v>390</v>
      </c>
      <c r="AU1291" s="243" t="s">
        <v>89</v>
      </c>
      <c r="AY1291" s="19" t="s">
        <v>224</v>
      </c>
      <c r="BE1291" s="244">
        <f>IF(N1291="základní",J1291,0)</f>
        <v>0</v>
      </c>
      <c r="BF1291" s="244">
        <f>IF(N1291="snížená",J1291,0)</f>
        <v>0</v>
      </c>
      <c r="BG1291" s="244">
        <f>IF(N1291="zákl. přenesená",J1291,0)</f>
        <v>0</v>
      </c>
      <c r="BH1291" s="244">
        <f>IF(N1291="sníž. přenesená",J1291,0)</f>
        <v>0</v>
      </c>
      <c r="BI1291" s="244">
        <f>IF(N1291="nulová",J1291,0)</f>
        <v>0</v>
      </c>
      <c r="BJ1291" s="19" t="s">
        <v>89</v>
      </c>
      <c r="BK1291" s="244">
        <f>ROUND(I1291*H1291,2)</f>
        <v>0</v>
      </c>
      <c r="BL1291" s="19" t="s">
        <v>319</v>
      </c>
      <c r="BM1291" s="243" t="s">
        <v>1821</v>
      </c>
    </row>
    <row r="1292" s="14" customFormat="1">
      <c r="A1292" s="14"/>
      <c r="B1292" s="257"/>
      <c r="C1292" s="258"/>
      <c r="D1292" s="247" t="s">
        <v>232</v>
      </c>
      <c r="E1292" s="259" t="s">
        <v>1</v>
      </c>
      <c r="F1292" s="260" t="s">
        <v>1812</v>
      </c>
      <c r="G1292" s="258"/>
      <c r="H1292" s="259" t="s">
        <v>1</v>
      </c>
      <c r="I1292" s="261"/>
      <c r="J1292" s="258"/>
      <c r="K1292" s="258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232</v>
      </c>
      <c r="AU1292" s="266" t="s">
        <v>89</v>
      </c>
      <c r="AV1292" s="14" t="s">
        <v>84</v>
      </c>
      <c r="AW1292" s="14" t="s">
        <v>33</v>
      </c>
      <c r="AX1292" s="14" t="s">
        <v>78</v>
      </c>
      <c r="AY1292" s="266" t="s">
        <v>224</v>
      </c>
    </row>
    <row r="1293" s="13" customFormat="1">
      <c r="A1293" s="13"/>
      <c r="B1293" s="245"/>
      <c r="C1293" s="246"/>
      <c r="D1293" s="247" t="s">
        <v>232</v>
      </c>
      <c r="E1293" s="248" t="s">
        <v>1</v>
      </c>
      <c r="F1293" s="249" t="s">
        <v>1817</v>
      </c>
      <c r="G1293" s="246"/>
      <c r="H1293" s="250">
        <v>1</v>
      </c>
      <c r="I1293" s="251"/>
      <c r="J1293" s="246"/>
      <c r="K1293" s="246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6" t="s">
        <v>232</v>
      </c>
      <c r="AU1293" s="256" t="s">
        <v>89</v>
      </c>
      <c r="AV1293" s="13" t="s">
        <v>89</v>
      </c>
      <c r="AW1293" s="13" t="s">
        <v>33</v>
      </c>
      <c r="AX1293" s="13" t="s">
        <v>84</v>
      </c>
      <c r="AY1293" s="256" t="s">
        <v>224</v>
      </c>
    </row>
    <row r="1294" s="2" customFormat="1" ht="16.5" customHeight="1">
      <c r="A1294" s="40"/>
      <c r="B1294" s="41"/>
      <c r="C1294" s="231" t="s">
        <v>1822</v>
      </c>
      <c r="D1294" s="231" t="s">
        <v>226</v>
      </c>
      <c r="E1294" s="232" t="s">
        <v>1823</v>
      </c>
      <c r="F1294" s="233" t="s">
        <v>1824</v>
      </c>
      <c r="G1294" s="234" t="s">
        <v>386</v>
      </c>
      <c r="H1294" s="235">
        <v>1</v>
      </c>
      <c r="I1294" s="236"/>
      <c r="J1294" s="237">
        <f>ROUND(I1294*H1294,2)</f>
        <v>0</v>
      </c>
      <c r="K1294" s="238"/>
      <c r="L1294" s="46"/>
      <c r="M1294" s="239" t="s">
        <v>1</v>
      </c>
      <c r="N1294" s="240" t="s">
        <v>44</v>
      </c>
      <c r="O1294" s="93"/>
      <c r="P1294" s="241">
        <f>O1294*H1294</f>
        <v>0</v>
      </c>
      <c r="Q1294" s="241">
        <v>0</v>
      </c>
      <c r="R1294" s="241">
        <f>Q1294*H1294</f>
        <v>0</v>
      </c>
      <c r="S1294" s="241">
        <v>0</v>
      </c>
      <c r="T1294" s="242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3" t="s">
        <v>319</v>
      </c>
      <c r="AT1294" s="243" t="s">
        <v>226</v>
      </c>
      <c r="AU1294" s="243" t="s">
        <v>89</v>
      </c>
      <c r="AY1294" s="19" t="s">
        <v>224</v>
      </c>
      <c r="BE1294" s="244">
        <f>IF(N1294="základní",J1294,0)</f>
        <v>0</v>
      </c>
      <c r="BF1294" s="244">
        <f>IF(N1294="snížená",J1294,0)</f>
        <v>0</v>
      </c>
      <c r="BG1294" s="244">
        <f>IF(N1294="zákl. přenesená",J1294,0)</f>
        <v>0</v>
      </c>
      <c r="BH1294" s="244">
        <f>IF(N1294="sníž. přenesená",J1294,0)</f>
        <v>0</v>
      </c>
      <c r="BI1294" s="244">
        <f>IF(N1294="nulová",J1294,0)</f>
        <v>0</v>
      </c>
      <c r="BJ1294" s="19" t="s">
        <v>89</v>
      </c>
      <c r="BK1294" s="244">
        <f>ROUND(I1294*H1294,2)</f>
        <v>0</v>
      </c>
      <c r="BL1294" s="19" t="s">
        <v>319</v>
      </c>
      <c r="BM1294" s="243" t="s">
        <v>1825</v>
      </c>
    </row>
    <row r="1295" s="13" customFormat="1">
      <c r="A1295" s="13"/>
      <c r="B1295" s="245"/>
      <c r="C1295" s="246"/>
      <c r="D1295" s="247" t="s">
        <v>232</v>
      </c>
      <c r="E1295" s="248" t="s">
        <v>1</v>
      </c>
      <c r="F1295" s="249" t="s">
        <v>1826</v>
      </c>
      <c r="G1295" s="246"/>
      <c r="H1295" s="250">
        <v>1</v>
      </c>
      <c r="I1295" s="251"/>
      <c r="J1295" s="246"/>
      <c r="K1295" s="246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6" t="s">
        <v>232</v>
      </c>
      <c r="AU1295" s="256" t="s">
        <v>89</v>
      </c>
      <c r="AV1295" s="13" t="s">
        <v>89</v>
      </c>
      <c r="AW1295" s="13" t="s">
        <v>33</v>
      </c>
      <c r="AX1295" s="13" t="s">
        <v>84</v>
      </c>
      <c r="AY1295" s="256" t="s">
        <v>224</v>
      </c>
    </row>
    <row r="1296" s="2" customFormat="1" ht="16.5" customHeight="1">
      <c r="A1296" s="40"/>
      <c r="B1296" s="41"/>
      <c r="C1296" s="231" t="s">
        <v>1827</v>
      </c>
      <c r="D1296" s="231" t="s">
        <v>226</v>
      </c>
      <c r="E1296" s="232" t="s">
        <v>1828</v>
      </c>
      <c r="F1296" s="233" t="s">
        <v>1829</v>
      </c>
      <c r="G1296" s="234" t="s">
        <v>386</v>
      </c>
      <c r="H1296" s="235">
        <v>1</v>
      </c>
      <c r="I1296" s="236"/>
      <c r="J1296" s="237">
        <f>ROUND(I1296*H1296,2)</f>
        <v>0</v>
      </c>
      <c r="K1296" s="238"/>
      <c r="L1296" s="46"/>
      <c r="M1296" s="239" t="s">
        <v>1</v>
      </c>
      <c r="N1296" s="240" t="s">
        <v>44</v>
      </c>
      <c r="O1296" s="93"/>
      <c r="P1296" s="241">
        <f>O1296*H1296</f>
        <v>0</v>
      </c>
      <c r="Q1296" s="241">
        <v>0</v>
      </c>
      <c r="R1296" s="241">
        <f>Q1296*H1296</f>
        <v>0</v>
      </c>
      <c r="S1296" s="241">
        <v>0</v>
      </c>
      <c r="T1296" s="242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3" t="s">
        <v>319</v>
      </c>
      <c r="AT1296" s="243" t="s">
        <v>226</v>
      </c>
      <c r="AU1296" s="243" t="s">
        <v>89</v>
      </c>
      <c r="AY1296" s="19" t="s">
        <v>224</v>
      </c>
      <c r="BE1296" s="244">
        <f>IF(N1296="základní",J1296,0)</f>
        <v>0</v>
      </c>
      <c r="BF1296" s="244">
        <f>IF(N1296="snížená",J1296,0)</f>
        <v>0</v>
      </c>
      <c r="BG1296" s="244">
        <f>IF(N1296="zákl. přenesená",J1296,0)</f>
        <v>0</v>
      </c>
      <c r="BH1296" s="244">
        <f>IF(N1296="sníž. přenesená",J1296,0)</f>
        <v>0</v>
      </c>
      <c r="BI1296" s="244">
        <f>IF(N1296="nulová",J1296,0)</f>
        <v>0</v>
      </c>
      <c r="BJ1296" s="19" t="s">
        <v>89</v>
      </c>
      <c r="BK1296" s="244">
        <f>ROUND(I1296*H1296,2)</f>
        <v>0</v>
      </c>
      <c r="BL1296" s="19" t="s">
        <v>319</v>
      </c>
      <c r="BM1296" s="243" t="s">
        <v>1830</v>
      </c>
    </row>
    <row r="1297" s="13" customFormat="1">
      <c r="A1297" s="13"/>
      <c r="B1297" s="245"/>
      <c r="C1297" s="246"/>
      <c r="D1297" s="247" t="s">
        <v>232</v>
      </c>
      <c r="E1297" s="248" t="s">
        <v>1</v>
      </c>
      <c r="F1297" s="249" t="s">
        <v>1831</v>
      </c>
      <c r="G1297" s="246"/>
      <c r="H1297" s="250">
        <v>1</v>
      </c>
      <c r="I1297" s="251"/>
      <c r="J1297" s="246"/>
      <c r="K1297" s="246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6" t="s">
        <v>232</v>
      </c>
      <c r="AU1297" s="256" t="s">
        <v>89</v>
      </c>
      <c r="AV1297" s="13" t="s">
        <v>89</v>
      </c>
      <c r="AW1297" s="13" t="s">
        <v>33</v>
      </c>
      <c r="AX1297" s="13" t="s">
        <v>84</v>
      </c>
      <c r="AY1297" s="256" t="s">
        <v>224</v>
      </c>
    </row>
    <row r="1298" s="2" customFormat="1" ht="16.5" customHeight="1">
      <c r="A1298" s="40"/>
      <c r="B1298" s="41"/>
      <c r="C1298" s="231" t="s">
        <v>1832</v>
      </c>
      <c r="D1298" s="231" t="s">
        <v>226</v>
      </c>
      <c r="E1298" s="232" t="s">
        <v>1833</v>
      </c>
      <c r="F1298" s="233" t="s">
        <v>1834</v>
      </c>
      <c r="G1298" s="234" t="s">
        <v>810</v>
      </c>
      <c r="H1298" s="289"/>
      <c r="I1298" s="236"/>
      <c r="J1298" s="237">
        <f>ROUND(I1298*H1298,2)</f>
        <v>0</v>
      </c>
      <c r="K1298" s="238"/>
      <c r="L1298" s="46"/>
      <c r="M1298" s="239" t="s">
        <v>1</v>
      </c>
      <c r="N1298" s="240" t="s">
        <v>44</v>
      </c>
      <c r="O1298" s="93"/>
      <c r="P1298" s="241">
        <f>O1298*H1298</f>
        <v>0</v>
      </c>
      <c r="Q1298" s="241">
        <v>0</v>
      </c>
      <c r="R1298" s="241">
        <f>Q1298*H1298</f>
        <v>0</v>
      </c>
      <c r="S1298" s="241">
        <v>0</v>
      </c>
      <c r="T1298" s="242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3" t="s">
        <v>319</v>
      </c>
      <c r="AT1298" s="243" t="s">
        <v>226</v>
      </c>
      <c r="AU1298" s="243" t="s">
        <v>89</v>
      </c>
      <c r="AY1298" s="19" t="s">
        <v>224</v>
      </c>
      <c r="BE1298" s="244">
        <f>IF(N1298="základní",J1298,0)</f>
        <v>0</v>
      </c>
      <c r="BF1298" s="244">
        <f>IF(N1298="snížená",J1298,0)</f>
        <v>0</v>
      </c>
      <c r="BG1298" s="244">
        <f>IF(N1298="zákl. přenesená",J1298,0)</f>
        <v>0</v>
      </c>
      <c r="BH1298" s="244">
        <f>IF(N1298="sníž. přenesená",J1298,0)</f>
        <v>0</v>
      </c>
      <c r="BI1298" s="244">
        <f>IF(N1298="nulová",J1298,0)</f>
        <v>0</v>
      </c>
      <c r="BJ1298" s="19" t="s">
        <v>89</v>
      </c>
      <c r="BK1298" s="244">
        <f>ROUND(I1298*H1298,2)</f>
        <v>0</v>
      </c>
      <c r="BL1298" s="19" t="s">
        <v>319</v>
      </c>
      <c r="BM1298" s="243" t="s">
        <v>1835</v>
      </c>
    </row>
    <row r="1299" s="12" customFormat="1" ht="22.8" customHeight="1">
      <c r="A1299" s="12"/>
      <c r="B1299" s="215"/>
      <c r="C1299" s="216"/>
      <c r="D1299" s="217" t="s">
        <v>77</v>
      </c>
      <c r="E1299" s="229" t="s">
        <v>1836</v>
      </c>
      <c r="F1299" s="229" t="s">
        <v>1837</v>
      </c>
      <c r="G1299" s="216"/>
      <c r="H1299" s="216"/>
      <c r="I1299" s="219"/>
      <c r="J1299" s="230">
        <f>BK1299</f>
        <v>0</v>
      </c>
      <c r="K1299" s="216"/>
      <c r="L1299" s="221"/>
      <c r="M1299" s="222"/>
      <c r="N1299" s="223"/>
      <c r="O1299" s="223"/>
      <c r="P1299" s="224">
        <f>SUM(P1300:P1342)</f>
        <v>0</v>
      </c>
      <c r="Q1299" s="223"/>
      <c r="R1299" s="224">
        <f>SUM(R1300:R1342)</f>
        <v>0.075497400000000006</v>
      </c>
      <c r="S1299" s="223"/>
      <c r="T1299" s="225">
        <f>SUM(T1300:T1342)</f>
        <v>0</v>
      </c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R1299" s="226" t="s">
        <v>89</v>
      </c>
      <c r="AT1299" s="227" t="s">
        <v>77</v>
      </c>
      <c r="AU1299" s="227" t="s">
        <v>84</v>
      </c>
      <c r="AY1299" s="226" t="s">
        <v>224</v>
      </c>
      <c r="BK1299" s="228">
        <f>SUM(BK1300:BK1342)</f>
        <v>0</v>
      </c>
    </row>
    <row r="1300" s="2" customFormat="1" ht="16.5" customHeight="1">
      <c r="A1300" s="40"/>
      <c r="B1300" s="41"/>
      <c r="C1300" s="231" t="s">
        <v>1838</v>
      </c>
      <c r="D1300" s="231" t="s">
        <v>226</v>
      </c>
      <c r="E1300" s="232" t="s">
        <v>1839</v>
      </c>
      <c r="F1300" s="233" t="s">
        <v>1840</v>
      </c>
      <c r="G1300" s="234" t="s">
        <v>386</v>
      </c>
      <c r="H1300" s="235">
        <v>36</v>
      </c>
      <c r="I1300" s="236"/>
      <c r="J1300" s="237">
        <f>ROUND(I1300*H1300,2)</f>
        <v>0</v>
      </c>
      <c r="K1300" s="238"/>
      <c r="L1300" s="46"/>
      <c r="M1300" s="239" t="s">
        <v>1</v>
      </c>
      <c r="N1300" s="240" t="s">
        <v>44</v>
      </c>
      <c r="O1300" s="93"/>
      <c r="P1300" s="241">
        <f>O1300*H1300</f>
        <v>0</v>
      </c>
      <c r="Q1300" s="241">
        <v>0</v>
      </c>
      <c r="R1300" s="241">
        <f>Q1300*H1300</f>
        <v>0</v>
      </c>
      <c r="S1300" s="241">
        <v>0</v>
      </c>
      <c r="T1300" s="242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3" t="s">
        <v>319</v>
      </c>
      <c r="AT1300" s="243" t="s">
        <v>226</v>
      </c>
      <c r="AU1300" s="243" t="s">
        <v>89</v>
      </c>
      <c r="AY1300" s="19" t="s">
        <v>224</v>
      </c>
      <c r="BE1300" s="244">
        <f>IF(N1300="základní",J1300,0)</f>
        <v>0</v>
      </c>
      <c r="BF1300" s="244">
        <f>IF(N1300="snížená",J1300,0)</f>
        <v>0</v>
      </c>
      <c r="BG1300" s="244">
        <f>IF(N1300="zákl. přenesená",J1300,0)</f>
        <v>0</v>
      </c>
      <c r="BH1300" s="244">
        <f>IF(N1300="sníž. přenesená",J1300,0)</f>
        <v>0</v>
      </c>
      <c r="BI1300" s="244">
        <f>IF(N1300="nulová",J1300,0)</f>
        <v>0</v>
      </c>
      <c r="BJ1300" s="19" t="s">
        <v>89</v>
      </c>
      <c r="BK1300" s="244">
        <f>ROUND(I1300*H1300,2)</f>
        <v>0</v>
      </c>
      <c r="BL1300" s="19" t="s">
        <v>319</v>
      </c>
      <c r="BM1300" s="243" t="s">
        <v>1841</v>
      </c>
    </row>
    <row r="1301" s="13" customFormat="1">
      <c r="A1301" s="13"/>
      <c r="B1301" s="245"/>
      <c r="C1301" s="246"/>
      <c r="D1301" s="247" t="s">
        <v>232</v>
      </c>
      <c r="E1301" s="248" t="s">
        <v>1</v>
      </c>
      <c r="F1301" s="249" t="s">
        <v>1842</v>
      </c>
      <c r="G1301" s="246"/>
      <c r="H1301" s="250">
        <v>36</v>
      </c>
      <c r="I1301" s="251"/>
      <c r="J1301" s="246"/>
      <c r="K1301" s="246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6" t="s">
        <v>232</v>
      </c>
      <c r="AU1301" s="256" t="s">
        <v>89</v>
      </c>
      <c r="AV1301" s="13" t="s">
        <v>89</v>
      </c>
      <c r="AW1301" s="13" t="s">
        <v>33</v>
      </c>
      <c r="AX1301" s="13" t="s">
        <v>84</v>
      </c>
      <c r="AY1301" s="256" t="s">
        <v>224</v>
      </c>
    </row>
    <row r="1302" s="2" customFormat="1" ht="21.75" customHeight="1">
      <c r="A1302" s="40"/>
      <c r="B1302" s="41"/>
      <c r="C1302" s="231" t="s">
        <v>1843</v>
      </c>
      <c r="D1302" s="231" t="s">
        <v>226</v>
      </c>
      <c r="E1302" s="232" t="s">
        <v>1844</v>
      </c>
      <c r="F1302" s="233" t="s">
        <v>1845</v>
      </c>
      <c r="G1302" s="234" t="s">
        <v>1846</v>
      </c>
      <c r="H1302" s="235">
        <v>118.86</v>
      </c>
      <c r="I1302" s="236"/>
      <c r="J1302" s="237">
        <f>ROUND(I1302*H1302,2)</f>
        <v>0</v>
      </c>
      <c r="K1302" s="238"/>
      <c r="L1302" s="46"/>
      <c r="M1302" s="239" t="s">
        <v>1</v>
      </c>
      <c r="N1302" s="240" t="s">
        <v>44</v>
      </c>
      <c r="O1302" s="93"/>
      <c r="P1302" s="241">
        <f>O1302*H1302</f>
        <v>0</v>
      </c>
      <c r="Q1302" s="241">
        <v>0</v>
      </c>
      <c r="R1302" s="241">
        <f>Q1302*H1302</f>
        <v>0</v>
      </c>
      <c r="S1302" s="241">
        <v>0</v>
      </c>
      <c r="T1302" s="242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43" t="s">
        <v>319</v>
      </c>
      <c r="AT1302" s="243" t="s">
        <v>226</v>
      </c>
      <c r="AU1302" s="243" t="s">
        <v>89</v>
      </c>
      <c r="AY1302" s="19" t="s">
        <v>224</v>
      </c>
      <c r="BE1302" s="244">
        <f>IF(N1302="základní",J1302,0)</f>
        <v>0</v>
      </c>
      <c r="BF1302" s="244">
        <f>IF(N1302="snížená",J1302,0)</f>
        <v>0</v>
      </c>
      <c r="BG1302" s="244">
        <f>IF(N1302="zákl. přenesená",J1302,0)</f>
        <v>0</v>
      </c>
      <c r="BH1302" s="244">
        <f>IF(N1302="sníž. přenesená",J1302,0)</f>
        <v>0</v>
      </c>
      <c r="BI1302" s="244">
        <f>IF(N1302="nulová",J1302,0)</f>
        <v>0</v>
      </c>
      <c r="BJ1302" s="19" t="s">
        <v>89</v>
      </c>
      <c r="BK1302" s="244">
        <f>ROUND(I1302*H1302,2)</f>
        <v>0</v>
      </c>
      <c r="BL1302" s="19" t="s">
        <v>319</v>
      </c>
      <c r="BM1302" s="243" t="s">
        <v>1847</v>
      </c>
    </row>
    <row r="1303" s="14" customFormat="1">
      <c r="A1303" s="14"/>
      <c r="B1303" s="257"/>
      <c r="C1303" s="258"/>
      <c r="D1303" s="247" t="s">
        <v>232</v>
      </c>
      <c r="E1303" s="259" t="s">
        <v>1</v>
      </c>
      <c r="F1303" s="260" t="s">
        <v>574</v>
      </c>
      <c r="G1303" s="258"/>
      <c r="H1303" s="259" t="s">
        <v>1</v>
      </c>
      <c r="I1303" s="261"/>
      <c r="J1303" s="258"/>
      <c r="K1303" s="258"/>
      <c r="L1303" s="262"/>
      <c r="M1303" s="263"/>
      <c r="N1303" s="264"/>
      <c r="O1303" s="264"/>
      <c r="P1303" s="264"/>
      <c r="Q1303" s="264"/>
      <c r="R1303" s="264"/>
      <c r="S1303" s="264"/>
      <c r="T1303" s="26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6" t="s">
        <v>232</v>
      </c>
      <c r="AU1303" s="266" t="s">
        <v>89</v>
      </c>
      <c r="AV1303" s="14" t="s">
        <v>84</v>
      </c>
      <c r="AW1303" s="14" t="s">
        <v>33</v>
      </c>
      <c r="AX1303" s="14" t="s">
        <v>78</v>
      </c>
      <c r="AY1303" s="266" t="s">
        <v>224</v>
      </c>
    </row>
    <row r="1304" s="13" customFormat="1">
      <c r="A1304" s="13"/>
      <c r="B1304" s="245"/>
      <c r="C1304" s="246"/>
      <c r="D1304" s="247" t="s">
        <v>232</v>
      </c>
      <c r="E1304" s="248" t="s">
        <v>1</v>
      </c>
      <c r="F1304" s="249" t="s">
        <v>1848</v>
      </c>
      <c r="G1304" s="246"/>
      <c r="H1304" s="250">
        <v>113.2</v>
      </c>
      <c r="I1304" s="251"/>
      <c r="J1304" s="246"/>
      <c r="K1304" s="246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6" t="s">
        <v>232</v>
      </c>
      <c r="AU1304" s="256" t="s">
        <v>89</v>
      </c>
      <c r="AV1304" s="13" t="s">
        <v>89</v>
      </c>
      <c r="AW1304" s="13" t="s">
        <v>33</v>
      </c>
      <c r="AX1304" s="13" t="s">
        <v>78</v>
      </c>
      <c r="AY1304" s="256" t="s">
        <v>224</v>
      </c>
    </row>
    <row r="1305" s="13" customFormat="1">
      <c r="A1305" s="13"/>
      <c r="B1305" s="245"/>
      <c r="C1305" s="246"/>
      <c r="D1305" s="247" t="s">
        <v>232</v>
      </c>
      <c r="E1305" s="248" t="s">
        <v>1</v>
      </c>
      <c r="F1305" s="249" t="s">
        <v>1849</v>
      </c>
      <c r="G1305" s="246"/>
      <c r="H1305" s="250">
        <v>5.6600000000000001</v>
      </c>
      <c r="I1305" s="251"/>
      <c r="J1305" s="246"/>
      <c r="K1305" s="246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6" t="s">
        <v>232</v>
      </c>
      <c r="AU1305" s="256" t="s">
        <v>89</v>
      </c>
      <c r="AV1305" s="13" t="s">
        <v>89</v>
      </c>
      <c r="AW1305" s="13" t="s">
        <v>33</v>
      </c>
      <c r="AX1305" s="13" t="s">
        <v>78</v>
      </c>
      <c r="AY1305" s="256" t="s">
        <v>224</v>
      </c>
    </row>
    <row r="1306" s="15" customFormat="1">
      <c r="A1306" s="15"/>
      <c r="B1306" s="267"/>
      <c r="C1306" s="268"/>
      <c r="D1306" s="247" t="s">
        <v>232</v>
      </c>
      <c r="E1306" s="269" t="s">
        <v>1</v>
      </c>
      <c r="F1306" s="270" t="s">
        <v>248</v>
      </c>
      <c r="G1306" s="268"/>
      <c r="H1306" s="271">
        <v>118.86</v>
      </c>
      <c r="I1306" s="272"/>
      <c r="J1306" s="268"/>
      <c r="K1306" s="268"/>
      <c r="L1306" s="273"/>
      <c r="M1306" s="274"/>
      <c r="N1306" s="275"/>
      <c r="O1306" s="275"/>
      <c r="P1306" s="275"/>
      <c r="Q1306" s="275"/>
      <c r="R1306" s="275"/>
      <c r="S1306" s="275"/>
      <c r="T1306" s="276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77" t="s">
        <v>232</v>
      </c>
      <c r="AU1306" s="277" t="s">
        <v>89</v>
      </c>
      <c r="AV1306" s="15" t="s">
        <v>230</v>
      </c>
      <c r="AW1306" s="15" t="s">
        <v>33</v>
      </c>
      <c r="AX1306" s="15" t="s">
        <v>84</v>
      </c>
      <c r="AY1306" s="277" t="s">
        <v>224</v>
      </c>
    </row>
    <row r="1307" s="2" customFormat="1" ht="16.5" customHeight="1">
      <c r="A1307" s="40"/>
      <c r="B1307" s="41"/>
      <c r="C1307" s="231" t="s">
        <v>1850</v>
      </c>
      <c r="D1307" s="231" t="s">
        <v>226</v>
      </c>
      <c r="E1307" s="232" t="s">
        <v>1851</v>
      </c>
      <c r="F1307" s="233" t="s">
        <v>1852</v>
      </c>
      <c r="G1307" s="234" t="s">
        <v>1846</v>
      </c>
      <c r="H1307" s="235">
        <v>1665.944</v>
      </c>
      <c r="I1307" s="236"/>
      <c r="J1307" s="237">
        <f>ROUND(I1307*H1307,2)</f>
        <v>0</v>
      </c>
      <c r="K1307" s="238"/>
      <c r="L1307" s="46"/>
      <c r="M1307" s="239" t="s">
        <v>1</v>
      </c>
      <c r="N1307" s="240" t="s">
        <v>44</v>
      </c>
      <c r="O1307" s="93"/>
      <c r="P1307" s="241">
        <f>O1307*H1307</f>
        <v>0</v>
      </c>
      <c r="Q1307" s="241">
        <v>0</v>
      </c>
      <c r="R1307" s="241">
        <f>Q1307*H1307</f>
        <v>0</v>
      </c>
      <c r="S1307" s="241">
        <v>0</v>
      </c>
      <c r="T1307" s="242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43" t="s">
        <v>319</v>
      </c>
      <c r="AT1307" s="243" t="s">
        <v>226</v>
      </c>
      <c r="AU1307" s="243" t="s">
        <v>89</v>
      </c>
      <c r="AY1307" s="19" t="s">
        <v>224</v>
      </c>
      <c r="BE1307" s="244">
        <f>IF(N1307="základní",J1307,0)</f>
        <v>0</v>
      </c>
      <c r="BF1307" s="244">
        <f>IF(N1307="snížená",J1307,0)</f>
        <v>0</v>
      </c>
      <c r="BG1307" s="244">
        <f>IF(N1307="zákl. přenesená",J1307,0)</f>
        <v>0</v>
      </c>
      <c r="BH1307" s="244">
        <f>IF(N1307="sníž. přenesená",J1307,0)</f>
        <v>0</v>
      </c>
      <c r="BI1307" s="244">
        <f>IF(N1307="nulová",J1307,0)</f>
        <v>0</v>
      </c>
      <c r="BJ1307" s="19" t="s">
        <v>89</v>
      </c>
      <c r="BK1307" s="244">
        <f>ROUND(I1307*H1307,2)</f>
        <v>0</v>
      </c>
      <c r="BL1307" s="19" t="s">
        <v>319</v>
      </c>
      <c r="BM1307" s="243" t="s">
        <v>1853</v>
      </c>
    </row>
    <row r="1308" s="14" customFormat="1">
      <c r="A1308" s="14"/>
      <c r="B1308" s="257"/>
      <c r="C1308" s="258"/>
      <c r="D1308" s="247" t="s">
        <v>232</v>
      </c>
      <c r="E1308" s="259" t="s">
        <v>1</v>
      </c>
      <c r="F1308" s="260" t="s">
        <v>1854</v>
      </c>
      <c r="G1308" s="258"/>
      <c r="H1308" s="259" t="s">
        <v>1</v>
      </c>
      <c r="I1308" s="261"/>
      <c r="J1308" s="258"/>
      <c r="K1308" s="258"/>
      <c r="L1308" s="262"/>
      <c r="M1308" s="263"/>
      <c r="N1308" s="264"/>
      <c r="O1308" s="264"/>
      <c r="P1308" s="264"/>
      <c r="Q1308" s="264"/>
      <c r="R1308" s="264"/>
      <c r="S1308" s="264"/>
      <c r="T1308" s="26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6" t="s">
        <v>232</v>
      </c>
      <c r="AU1308" s="266" t="s">
        <v>89</v>
      </c>
      <c r="AV1308" s="14" t="s">
        <v>84</v>
      </c>
      <c r="AW1308" s="14" t="s">
        <v>33</v>
      </c>
      <c r="AX1308" s="14" t="s">
        <v>78</v>
      </c>
      <c r="AY1308" s="266" t="s">
        <v>224</v>
      </c>
    </row>
    <row r="1309" s="13" customFormat="1">
      <c r="A1309" s="13"/>
      <c r="B1309" s="245"/>
      <c r="C1309" s="246"/>
      <c r="D1309" s="247" t="s">
        <v>232</v>
      </c>
      <c r="E1309" s="248" t="s">
        <v>1</v>
      </c>
      <c r="F1309" s="249" t="s">
        <v>1855</v>
      </c>
      <c r="G1309" s="246"/>
      <c r="H1309" s="250">
        <v>123.48</v>
      </c>
      <c r="I1309" s="251"/>
      <c r="J1309" s="246"/>
      <c r="K1309" s="246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6" t="s">
        <v>232</v>
      </c>
      <c r="AU1309" s="256" t="s">
        <v>89</v>
      </c>
      <c r="AV1309" s="13" t="s">
        <v>89</v>
      </c>
      <c r="AW1309" s="13" t="s">
        <v>33</v>
      </c>
      <c r="AX1309" s="13" t="s">
        <v>78</v>
      </c>
      <c r="AY1309" s="256" t="s">
        <v>224</v>
      </c>
    </row>
    <row r="1310" s="13" customFormat="1">
      <c r="A1310" s="13"/>
      <c r="B1310" s="245"/>
      <c r="C1310" s="246"/>
      <c r="D1310" s="247" t="s">
        <v>232</v>
      </c>
      <c r="E1310" s="248" t="s">
        <v>1</v>
      </c>
      <c r="F1310" s="249" t="s">
        <v>1856</v>
      </c>
      <c r="G1310" s="246"/>
      <c r="H1310" s="250">
        <v>273.58999999999997</v>
      </c>
      <c r="I1310" s="251"/>
      <c r="J1310" s="246"/>
      <c r="K1310" s="246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6" t="s">
        <v>232</v>
      </c>
      <c r="AU1310" s="256" t="s">
        <v>89</v>
      </c>
      <c r="AV1310" s="13" t="s">
        <v>89</v>
      </c>
      <c r="AW1310" s="13" t="s">
        <v>33</v>
      </c>
      <c r="AX1310" s="13" t="s">
        <v>78</v>
      </c>
      <c r="AY1310" s="256" t="s">
        <v>224</v>
      </c>
    </row>
    <row r="1311" s="13" customFormat="1">
      <c r="A1311" s="13"/>
      <c r="B1311" s="245"/>
      <c r="C1311" s="246"/>
      <c r="D1311" s="247" t="s">
        <v>232</v>
      </c>
      <c r="E1311" s="248" t="s">
        <v>1</v>
      </c>
      <c r="F1311" s="249" t="s">
        <v>1857</v>
      </c>
      <c r="G1311" s="246"/>
      <c r="H1311" s="250">
        <v>336.33999999999997</v>
      </c>
      <c r="I1311" s="251"/>
      <c r="J1311" s="246"/>
      <c r="K1311" s="246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6" t="s">
        <v>232</v>
      </c>
      <c r="AU1311" s="256" t="s">
        <v>89</v>
      </c>
      <c r="AV1311" s="13" t="s">
        <v>89</v>
      </c>
      <c r="AW1311" s="13" t="s">
        <v>33</v>
      </c>
      <c r="AX1311" s="13" t="s">
        <v>78</v>
      </c>
      <c r="AY1311" s="256" t="s">
        <v>224</v>
      </c>
    </row>
    <row r="1312" s="13" customFormat="1">
      <c r="A1312" s="13"/>
      <c r="B1312" s="245"/>
      <c r="C1312" s="246"/>
      <c r="D1312" s="247" t="s">
        <v>232</v>
      </c>
      <c r="E1312" s="248" t="s">
        <v>1</v>
      </c>
      <c r="F1312" s="249" t="s">
        <v>1858</v>
      </c>
      <c r="G1312" s="246"/>
      <c r="H1312" s="250">
        <v>762.00300000000004</v>
      </c>
      <c r="I1312" s="251"/>
      <c r="J1312" s="246"/>
      <c r="K1312" s="246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6" t="s">
        <v>232</v>
      </c>
      <c r="AU1312" s="256" t="s">
        <v>89</v>
      </c>
      <c r="AV1312" s="13" t="s">
        <v>89</v>
      </c>
      <c r="AW1312" s="13" t="s">
        <v>33</v>
      </c>
      <c r="AX1312" s="13" t="s">
        <v>78</v>
      </c>
      <c r="AY1312" s="256" t="s">
        <v>224</v>
      </c>
    </row>
    <row r="1313" s="13" customFormat="1">
      <c r="A1313" s="13"/>
      <c r="B1313" s="245"/>
      <c r="C1313" s="246"/>
      <c r="D1313" s="247" t="s">
        <v>232</v>
      </c>
      <c r="E1313" s="248" t="s">
        <v>1</v>
      </c>
      <c r="F1313" s="249" t="s">
        <v>1859</v>
      </c>
      <c r="G1313" s="246"/>
      <c r="H1313" s="250">
        <v>91.200000000000003</v>
      </c>
      <c r="I1313" s="251"/>
      <c r="J1313" s="246"/>
      <c r="K1313" s="246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6" t="s">
        <v>232</v>
      </c>
      <c r="AU1313" s="256" t="s">
        <v>89</v>
      </c>
      <c r="AV1313" s="13" t="s">
        <v>89</v>
      </c>
      <c r="AW1313" s="13" t="s">
        <v>33</v>
      </c>
      <c r="AX1313" s="13" t="s">
        <v>78</v>
      </c>
      <c r="AY1313" s="256" t="s">
        <v>224</v>
      </c>
    </row>
    <row r="1314" s="16" customFormat="1">
      <c r="A1314" s="16"/>
      <c r="B1314" s="290"/>
      <c r="C1314" s="291"/>
      <c r="D1314" s="247" t="s">
        <v>232</v>
      </c>
      <c r="E1314" s="292" t="s">
        <v>1</v>
      </c>
      <c r="F1314" s="293" t="s">
        <v>1860</v>
      </c>
      <c r="G1314" s="291"/>
      <c r="H1314" s="294">
        <v>1586.6130000000001</v>
      </c>
      <c r="I1314" s="295"/>
      <c r="J1314" s="291"/>
      <c r="K1314" s="291"/>
      <c r="L1314" s="296"/>
      <c r="M1314" s="297"/>
      <c r="N1314" s="298"/>
      <c r="O1314" s="298"/>
      <c r="P1314" s="298"/>
      <c r="Q1314" s="298"/>
      <c r="R1314" s="298"/>
      <c r="S1314" s="298"/>
      <c r="T1314" s="299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300" t="s">
        <v>232</v>
      </c>
      <c r="AU1314" s="300" t="s">
        <v>89</v>
      </c>
      <c r="AV1314" s="16" t="s">
        <v>93</v>
      </c>
      <c r="AW1314" s="16" t="s">
        <v>33</v>
      </c>
      <c r="AX1314" s="16" t="s">
        <v>78</v>
      </c>
      <c r="AY1314" s="300" t="s">
        <v>224</v>
      </c>
    </row>
    <row r="1315" s="13" customFormat="1">
      <c r="A1315" s="13"/>
      <c r="B1315" s="245"/>
      <c r="C1315" s="246"/>
      <c r="D1315" s="247" t="s">
        <v>232</v>
      </c>
      <c r="E1315" s="248" t="s">
        <v>1</v>
      </c>
      <c r="F1315" s="249" t="s">
        <v>1861</v>
      </c>
      <c r="G1315" s="246"/>
      <c r="H1315" s="250">
        <v>79.331000000000003</v>
      </c>
      <c r="I1315" s="251"/>
      <c r="J1315" s="246"/>
      <c r="K1315" s="246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6" t="s">
        <v>232</v>
      </c>
      <c r="AU1315" s="256" t="s">
        <v>89</v>
      </c>
      <c r="AV1315" s="13" t="s">
        <v>89</v>
      </c>
      <c r="AW1315" s="13" t="s">
        <v>33</v>
      </c>
      <c r="AX1315" s="13" t="s">
        <v>78</v>
      </c>
      <c r="AY1315" s="256" t="s">
        <v>224</v>
      </c>
    </row>
    <row r="1316" s="15" customFormat="1">
      <c r="A1316" s="15"/>
      <c r="B1316" s="267"/>
      <c r="C1316" s="268"/>
      <c r="D1316" s="247" t="s">
        <v>232</v>
      </c>
      <c r="E1316" s="269" t="s">
        <v>1</v>
      </c>
      <c r="F1316" s="270" t="s">
        <v>248</v>
      </c>
      <c r="G1316" s="268"/>
      <c r="H1316" s="271">
        <v>1665.944</v>
      </c>
      <c r="I1316" s="272"/>
      <c r="J1316" s="268"/>
      <c r="K1316" s="268"/>
      <c r="L1316" s="273"/>
      <c r="M1316" s="274"/>
      <c r="N1316" s="275"/>
      <c r="O1316" s="275"/>
      <c r="P1316" s="275"/>
      <c r="Q1316" s="275"/>
      <c r="R1316" s="275"/>
      <c r="S1316" s="275"/>
      <c r="T1316" s="27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77" t="s">
        <v>232</v>
      </c>
      <c r="AU1316" s="277" t="s">
        <v>89</v>
      </c>
      <c r="AV1316" s="15" t="s">
        <v>230</v>
      </c>
      <c r="AW1316" s="15" t="s">
        <v>33</v>
      </c>
      <c r="AX1316" s="15" t="s">
        <v>84</v>
      </c>
      <c r="AY1316" s="277" t="s">
        <v>224</v>
      </c>
    </row>
    <row r="1317" s="2" customFormat="1" ht="16.5" customHeight="1">
      <c r="A1317" s="40"/>
      <c r="B1317" s="41"/>
      <c r="C1317" s="231" t="s">
        <v>1862</v>
      </c>
      <c r="D1317" s="231" t="s">
        <v>226</v>
      </c>
      <c r="E1317" s="232" t="s">
        <v>1863</v>
      </c>
      <c r="F1317" s="233" t="s">
        <v>1864</v>
      </c>
      <c r="G1317" s="234" t="s">
        <v>229</v>
      </c>
      <c r="H1317" s="235">
        <v>0.39500000000000002</v>
      </c>
      <c r="I1317" s="236"/>
      <c r="J1317" s="237">
        <f>ROUND(I1317*H1317,2)</f>
        <v>0</v>
      </c>
      <c r="K1317" s="238"/>
      <c r="L1317" s="46"/>
      <c r="M1317" s="239" t="s">
        <v>1</v>
      </c>
      <c r="N1317" s="240" t="s">
        <v>44</v>
      </c>
      <c r="O1317" s="93"/>
      <c r="P1317" s="241">
        <f>O1317*H1317</f>
        <v>0</v>
      </c>
      <c r="Q1317" s="241">
        <v>0.00012</v>
      </c>
      <c r="R1317" s="241">
        <f>Q1317*H1317</f>
        <v>4.74E-05</v>
      </c>
      <c r="S1317" s="241">
        <v>0</v>
      </c>
      <c r="T1317" s="242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3" t="s">
        <v>319</v>
      </c>
      <c r="AT1317" s="243" t="s">
        <v>226</v>
      </c>
      <c r="AU1317" s="243" t="s">
        <v>89</v>
      </c>
      <c r="AY1317" s="19" t="s">
        <v>224</v>
      </c>
      <c r="BE1317" s="244">
        <f>IF(N1317="základní",J1317,0)</f>
        <v>0</v>
      </c>
      <c r="BF1317" s="244">
        <f>IF(N1317="snížená",J1317,0)</f>
        <v>0</v>
      </c>
      <c r="BG1317" s="244">
        <f>IF(N1317="zákl. přenesená",J1317,0)</f>
        <v>0</v>
      </c>
      <c r="BH1317" s="244">
        <f>IF(N1317="sníž. přenesená",J1317,0)</f>
        <v>0</v>
      </c>
      <c r="BI1317" s="244">
        <f>IF(N1317="nulová",J1317,0)</f>
        <v>0</v>
      </c>
      <c r="BJ1317" s="19" t="s">
        <v>89</v>
      </c>
      <c r="BK1317" s="244">
        <f>ROUND(I1317*H1317,2)</f>
        <v>0</v>
      </c>
      <c r="BL1317" s="19" t="s">
        <v>319</v>
      </c>
      <c r="BM1317" s="243" t="s">
        <v>1865</v>
      </c>
    </row>
    <row r="1318" s="13" customFormat="1">
      <c r="A1318" s="13"/>
      <c r="B1318" s="245"/>
      <c r="C1318" s="246"/>
      <c r="D1318" s="247" t="s">
        <v>232</v>
      </c>
      <c r="E1318" s="248" t="s">
        <v>1</v>
      </c>
      <c r="F1318" s="249" t="s">
        <v>1866</v>
      </c>
      <c r="G1318" s="246"/>
      <c r="H1318" s="250">
        <v>0.17999999999999999</v>
      </c>
      <c r="I1318" s="251"/>
      <c r="J1318" s="246"/>
      <c r="K1318" s="246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6" t="s">
        <v>232</v>
      </c>
      <c r="AU1318" s="256" t="s">
        <v>89</v>
      </c>
      <c r="AV1318" s="13" t="s">
        <v>89</v>
      </c>
      <c r="AW1318" s="13" t="s">
        <v>33</v>
      </c>
      <c r="AX1318" s="13" t="s">
        <v>78</v>
      </c>
      <c r="AY1318" s="256" t="s">
        <v>224</v>
      </c>
    </row>
    <row r="1319" s="13" customFormat="1">
      <c r="A1319" s="13"/>
      <c r="B1319" s="245"/>
      <c r="C1319" s="246"/>
      <c r="D1319" s="247" t="s">
        <v>232</v>
      </c>
      <c r="E1319" s="248" t="s">
        <v>1</v>
      </c>
      <c r="F1319" s="249" t="s">
        <v>1867</v>
      </c>
      <c r="G1319" s="246"/>
      <c r="H1319" s="250">
        <v>0.089999999999999997</v>
      </c>
      <c r="I1319" s="251"/>
      <c r="J1319" s="246"/>
      <c r="K1319" s="246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6" t="s">
        <v>232</v>
      </c>
      <c r="AU1319" s="256" t="s">
        <v>89</v>
      </c>
      <c r="AV1319" s="13" t="s">
        <v>89</v>
      </c>
      <c r="AW1319" s="13" t="s">
        <v>33</v>
      </c>
      <c r="AX1319" s="13" t="s">
        <v>78</v>
      </c>
      <c r="AY1319" s="256" t="s">
        <v>224</v>
      </c>
    </row>
    <row r="1320" s="13" customFormat="1">
      <c r="A1320" s="13"/>
      <c r="B1320" s="245"/>
      <c r="C1320" s="246"/>
      <c r="D1320" s="247" t="s">
        <v>232</v>
      </c>
      <c r="E1320" s="248" t="s">
        <v>1</v>
      </c>
      <c r="F1320" s="249" t="s">
        <v>1868</v>
      </c>
      <c r="G1320" s="246"/>
      <c r="H1320" s="250">
        <v>0.125</v>
      </c>
      <c r="I1320" s="251"/>
      <c r="J1320" s="246"/>
      <c r="K1320" s="246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6" t="s">
        <v>232</v>
      </c>
      <c r="AU1320" s="256" t="s">
        <v>89</v>
      </c>
      <c r="AV1320" s="13" t="s">
        <v>89</v>
      </c>
      <c r="AW1320" s="13" t="s">
        <v>33</v>
      </c>
      <c r="AX1320" s="13" t="s">
        <v>78</v>
      </c>
      <c r="AY1320" s="256" t="s">
        <v>224</v>
      </c>
    </row>
    <row r="1321" s="15" customFormat="1">
      <c r="A1321" s="15"/>
      <c r="B1321" s="267"/>
      <c r="C1321" s="268"/>
      <c r="D1321" s="247" t="s">
        <v>232</v>
      </c>
      <c r="E1321" s="269" t="s">
        <v>1</v>
      </c>
      <c r="F1321" s="270" t="s">
        <v>248</v>
      </c>
      <c r="G1321" s="268"/>
      <c r="H1321" s="271">
        <v>0.39500000000000002</v>
      </c>
      <c r="I1321" s="272"/>
      <c r="J1321" s="268"/>
      <c r="K1321" s="268"/>
      <c r="L1321" s="273"/>
      <c r="M1321" s="274"/>
      <c r="N1321" s="275"/>
      <c r="O1321" s="275"/>
      <c r="P1321" s="275"/>
      <c r="Q1321" s="275"/>
      <c r="R1321" s="275"/>
      <c r="S1321" s="275"/>
      <c r="T1321" s="276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7" t="s">
        <v>232</v>
      </c>
      <c r="AU1321" s="277" t="s">
        <v>89</v>
      </c>
      <c r="AV1321" s="15" t="s">
        <v>230</v>
      </c>
      <c r="AW1321" s="15" t="s">
        <v>33</v>
      </c>
      <c r="AX1321" s="15" t="s">
        <v>84</v>
      </c>
      <c r="AY1321" s="277" t="s">
        <v>224</v>
      </c>
    </row>
    <row r="1322" s="2" customFormat="1" ht="16.5" customHeight="1">
      <c r="A1322" s="40"/>
      <c r="B1322" s="41"/>
      <c r="C1322" s="278" t="s">
        <v>1869</v>
      </c>
      <c r="D1322" s="278" t="s">
        <v>390</v>
      </c>
      <c r="E1322" s="279" t="s">
        <v>1870</v>
      </c>
      <c r="F1322" s="280" t="s">
        <v>1871</v>
      </c>
      <c r="G1322" s="281" t="s">
        <v>386</v>
      </c>
      <c r="H1322" s="282">
        <v>1</v>
      </c>
      <c r="I1322" s="283"/>
      <c r="J1322" s="284">
        <f>ROUND(I1322*H1322,2)</f>
        <v>0</v>
      </c>
      <c r="K1322" s="285"/>
      <c r="L1322" s="286"/>
      <c r="M1322" s="287" t="s">
        <v>1</v>
      </c>
      <c r="N1322" s="288" t="s">
        <v>44</v>
      </c>
      <c r="O1322" s="93"/>
      <c r="P1322" s="241">
        <f>O1322*H1322</f>
        <v>0</v>
      </c>
      <c r="Q1322" s="241">
        <v>0.00109</v>
      </c>
      <c r="R1322" s="241">
        <f>Q1322*H1322</f>
        <v>0.00109</v>
      </c>
      <c r="S1322" s="241">
        <v>0</v>
      </c>
      <c r="T1322" s="242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43" t="s">
        <v>418</v>
      </c>
      <c r="AT1322" s="243" t="s">
        <v>390</v>
      </c>
      <c r="AU1322" s="243" t="s">
        <v>89</v>
      </c>
      <c r="AY1322" s="19" t="s">
        <v>224</v>
      </c>
      <c r="BE1322" s="244">
        <f>IF(N1322="základní",J1322,0)</f>
        <v>0</v>
      </c>
      <c r="BF1322" s="244">
        <f>IF(N1322="snížená",J1322,0)</f>
        <v>0</v>
      </c>
      <c r="BG1322" s="244">
        <f>IF(N1322="zákl. přenesená",J1322,0)</f>
        <v>0</v>
      </c>
      <c r="BH1322" s="244">
        <f>IF(N1322="sníž. přenesená",J1322,0)</f>
        <v>0</v>
      </c>
      <c r="BI1322" s="244">
        <f>IF(N1322="nulová",J1322,0)</f>
        <v>0</v>
      </c>
      <c r="BJ1322" s="19" t="s">
        <v>89</v>
      </c>
      <c r="BK1322" s="244">
        <f>ROUND(I1322*H1322,2)</f>
        <v>0</v>
      </c>
      <c r="BL1322" s="19" t="s">
        <v>319</v>
      </c>
      <c r="BM1322" s="243" t="s">
        <v>1872</v>
      </c>
    </row>
    <row r="1323" s="14" customFormat="1">
      <c r="A1323" s="14"/>
      <c r="B1323" s="257"/>
      <c r="C1323" s="258"/>
      <c r="D1323" s="247" t="s">
        <v>232</v>
      </c>
      <c r="E1323" s="259" t="s">
        <v>1</v>
      </c>
      <c r="F1323" s="260" t="s">
        <v>1026</v>
      </c>
      <c r="G1323" s="258"/>
      <c r="H1323" s="259" t="s">
        <v>1</v>
      </c>
      <c r="I1323" s="261"/>
      <c r="J1323" s="258"/>
      <c r="K1323" s="258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6" t="s">
        <v>232</v>
      </c>
      <c r="AU1323" s="266" t="s">
        <v>89</v>
      </c>
      <c r="AV1323" s="14" t="s">
        <v>84</v>
      </c>
      <c r="AW1323" s="14" t="s">
        <v>33</v>
      </c>
      <c r="AX1323" s="14" t="s">
        <v>78</v>
      </c>
      <c r="AY1323" s="266" t="s">
        <v>224</v>
      </c>
    </row>
    <row r="1324" s="13" customFormat="1">
      <c r="A1324" s="13"/>
      <c r="B1324" s="245"/>
      <c r="C1324" s="246"/>
      <c r="D1324" s="247" t="s">
        <v>232</v>
      </c>
      <c r="E1324" s="248" t="s">
        <v>1</v>
      </c>
      <c r="F1324" s="249" t="s">
        <v>1873</v>
      </c>
      <c r="G1324" s="246"/>
      <c r="H1324" s="250">
        <v>1</v>
      </c>
      <c r="I1324" s="251"/>
      <c r="J1324" s="246"/>
      <c r="K1324" s="246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6" t="s">
        <v>232</v>
      </c>
      <c r="AU1324" s="256" t="s">
        <v>89</v>
      </c>
      <c r="AV1324" s="13" t="s">
        <v>89</v>
      </c>
      <c r="AW1324" s="13" t="s">
        <v>33</v>
      </c>
      <c r="AX1324" s="13" t="s">
        <v>84</v>
      </c>
      <c r="AY1324" s="256" t="s">
        <v>224</v>
      </c>
    </row>
    <row r="1325" s="2" customFormat="1" ht="16.5" customHeight="1">
      <c r="A1325" s="40"/>
      <c r="B1325" s="41"/>
      <c r="C1325" s="278" t="s">
        <v>1874</v>
      </c>
      <c r="D1325" s="278" t="s">
        <v>390</v>
      </c>
      <c r="E1325" s="279" t="s">
        <v>1875</v>
      </c>
      <c r="F1325" s="280" t="s">
        <v>1876</v>
      </c>
      <c r="G1325" s="281" t="s">
        <v>386</v>
      </c>
      <c r="H1325" s="282">
        <v>1</v>
      </c>
      <c r="I1325" s="283"/>
      <c r="J1325" s="284">
        <f>ROUND(I1325*H1325,2)</f>
        <v>0</v>
      </c>
      <c r="K1325" s="285"/>
      <c r="L1325" s="286"/>
      <c r="M1325" s="287" t="s">
        <v>1</v>
      </c>
      <c r="N1325" s="288" t="s">
        <v>44</v>
      </c>
      <c r="O1325" s="93"/>
      <c r="P1325" s="241">
        <f>O1325*H1325</f>
        <v>0</v>
      </c>
      <c r="Q1325" s="241">
        <v>0.00109</v>
      </c>
      <c r="R1325" s="241">
        <f>Q1325*H1325</f>
        <v>0.00109</v>
      </c>
      <c r="S1325" s="241">
        <v>0</v>
      </c>
      <c r="T1325" s="242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3" t="s">
        <v>418</v>
      </c>
      <c r="AT1325" s="243" t="s">
        <v>390</v>
      </c>
      <c r="AU1325" s="243" t="s">
        <v>89</v>
      </c>
      <c r="AY1325" s="19" t="s">
        <v>224</v>
      </c>
      <c r="BE1325" s="244">
        <f>IF(N1325="základní",J1325,0)</f>
        <v>0</v>
      </c>
      <c r="BF1325" s="244">
        <f>IF(N1325="snížená",J1325,0)</f>
        <v>0</v>
      </c>
      <c r="BG1325" s="244">
        <f>IF(N1325="zákl. přenesená",J1325,0)</f>
        <v>0</v>
      </c>
      <c r="BH1325" s="244">
        <f>IF(N1325="sníž. přenesená",J1325,0)</f>
        <v>0</v>
      </c>
      <c r="BI1325" s="244">
        <f>IF(N1325="nulová",J1325,0)</f>
        <v>0</v>
      </c>
      <c r="BJ1325" s="19" t="s">
        <v>89</v>
      </c>
      <c r="BK1325" s="244">
        <f>ROUND(I1325*H1325,2)</f>
        <v>0</v>
      </c>
      <c r="BL1325" s="19" t="s">
        <v>319</v>
      </c>
      <c r="BM1325" s="243" t="s">
        <v>1877</v>
      </c>
    </row>
    <row r="1326" s="14" customFormat="1">
      <c r="A1326" s="14"/>
      <c r="B1326" s="257"/>
      <c r="C1326" s="258"/>
      <c r="D1326" s="247" t="s">
        <v>232</v>
      </c>
      <c r="E1326" s="259" t="s">
        <v>1</v>
      </c>
      <c r="F1326" s="260" t="s">
        <v>1026</v>
      </c>
      <c r="G1326" s="258"/>
      <c r="H1326" s="259" t="s">
        <v>1</v>
      </c>
      <c r="I1326" s="261"/>
      <c r="J1326" s="258"/>
      <c r="K1326" s="258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6" t="s">
        <v>232</v>
      </c>
      <c r="AU1326" s="266" t="s">
        <v>89</v>
      </c>
      <c r="AV1326" s="14" t="s">
        <v>84</v>
      </c>
      <c r="AW1326" s="14" t="s">
        <v>33</v>
      </c>
      <c r="AX1326" s="14" t="s">
        <v>78</v>
      </c>
      <c r="AY1326" s="266" t="s">
        <v>224</v>
      </c>
    </row>
    <row r="1327" s="13" customFormat="1">
      <c r="A1327" s="13"/>
      <c r="B1327" s="245"/>
      <c r="C1327" s="246"/>
      <c r="D1327" s="247" t="s">
        <v>232</v>
      </c>
      <c r="E1327" s="248" t="s">
        <v>1</v>
      </c>
      <c r="F1327" s="249" t="s">
        <v>1878</v>
      </c>
      <c r="G1327" s="246"/>
      <c r="H1327" s="250">
        <v>1</v>
      </c>
      <c r="I1327" s="251"/>
      <c r="J1327" s="246"/>
      <c r="K1327" s="246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6" t="s">
        <v>232</v>
      </c>
      <c r="AU1327" s="256" t="s">
        <v>89</v>
      </c>
      <c r="AV1327" s="13" t="s">
        <v>89</v>
      </c>
      <c r="AW1327" s="13" t="s">
        <v>33</v>
      </c>
      <c r="AX1327" s="13" t="s">
        <v>84</v>
      </c>
      <c r="AY1327" s="256" t="s">
        <v>224</v>
      </c>
    </row>
    <row r="1328" s="2" customFormat="1" ht="16.5" customHeight="1">
      <c r="A1328" s="40"/>
      <c r="B1328" s="41"/>
      <c r="C1328" s="278" t="s">
        <v>1879</v>
      </c>
      <c r="D1328" s="278" t="s">
        <v>390</v>
      </c>
      <c r="E1328" s="279" t="s">
        <v>1880</v>
      </c>
      <c r="F1328" s="280" t="s">
        <v>1881</v>
      </c>
      <c r="G1328" s="281" t="s">
        <v>386</v>
      </c>
      <c r="H1328" s="282">
        <v>2</v>
      </c>
      <c r="I1328" s="283"/>
      <c r="J1328" s="284">
        <f>ROUND(I1328*H1328,2)</f>
        <v>0</v>
      </c>
      <c r="K1328" s="285"/>
      <c r="L1328" s="286"/>
      <c r="M1328" s="287" t="s">
        <v>1</v>
      </c>
      <c r="N1328" s="288" t="s">
        <v>44</v>
      </c>
      <c r="O1328" s="93"/>
      <c r="P1328" s="241">
        <f>O1328*H1328</f>
        <v>0</v>
      </c>
      <c r="Q1328" s="241">
        <v>0.00109</v>
      </c>
      <c r="R1328" s="241">
        <f>Q1328*H1328</f>
        <v>0.0021800000000000001</v>
      </c>
      <c r="S1328" s="241">
        <v>0</v>
      </c>
      <c r="T1328" s="242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3" t="s">
        <v>418</v>
      </c>
      <c r="AT1328" s="243" t="s">
        <v>390</v>
      </c>
      <c r="AU1328" s="243" t="s">
        <v>89</v>
      </c>
      <c r="AY1328" s="19" t="s">
        <v>224</v>
      </c>
      <c r="BE1328" s="244">
        <f>IF(N1328="základní",J1328,0)</f>
        <v>0</v>
      </c>
      <c r="BF1328" s="244">
        <f>IF(N1328="snížená",J1328,0)</f>
        <v>0</v>
      </c>
      <c r="BG1328" s="244">
        <f>IF(N1328="zákl. přenesená",J1328,0)</f>
        <v>0</v>
      </c>
      <c r="BH1328" s="244">
        <f>IF(N1328="sníž. přenesená",J1328,0)</f>
        <v>0</v>
      </c>
      <c r="BI1328" s="244">
        <f>IF(N1328="nulová",J1328,0)</f>
        <v>0</v>
      </c>
      <c r="BJ1328" s="19" t="s">
        <v>89</v>
      </c>
      <c r="BK1328" s="244">
        <f>ROUND(I1328*H1328,2)</f>
        <v>0</v>
      </c>
      <c r="BL1328" s="19" t="s">
        <v>319</v>
      </c>
      <c r="BM1328" s="243" t="s">
        <v>1882</v>
      </c>
    </row>
    <row r="1329" s="14" customFormat="1">
      <c r="A1329" s="14"/>
      <c r="B1329" s="257"/>
      <c r="C1329" s="258"/>
      <c r="D1329" s="247" t="s">
        <v>232</v>
      </c>
      <c r="E1329" s="259" t="s">
        <v>1</v>
      </c>
      <c r="F1329" s="260" t="s">
        <v>1026</v>
      </c>
      <c r="G1329" s="258"/>
      <c r="H1329" s="259" t="s">
        <v>1</v>
      </c>
      <c r="I1329" s="261"/>
      <c r="J1329" s="258"/>
      <c r="K1329" s="258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6" t="s">
        <v>232</v>
      </c>
      <c r="AU1329" s="266" t="s">
        <v>89</v>
      </c>
      <c r="AV1329" s="14" t="s">
        <v>84</v>
      </c>
      <c r="AW1329" s="14" t="s">
        <v>33</v>
      </c>
      <c r="AX1329" s="14" t="s">
        <v>78</v>
      </c>
      <c r="AY1329" s="266" t="s">
        <v>224</v>
      </c>
    </row>
    <row r="1330" s="13" customFormat="1">
      <c r="A1330" s="13"/>
      <c r="B1330" s="245"/>
      <c r="C1330" s="246"/>
      <c r="D1330" s="247" t="s">
        <v>232</v>
      </c>
      <c r="E1330" s="248" t="s">
        <v>1</v>
      </c>
      <c r="F1330" s="249" t="s">
        <v>1883</v>
      </c>
      <c r="G1330" s="246"/>
      <c r="H1330" s="250">
        <v>2</v>
      </c>
      <c r="I1330" s="251"/>
      <c r="J1330" s="246"/>
      <c r="K1330" s="246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6" t="s">
        <v>232</v>
      </c>
      <c r="AU1330" s="256" t="s">
        <v>89</v>
      </c>
      <c r="AV1330" s="13" t="s">
        <v>89</v>
      </c>
      <c r="AW1330" s="13" t="s">
        <v>33</v>
      </c>
      <c r="AX1330" s="13" t="s">
        <v>84</v>
      </c>
      <c r="AY1330" s="256" t="s">
        <v>224</v>
      </c>
    </row>
    <row r="1331" s="2" customFormat="1" ht="16.5" customHeight="1">
      <c r="A1331" s="40"/>
      <c r="B1331" s="41"/>
      <c r="C1331" s="231" t="s">
        <v>1884</v>
      </c>
      <c r="D1331" s="231" t="s">
        <v>226</v>
      </c>
      <c r="E1331" s="232" t="s">
        <v>1885</v>
      </c>
      <c r="F1331" s="233" t="s">
        <v>1886</v>
      </c>
      <c r="G1331" s="234" t="s">
        <v>386</v>
      </c>
      <c r="H1331" s="235">
        <v>1</v>
      </c>
      <c r="I1331" s="236"/>
      <c r="J1331" s="237">
        <f>ROUND(I1331*H1331,2)</f>
        <v>0</v>
      </c>
      <c r="K1331" s="238"/>
      <c r="L1331" s="46"/>
      <c r="M1331" s="239" t="s">
        <v>1</v>
      </c>
      <c r="N1331" s="240" t="s">
        <v>44</v>
      </c>
      <c r="O1331" s="93"/>
      <c r="P1331" s="241">
        <f>O1331*H1331</f>
        <v>0</v>
      </c>
      <c r="Q1331" s="241">
        <v>0.00038999999999999999</v>
      </c>
      <c r="R1331" s="241">
        <f>Q1331*H1331</f>
        <v>0.00038999999999999999</v>
      </c>
      <c r="S1331" s="241">
        <v>0</v>
      </c>
      <c r="T1331" s="242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3" t="s">
        <v>319</v>
      </c>
      <c r="AT1331" s="243" t="s">
        <v>226</v>
      </c>
      <c r="AU1331" s="243" t="s">
        <v>89</v>
      </c>
      <c r="AY1331" s="19" t="s">
        <v>224</v>
      </c>
      <c r="BE1331" s="244">
        <f>IF(N1331="základní",J1331,0)</f>
        <v>0</v>
      </c>
      <c r="BF1331" s="244">
        <f>IF(N1331="snížená",J1331,0)</f>
        <v>0</v>
      </c>
      <c r="BG1331" s="244">
        <f>IF(N1331="zákl. přenesená",J1331,0)</f>
        <v>0</v>
      </c>
      <c r="BH1331" s="244">
        <f>IF(N1331="sníž. přenesená",J1331,0)</f>
        <v>0</v>
      </c>
      <c r="BI1331" s="244">
        <f>IF(N1331="nulová",J1331,0)</f>
        <v>0</v>
      </c>
      <c r="BJ1331" s="19" t="s">
        <v>89</v>
      </c>
      <c r="BK1331" s="244">
        <f>ROUND(I1331*H1331,2)</f>
        <v>0</v>
      </c>
      <c r="BL1331" s="19" t="s">
        <v>319</v>
      </c>
      <c r="BM1331" s="243" t="s">
        <v>1887</v>
      </c>
    </row>
    <row r="1332" s="13" customFormat="1">
      <c r="A1332" s="13"/>
      <c r="B1332" s="245"/>
      <c r="C1332" s="246"/>
      <c r="D1332" s="247" t="s">
        <v>232</v>
      </c>
      <c r="E1332" s="248" t="s">
        <v>1</v>
      </c>
      <c r="F1332" s="249" t="s">
        <v>1888</v>
      </c>
      <c r="G1332" s="246"/>
      <c r="H1332" s="250">
        <v>1</v>
      </c>
      <c r="I1332" s="251"/>
      <c r="J1332" s="246"/>
      <c r="K1332" s="246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6" t="s">
        <v>232</v>
      </c>
      <c r="AU1332" s="256" t="s">
        <v>89</v>
      </c>
      <c r="AV1332" s="13" t="s">
        <v>89</v>
      </c>
      <c r="AW1332" s="13" t="s">
        <v>33</v>
      </c>
      <c r="AX1332" s="13" t="s">
        <v>84</v>
      </c>
      <c r="AY1332" s="256" t="s">
        <v>224</v>
      </c>
    </row>
    <row r="1333" s="2" customFormat="1" ht="24.15" customHeight="1">
      <c r="A1333" s="40"/>
      <c r="B1333" s="41"/>
      <c r="C1333" s="278" t="s">
        <v>1889</v>
      </c>
      <c r="D1333" s="278" t="s">
        <v>390</v>
      </c>
      <c r="E1333" s="279" t="s">
        <v>1890</v>
      </c>
      <c r="F1333" s="280" t="s">
        <v>1891</v>
      </c>
      <c r="G1333" s="281" t="s">
        <v>229</v>
      </c>
      <c r="H1333" s="282">
        <v>16.199999999999999</v>
      </c>
      <c r="I1333" s="283"/>
      <c r="J1333" s="284">
        <f>ROUND(I1333*H1333,2)</f>
        <v>0</v>
      </c>
      <c r="K1333" s="285"/>
      <c r="L1333" s="286"/>
      <c r="M1333" s="287" t="s">
        <v>1</v>
      </c>
      <c r="N1333" s="288" t="s">
        <v>44</v>
      </c>
      <c r="O1333" s="93"/>
      <c r="P1333" s="241">
        <f>O1333*H1333</f>
        <v>0</v>
      </c>
      <c r="Q1333" s="241">
        <v>0.0040000000000000001</v>
      </c>
      <c r="R1333" s="241">
        <f>Q1333*H1333</f>
        <v>0.064799999999999996</v>
      </c>
      <c r="S1333" s="241">
        <v>0</v>
      </c>
      <c r="T1333" s="242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3" t="s">
        <v>418</v>
      </c>
      <c r="AT1333" s="243" t="s">
        <v>390</v>
      </c>
      <c r="AU1333" s="243" t="s">
        <v>89</v>
      </c>
      <c r="AY1333" s="19" t="s">
        <v>224</v>
      </c>
      <c r="BE1333" s="244">
        <f>IF(N1333="základní",J1333,0)</f>
        <v>0</v>
      </c>
      <c r="BF1333" s="244">
        <f>IF(N1333="snížená",J1333,0)</f>
        <v>0</v>
      </c>
      <c r="BG1333" s="244">
        <f>IF(N1333="zákl. přenesená",J1333,0)</f>
        <v>0</v>
      </c>
      <c r="BH1333" s="244">
        <f>IF(N1333="sníž. přenesená",J1333,0)</f>
        <v>0</v>
      </c>
      <c r="BI1333" s="244">
        <f>IF(N1333="nulová",J1333,0)</f>
        <v>0</v>
      </c>
      <c r="BJ1333" s="19" t="s">
        <v>89</v>
      </c>
      <c r="BK1333" s="244">
        <f>ROUND(I1333*H1333,2)</f>
        <v>0</v>
      </c>
      <c r="BL1333" s="19" t="s">
        <v>319</v>
      </c>
      <c r="BM1333" s="243" t="s">
        <v>1892</v>
      </c>
    </row>
    <row r="1334" s="14" customFormat="1">
      <c r="A1334" s="14"/>
      <c r="B1334" s="257"/>
      <c r="C1334" s="258"/>
      <c r="D1334" s="247" t="s">
        <v>232</v>
      </c>
      <c r="E1334" s="259" t="s">
        <v>1</v>
      </c>
      <c r="F1334" s="260" t="s">
        <v>1026</v>
      </c>
      <c r="G1334" s="258"/>
      <c r="H1334" s="259" t="s">
        <v>1</v>
      </c>
      <c r="I1334" s="261"/>
      <c r="J1334" s="258"/>
      <c r="K1334" s="258"/>
      <c r="L1334" s="262"/>
      <c r="M1334" s="263"/>
      <c r="N1334" s="264"/>
      <c r="O1334" s="264"/>
      <c r="P1334" s="264"/>
      <c r="Q1334" s="264"/>
      <c r="R1334" s="264"/>
      <c r="S1334" s="264"/>
      <c r="T1334" s="26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6" t="s">
        <v>232</v>
      </c>
      <c r="AU1334" s="266" t="s">
        <v>89</v>
      </c>
      <c r="AV1334" s="14" t="s">
        <v>84</v>
      </c>
      <c r="AW1334" s="14" t="s">
        <v>33</v>
      </c>
      <c r="AX1334" s="14" t="s">
        <v>78</v>
      </c>
      <c r="AY1334" s="266" t="s">
        <v>224</v>
      </c>
    </row>
    <row r="1335" s="13" customFormat="1">
      <c r="A1335" s="13"/>
      <c r="B1335" s="245"/>
      <c r="C1335" s="246"/>
      <c r="D1335" s="247" t="s">
        <v>232</v>
      </c>
      <c r="E1335" s="248" t="s">
        <v>1</v>
      </c>
      <c r="F1335" s="249" t="s">
        <v>1893</v>
      </c>
      <c r="G1335" s="246"/>
      <c r="H1335" s="250">
        <v>16.199999999999999</v>
      </c>
      <c r="I1335" s="251"/>
      <c r="J1335" s="246"/>
      <c r="K1335" s="246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6" t="s">
        <v>232</v>
      </c>
      <c r="AU1335" s="256" t="s">
        <v>89</v>
      </c>
      <c r="AV1335" s="13" t="s">
        <v>89</v>
      </c>
      <c r="AW1335" s="13" t="s">
        <v>33</v>
      </c>
      <c r="AX1335" s="13" t="s">
        <v>84</v>
      </c>
      <c r="AY1335" s="256" t="s">
        <v>224</v>
      </c>
    </row>
    <row r="1336" s="2" customFormat="1" ht="16.5" customHeight="1">
      <c r="A1336" s="40"/>
      <c r="B1336" s="41"/>
      <c r="C1336" s="231" t="s">
        <v>1894</v>
      </c>
      <c r="D1336" s="231" t="s">
        <v>226</v>
      </c>
      <c r="E1336" s="232" t="s">
        <v>1895</v>
      </c>
      <c r="F1336" s="233" t="s">
        <v>1896</v>
      </c>
      <c r="G1336" s="234" t="s">
        <v>273</v>
      </c>
      <c r="H1336" s="235">
        <v>0.59999999999999998</v>
      </c>
      <c r="I1336" s="236"/>
      <c r="J1336" s="237">
        <f>ROUND(I1336*H1336,2)</f>
        <v>0</v>
      </c>
      <c r="K1336" s="238"/>
      <c r="L1336" s="46"/>
      <c r="M1336" s="239" t="s">
        <v>1</v>
      </c>
      <c r="N1336" s="240" t="s">
        <v>44</v>
      </c>
      <c r="O1336" s="93"/>
      <c r="P1336" s="241">
        <f>O1336*H1336</f>
        <v>0</v>
      </c>
      <c r="Q1336" s="241">
        <v>0</v>
      </c>
      <c r="R1336" s="241">
        <f>Q1336*H1336</f>
        <v>0</v>
      </c>
      <c r="S1336" s="241">
        <v>0</v>
      </c>
      <c r="T1336" s="242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3" t="s">
        <v>319</v>
      </c>
      <c r="AT1336" s="243" t="s">
        <v>226</v>
      </c>
      <c r="AU1336" s="243" t="s">
        <v>89</v>
      </c>
      <c r="AY1336" s="19" t="s">
        <v>224</v>
      </c>
      <c r="BE1336" s="244">
        <f>IF(N1336="základní",J1336,0)</f>
        <v>0</v>
      </c>
      <c r="BF1336" s="244">
        <f>IF(N1336="snížená",J1336,0)</f>
        <v>0</v>
      </c>
      <c r="BG1336" s="244">
        <f>IF(N1336="zákl. přenesená",J1336,0)</f>
        <v>0</v>
      </c>
      <c r="BH1336" s="244">
        <f>IF(N1336="sníž. přenesená",J1336,0)</f>
        <v>0</v>
      </c>
      <c r="BI1336" s="244">
        <f>IF(N1336="nulová",J1336,0)</f>
        <v>0</v>
      </c>
      <c r="BJ1336" s="19" t="s">
        <v>89</v>
      </c>
      <c r="BK1336" s="244">
        <f>ROUND(I1336*H1336,2)</f>
        <v>0</v>
      </c>
      <c r="BL1336" s="19" t="s">
        <v>319</v>
      </c>
      <c r="BM1336" s="243" t="s">
        <v>1897</v>
      </c>
    </row>
    <row r="1337" s="14" customFormat="1">
      <c r="A1337" s="14"/>
      <c r="B1337" s="257"/>
      <c r="C1337" s="258"/>
      <c r="D1337" s="247" t="s">
        <v>232</v>
      </c>
      <c r="E1337" s="259" t="s">
        <v>1</v>
      </c>
      <c r="F1337" s="260" t="s">
        <v>1476</v>
      </c>
      <c r="G1337" s="258"/>
      <c r="H1337" s="259" t="s">
        <v>1</v>
      </c>
      <c r="I1337" s="261"/>
      <c r="J1337" s="258"/>
      <c r="K1337" s="258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6" t="s">
        <v>232</v>
      </c>
      <c r="AU1337" s="266" t="s">
        <v>89</v>
      </c>
      <c r="AV1337" s="14" t="s">
        <v>84</v>
      </c>
      <c r="AW1337" s="14" t="s">
        <v>33</v>
      </c>
      <c r="AX1337" s="14" t="s">
        <v>78</v>
      </c>
      <c r="AY1337" s="266" t="s">
        <v>224</v>
      </c>
    </row>
    <row r="1338" s="13" customFormat="1">
      <c r="A1338" s="13"/>
      <c r="B1338" s="245"/>
      <c r="C1338" s="246"/>
      <c r="D1338" s="247" t="s">
        <v>232</v>
      </c>
      <c r="E1338" s="248" t="s">
        <v>1</v>
      </c>
      <c r="F1338" s="249" t="s">
        <v>1898</v>
      </c>
      <c r="G1338" s="246"/>
      <c r="H1338" s="250">
        <v>0.59999999999999998</v>
      </c>
      <c r="I1338" s="251"/>
      <c r="J1338" s="246"/>
      <c r="K1338" s="246"/>
      <c r="L1338" s="252"/>
      <c r="M1338" s="253"/>
      <c r="N1338" s="254"/>
      <c r="O1338" s="254"/>
      <c r="P1338" s="254"/>
      <c r="Q1338" s="254"/>
      <c r="R1338" s="254"/>
      <c r="S1338" s="254"/>
      <c r="T1338" s="255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6" t="s">
        <v>232</v>
      </c>
      <c r="AU1338" s="256" t="s">
        <v>89</v>
      </c>
      <c r="AV1338" s="13" t="s">
        <v>89</v>
      </c>
      <c r="AW1338" s="13" t="s">
        <v>33</v>
      </c>
      <c r="AX1338" s="13" t="s">
        <v>84</v>
      </c>
      <c r="AY1338" s="256" t="s">
        <v>224</v>
      </c>
    </row>
    <row r="1339" s="2" customFormat="1" ht="16.5" customHeight="1">
      <c r="A1339" s="40"/>
      <c r="B1339" s="41"/>
      <c r="C1339" s="278" t="s">
        <v>1899</v>
      </c>
      <c r="D1339" s="278" t="s">
        <v>390</v>
      </c>
      <c r="E1339" s="279" t="s">
        <v>1900</v>
      </c>
      <c r="F1339" s="280" t="s">
        <v>1901</v>
      </c>
      <c r="G1339" s="281" t="s">
        <v>386</v>
      </c>
      <c r="H1339" s="282">
        <v>1</v>
      </c>
      <c r="I1339" s="283"/>
      <c r="J1339" s="284">
        <f>ROUND(I1339*H1339,2)</f>
        <v>0</v>
      </c>
      <c r="K1339" s="285"/>
      <c r="L1339" s="286"/>
      <c r="M1339" s="287" t="s">
        <v>1</v>
      </c>
      <c r="N1339" s="288" t="s">
        <v>44</v>
      </c>
      <c r="O1339" s="93"/>
      <c r="P1339" s="241">
        <f>O1339*H1339</f>
        <v>0</v>
      </c>
      <c r="Q1339" s="241">
        <v>0.0058999999999999999</v>
      </c>
      <c r="R1339" s="241">
        <f>Q1339*H1339</f>
        <v>0.0058999999999999999</v>
      </c>
      <c r="S1339" s="241">
        <v>0</v>
      </c>
      <c r="T1339" s="242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3" t="s">
        <v>418</v>
      </c>
      <c r="AT1339" s="243" t="s">
        <v>390</v>
      </c>
      <c r="AU1339" s="243" t="s">
        <v>89</v>
      </c>
      <c r="AY1339" s="19" t="s">
        <v>224</v>
      </c>
      <c r="BE1339" s="244">
        <f>IF(N1339="základní",J1339,0)</f>
        <v>0</v>
      </c>
      <c r="BF1339" s="244">
        <f>IF(N1339="snížená",J1339,0)</f>
        <v>0</v>
      </c>
      <c r="BG1339" s="244">
        <f>IF(N1339="zákl. přenesená",J1339,0)</f>
        <v>0</v>
      </c>
      <c r="BH1339" s="244">
        <f>IF(N1339="sníž. přenesená",J1339,0)</f>
        <v>0</v>
      </c>
      <c r="BI1339" s="244">
        <f>IF(N1339="nulová",J1339,0)</f>
        <v>0</v>
      </c>
      <c r="BJ1339" s="19" t="s">
        <v>89</v>
      </c>
      <c r="BK1339" s="244">
        <f>ROUND(I1339*H1339,2)</f>
        <v>0</v>
      </c>
      <c r="BL1339" s="19" t="s">
        <v>319</v>
      </c>
      <c r="BM1339" s="243" t="s">
        <v>1902</v>
      </c>
    </row>
    <row r="1340" s="14" customFormat="1">
      <c r="A1340" s="14"/>
      <c r="B1340" s="257"/>
      <c r="C1340" s="258"/>
      <c r="D1340" s="247" t="s">
        <v>232</v>
      </c>
      <c r="E1340" s="259" t="s">
        <v>1</v>
      </c>
      <c r="F1340" s="260" t="s">
        <v>1476</v>
      </c>
      <c r="G1340" s="258"/>
      <c r="H1340" s="259" t="s">
        <v>1</v>
      </c>
      <c r="I1340" s="261"/>
      <c r="J1340" s="258"/>
      <c r="K1340" s="258"/>
      <c r="L1340" s="262"/>
      <c r="M1340" s="263"/>
      <c r="N1340" s="264"/>
      <c r="O1340" s="264"/>
      <c r="P1340" s="264"/>
      <c r="Q1340" s="264"/>
      <c r="R1340" s="264"/>
      <c r="S1340" s="264"/>
      <c r="T1340" s="26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6" t="s">
        <v>232</v>
      </c>
      <c r="AU1340" s="266" t="s">
        <v>89</v>
      </c>
      <c r="AV1340" s="14" t="s">
        <v>84</v>
      </c>
      <c r="AW1340" s="14" t="s">
        <v>33</v>
      </c>
      <c r="AX1340" s="14" t="s">
        <v>78</v>
      </c>
      <c r="AY1340" s="266" t="s">
        <v>224</v>
      </c>
    </row>
    <row r="1341" s="13" customFormat="1">
      <c r="A1341" s="13"/>
      <c r="B1341" s="245"/>
      <c r="C1341" s="246"/>
      <c r="D1341" s="247" t="s">
        <v>232</v>
      </c>
      <c r="E1341" s="248" t="s">
        <v>1</v>
      </c>
      <c r="F1341" s="249" t="s">
        <v>1903</v>
      </c>
      <c r="G1341" s="246"/>
      <c r="H1341" s="250">
        <v>1</v>
      </c>
      <c r="I1341" s="251"/>
      <c r="J1341" s="246"/>
      <c r="K1341" s="246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6" t="s">
        <v>232</v>
      </c>
      <c r="AU1341" s="256" t="s">
        <v>89</v>
      </c>
      <c r="AV1341" s="13" t="s">
        <v>89</v>
      </c>
      <c r="AW1341" s="13" t="s">
        <v>33</v>
      </c>
      <c r="AX1341" s="13" t="s">
        <v>84</v>
      </c>
      <c r="AY1341" s="256" t="s">
        <v>224</v>
      </c>
    </row>
    <row r="1342" s="2" customFormat="1" ht="16.5" customHeight="1">
      <c r="A1342" s="40"/>
      <c r="B1342" s="41"/>
      <c r="C1342" s="231" t="s">
        <v>1904</v>
      </c>
      <c r="D1342" s="231" t="s">
        <v>226</v>
      </c>
      <c r="E1342" s="232" t="s">
        <v>1905</v>
      </c>
      <c r="F1342" s="233" t="s">
        <v>1906</v>
      </c>
      <c r="G1342" s="234" t="s">
        <v>810</v>
      </c>
      <c r="H1342" s="289"/>
      <c r="I1342" s="236"/>
      <c r="J1342" s="237">
        <f>ROUND(I1342*H1342,2)</f>
        <v>0</v>
      </c>
      <c r="K1342" s="238"/>
      <c r="L1342" s="46"/>
      <c r="M1342" s="239" t="s">
        <v>1</v>
      </c>
      <c r="N1342" s="240" t="s">
        <v>44</v>
      </c>
      <c r="O1342" s="93"/>
      <c r="P1342" s="241">
        <f>O1342*H1342</f>
        <v>0</v>
      </c>
      <c r="Q1342" s="241">
        <v>0</v>
      </c>
      <c r="R1342" s="241">
        <f>Q1342*H1342</f>
        <v>0</v>
      </c>
      <c r="S1342" s="241">
        <v>0</v>
      </c>
      <c r="T1342" s="242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3" t="s">
        <v>319</v>
      </c>
      <c r="AT1342" s="243" t="s">
        <v>226</v>
      </c>
      <c r="AU1342" s="243" t="s">
        <v>89</v>
      </c>
      <c r="AY1342" s="19" t="s">
        <v>224</v>
      </c>
      <c r="BE1342" s="244">
        <f>IF(N1342="základní",J1342,0)</f>
        <v>0</v>
      </c>
      <c r="BF1342" s="244">
        <f>IF(N1342="snížená",J1342,0)</f>
        <v>0</v>
      </c>
      <c r="BG1342" s="244">
        <f>IF(N1342="zákl. přenesená",J1342,0)</f>
        <v>0</v>
      </c>
      <c r="BH1342" s="244">
        <f>IF(N1342="sníž. přenesená",J1342,0)</f>
        <v>0</v>
      </c>
      <c r="BI1342" s="244">
        <f>IF(N1342="nulová",J1342,0)</f>
        <v>0</v>
      </c>
      <c r="BJ1342" s="19" t="s">
        <v>89</v>
      </c>
      <c r="BK1342" s="244">
        <f>ROUND(I1342*H1342,2)</f>
        <v>0</v>
      </c>
      <c r="BL1342" s="19" t="s">
        <v>319</v>
      </c>
      <c r="BM1342" s="243" t="s">
        <v>1907</v>
      </c>
    </row>
    <row r="1343" s="12" customFormat="1" ht="22.8" customHeight="1">
      <c r="A1343" s="12"/>
      <c r="B1343" s="215"/>
      <c r="C1343" s="216"/>
      <c r="D1343" s="217" t="s">
        <v>77</v>
      </c>
      <c r="E1343" s="229" t="s">
        <v>1908</v>
      </c>
      <c r="F1343" s="229" t="s">
        <v>1909</v>
      </c>
      <c r="G1343" s="216"/>
      <c r="H1343" s="216"/>
      <c r="I1343" s="219"/>
      <c r="J1343" s="230">
        <f>BK1343</f>
        <v>0</v>
      </c>
      <c r="K1343" s="216"/>
      <c r="L1343" s="221"/>
      <c r="M1343" s="222"/>
      <c r="N1343" s="223"/>
      <c r="O1343" s="223"/>
      <c r="P1343" s="224">
        <f>SUM(P1344:P1384)</f>
        <v>0</v>
      </c>
      <c r="Q1343" s="223"/>
      <c r="R1343" s="224">
        <f>SUM(R1344:R1384)</f>
        <v>1.9284642999999997</v>
      </c>
      <c r="S1343" s="223"/>
      <c r="T1343" s="225">
        <f>SUM(T1344:T1384)</f>
        <v>0</v>
      </c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R1343" s="226" t="s">
        <v>89</v>
      </c>
      <c r="AT1343" s="227" t="s">
        <v>77</v>
      </c>
      <c r="AU1343" s="227" t="s">
        <v>84</v>
      </c>
      <c r="AY1343" s="226" t="s">
        <v>224</v>
      </c>
      <c r="BK1343" s="228">
        <f>SUM(BK1344:BK1384)</f>
        <v>0</v>
      </c>
    </row>
    <row r="1344" s="2" customFormat="1" ht="16.5" customHeight="1">
      <c r="A1344" s="40"/>
      <c r="B1344" s="41"/>
      <c r="C1344" s="231" t="s">
        <v>1910</v>
      </c>
      <c r="D1344" s="231" t="s">
        <v>226</v>
      </c>
      <c r="E1344" s="232" t="s">
        <v>1911</v>
      </c>
      <c r="F1344" s="233" t="s">
        <v>1912</v>
      </c>
      <c r="G1344" s="234" t="s">
        <v>229</v>
      </c>
      <c r="H1344" s="235">
        <v>55.313000000000002</v>
      </c>
      <c r="I1344" s="236"/>
      <c r="J1344" s="237">
        <f>ROUND(I1344*H1344,2)</f>
        <v>0</v>
      </c>
      <c r="K1344" s="238"/>
      <c r="L1344" s="46"/>
      <c r="M1344" s="239" t="s">
        <v>1</v>
      </c>
      <c r="N1344" s="240" t="s">
        <v>44</v>
      </c>
      <c r="O1344" s="93"/>
      <c r="P1344" s="241">
        <f>O1344*H1344</f>
        <v>0</v>
      </c>
      <c r="Q1344" s="241">
        <v>0.00029999999999999997</v>
      </c>
      <c r="R1344" s="241">
        <f>Q1344*H1344</f>
        <v>0.016593899999999998</v>
      </c>
      <c r="S1344" s="241">
        <v>0</v>
      </c>
      <c r="T1344" s="242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3" t="s">
        <v>319</v>
      </c>
      <c r="AT1344" s="243" t="s">
        <v>226</v>
      </c>
      <c r="AU1344" s="243" t="s">
        <v>89</v>
      </c>
      <c r="AY1344" s="19" t="s">
        <v>224</v>
      </c>
      <c r="BE1344" s="244">
        <f>IF(N1344="základní",J1344,0)</f>
        <v>0</v>
      </c>
      <c r="BF1344" s="244">
        <f>IF(N1344="snížená",J1344,0)</f>
        <v>0</v>
      </c>
      <c r="BG1344" s="244">
        <f>IF(N1344="zákl. přenesená",J1344,0)</f>
        <v>0</v>
      </c>
      <c r="BH1344" s="244">
        <f>IF(N1344="sníž. přenesená",J1344,0)</f>
        <v>0</v>
      </c>
      <c r="BI1344" s="244">
        <f>IF(N1344="nulová",J1344,0)</f>
        <v>0</v>
      </c>
      <c r="BJ1344" s="19" t="s">
        <v>89</v>
      </c>
      <c r="BK1344" s="244">
        <f>ROUND(I1344*H1344,2)</f>
        <v>0</v>
      </c>
      <c r="BL1344" s="19" t="s">
        <v>319</v>
      </c>
      <c r="BM1344" s="243" t="s">
        <v>1913</v>
      </c>
    </row>
    <row r="1345" s="14" customFormat="1">
      <c r="A1345" s="14"/>
      <c r="B1345" s="257"/>
      <c r="C1345" s="258"/>
      <c r="D1345" s="247" t="s">
        <v>232</v>
      </c>
      <c r="E1345" s="259" t="s">
        <v>1</v>
      </c>
      <c r="F1345" s="260" t="s">
        <v>679</v>
      </c>
      <c r="G1345" s="258"/>
      <c r="H1345" s="259" t="s">
        <v>1</v>
      </c>
      <c r="I1345" s="261"/>
      <c r="J1345" s="258"/>
      <c r="K1345" s="258"/>
      <c r="L1345" s="262"/>
      <c r="M1345" s="263"/>
      <c r="N1345" s="264"/>
      <c r="O1345" s="264"/>
      <c r="P1345" s="264"/>
      <c r="Q1345" s="264"/>
      <c r="R1345" s="264"/>
      <c r="S1345" s="264"/>
      <c r="T1345" s="26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6" t="s">
        <v>232</v>
      </c>
      <c r="AU1345" s="266" t="s">
        <v>89</v>
      </c>
      <c r="AV1345" s="14" t="s">
        <v>84</v>
      </c>
      <c r="AW1345" s="14" t="s">
        <v>33</v>
      </c>
      <c r="AX1345" s="14" t="s">
        <v>78</v>
      </c>
      <c r="AY1345" s="266" t="s">
        <v>224</v>
      </c>
    </row>
    <row r="1346" s="13" customFormat="1">
      <c r="A1346" s="13"/>
      <c r="B1346" s="245"/>
      <c r="C1346" s="246"/>
      <c r="D1346" s="247" t="s">
        <v>232</v>
      </c>
      <c r="E1346" s="248" t="s">
        <v>1</v>
      </c>
      <c r="F1346" s="249" t="s">
        <v>680</v>
      </c>
      <c r="G1346" s="246"/>
      <c r="H1346" s="250">
        <v>15.25</v>
      </c>
      <c r="I1346" s="251"/>
      <c r="J1346" s="246"/>
      <c r="K1346" s="246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6" t="s">
        <v>232</v>
      </c>
      <c r="AU1346" s="256" t="s">
        <v>89</v>
      </c>
      <c r="AV1346" s="13" t="s">
        <v>89</v>
      </c>
      <c r="AW1346" s="13" t="s">
        <v>33</v>
      </c>
      <c r="AX1346" s="13" t="s">
        <v>78</v>
      </c>
      <c r="AY1346" s="256" t="s">
        <v>224</v>
      </c>
    </row>
    <row r="1347" s="13" customFormat="1">
      <c r="A1347" s="13"/>
      <c r="B1347" s="245"/>
      <c r="C1347" s="246"/>
      <c r="D1347" s="247" t="s">
        <v>232</v>
      </c>
      <c r="E1347" s="248" t="s">
        <v>1</v>
      </c>
      <c r="F1347" s="249" t="s">
        <v>681</v>
      </c>
      <c r="G1347" s="246"/>
      <c r="H1347" s="250">
        <v>14.960000000000001</v>
      </c>
      <c r="I1347" s="251"/>
      <c r="J1347" s="246"/>
      <c r="K1347" s="246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6" t="s">
        <v>232</v>
      </c>
      <c r="AU1347" s="256" t="s">
        <v>89</v>
      </c>
      <c r="AV1347" s="13" t="s">
        <v>89</v>
      </c>
      <c r="AW1347" s="13" t="s">
        <v>33</v>
      </c>
      <c r="AX1347" s="13" t="s">
        <v>78</v>
      </c>
      <c r="AY1347" s="256" t="s">
        <v>224</v>
      </c>
    </row>
    <row r="1348" s="13" customFormat="1">
      <c r="A1348" s="13"/>
      <c r="B1348" s="245"/>
      <c r="C1348" s="246"/>
      <c r="D1348" s="247" t="s">
        <v>232</v>
      </c>
      <c r="E1348" s="248" t="s">
        <v>1</v>
      </c>
      <c r="F1348" s="249" t="s">
        <v>682</v>
      </c>
      <c r="G1348" s="246"/>
      <c r="H1348" s="250">
        <v>6.0099999999999998</v>
      </c>
      <c r="I1348" s="251"/>
      <c r="J1348" s="246"/>
      <c r="K1348" s="246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6" t="s">
        <v>232</v>
      </c>
      <c r="AU1348" s="256" t="s">
        <v>89</v>
      </c>
      <c r="AV1348" s="13" t="s">
        <v>89</v>
      </c>
      <c r="AW1348" s="13" t="s">
        <v>33</v>
      </c>
      <c r="AX1348" s="13" t="s">
        <v>78</v>
      </c>
      <c r="AY1348" s="256" t="s">
        <v>224</v>
      </c>
    </row>
    <row r="1349" s="14" customFormat="1">
      <c r="A1349" s="14"/>
      <c r="B1349" s="257"/>
      <c r="C1349" s="258"/>
      <c r="D1349" s="247" t="s">
        <v>232</v>
      </c>
      <c r="E1349" s="259" t="s">
        <v>1</v>
      </c>
      <c r="F1349" s="260" t="s">
        <v>683</v>
      </c>
      <c r="G1349" s="258"/>
      <c r="H1349" s="259" t="s">
        <v>1</v>
      </c>
      <c r="I1349" s="261"/>
      <c r="J1349" s="258"/>
      <c r="K1349" s="258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6" t="s">
        <v>232</v>
      </c>
      <c r="AU1349" s="266" t="s">
        <v>89</v>
      </c>
      <c r="AV1349" s="14" t="s">
        <v>84</v>
      </c>
      <c r="AW1349" s="14" t="s">
        <v>33</v>
      </c>
      <c r="AX1349" s="14" t="s">
        <v>78</v>
      </c>
      <c r="AY1349" s="266" t="s">
        <v>224</v>
      </c>
    </row>
    <row r="1350" s="13" customFormat="1">
      <c r="A1350" s="13"/>
      <c r="B1350" s="245"/>
      <c r="C1350" s="246"/>
      <c r="D1350" s="247" t="s">
        <v>232</v>
      </c>
      <c r="E1350" s="248" t="s">
        <v>1</v>
      </c>
      <c r="F1350" s="249" t="s">
        <v>684</v>
      </c>
      <c r="G1350" s="246"/>
      <c r="H1350" s="250">
        <v>5.8099999999999996</v>
      </c>
      <c r="I1350" s="251"/>
      <c r="J1350" s="246"/>
      <c r="K1350" s="246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6" t="s">
        <v>232</v>
      </c>
      <c r="AU1350" s="256" t="s">
        <v>89</v>
      </c>
      <c r="AV1350" s="13" t="s">
        <v>89</v>
      </c>
      <c r="AW1350" s="13" t="s">
        <v>33</v>
      </c>
      <c r="AX1350" s="13" t="s">
        <v>78</v>
      </c>
      <c r="AY1350" s="256" t="s">
        <v>224</v>
      </c>
    </row>
    <row r="1351" s="13" customFormat="1">
      <c r="A1351" s="13"/>
      <c r="B1351" s="245"/>
      <c r="C1351" s="246"/>
      <c r="D1351" s="247" t="s">
        <v>232</v>
      </c>
      <c r="E1351" s="248" t="s">
        <v>1</v>
      </c>
      <c r="F1351" s="249" t="s">
        <v>685</v>
      </c>
      <c r="G1351" s="246"/>
      <c r="H1351" s="250">
        <v>6.3200000000000003</v>
      </c>
      <c r="I1351" s="251"/>
      <c r="J1351" s="246"/>
      <c r="K1351" s="246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6" t="s">
        <v>232</v>
      </c>
      <c r="AU1351" s="256" t="s">
        <v>89</v>
      </c>
      <c r="AV1351" s="13" t="s">
        <v>89</v>
      </c>
      <c r="AW1351" s="13" t="s">
        <v>33</v>
      </c>
      <c r="AX1351" s="13" t="s">
        <v>78</v>
      </c>
      <c r="AY1351" s="256" t="s">
        <v>224</v>
      </c>
    </row>
    <row r="1352" s="13" customFormat="1">
      <c r="A1352" s="13"/>
      <c r="B1352" s="245"/>
      <c r="C1352" s="246"/>
      <c r="D1352" s="247" t="s">
        <v>232</v>
      </c>
      <c r="E1352" s="248" t="s">
        <v>1</v>
      </c>
      <c r="F1352" s="249" t="s">
        <v>686</v>
      </c>
      <c r="G1352" s="246"/>
      <c r="H1352" s="250">
        <v>4.1299999999999999</v>
      </c>
      <c r="I1352" s="251"/>
      <c r="J1352" s="246"/>
      <c r="K1352" s="246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6" t="s">
        <v>232</v>
      </c>
      <c r="AU1352" s="256" t="s">
        <v>89</v>
      </c>
      <c r="AV1352" s="13" t="s">
        <v>89</v>
      </c>
      <c r="AW1352" s="13" t="s">
        <v>33</v>
      </c>
      <c r="AX1352" s="13" t="s">
        <v>78</v>
      </c>
      <c r="AY1352" s="256" t="s">
        <v>224</v>
      </c>
    </row>
    <row r="1353" s="14" customFormat="1">
      <c r="A1353" s="14"/>
      <c r="B1353" s="257"/>
      <c r="C1353" s="258"/>
      <c r="D1353" s="247" t="s">
        <v>232</v>
      </c>
      <c r="E1353" s="259" t="s">
        <v>1</v>
      </c>
      <c r="F1353" s="260" t="s">
        <v>1914</v>
      </c>
      <c r="G1353" s="258"/>
      <c r="H1353" s="259" t="s">
        <v>1</v>
      </c>
      <c r="I1353" s="261"/>
      <c r="J1353" s="258"/>
      <c r="K1353" s="258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6" t="s">
        <v>232</v>
      </c>
      <c r="AU1353" s="266" t="s">
        <v>89</v>
      </c>
      <c r="AV1353" s="14" t="s">
        <v>84</v>
      </c>
      <c r="AW1353" s="14" t="s">
        <v>33</v>
      </c>
      <c r="AX1353" s="14" t="s">
        <v>78</v>
      </c>
      <c r="AY1353" s="266" t="s">
        <v>224</v>
      </c>
    </row>
    <row r="1354" s="13" customFormat="1">
      <c r="A1354" s="13"/>
      <c r="B1354" s="245"/>
      <c r="C1354" s="246"/>
      <c r="D1354" s="247" t="s">
        <v>232</v>
      </c>
      <c r="E1354" s="248" t="s">
        <v>1</v>
      </c>
      <c r="F1354" s="249" t="s">
        <v>1915</v>
      </c>
      <c r="G1354" s="246"/>
      <c r="H1354" s="250">
        <v>2.8330000000000002</v>
      </c>
      <c r="I1354" s="251"/>
      <c r="J1354" s="246"/>
      <c r="K1354" s="246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6" t="s">
        <v>232</v>
      </c>
      <c r="AU1354" s="256" t="s">
        <v>89</v>
      </c>
      <c r="AV1354" s="13" t="s">
        <v>89</v>
      </c>
      <c r="AW1354" s="13" t="s">
        <v>33</v>
      </c>
      <c r="AX1354" s="13" t="s">
        <v>78</v>
      </c>
      <c r="AY1354" s="256" t="s">
        <v>224</v>
      </c>
    </row>
    <row r="1355" s="15" customFormat="1">
      <c r="A1355" s="15"/>
      <c r="B1355" s="267"/>
      <c r="C1355" s="268"/>
      <c r="D1355" s="247" t="s">
        <v>232</v>
      </c>
      <c r="E1355" s="269" t="s">
        <v>1</v>
      </c>
      <c r="F1355" s="270" t="s">
        <v>248</v>
      </c>
      <c r="G1355" s="268"/>
      <c r="H1355" s="271">
        <v>55.313000000000002</v>
      </c>
      <c r="I1355" s="272"/>
      <c r="J1355" s="268"/>
      <c r="K1355" s="268"/>
      <c r="L1355" s="273"/>
      <c r="M1355" s="274"/>
      <c r="N1355" s="275"/>
      <c r="O1355" s="275"/>
      <c r="P1355" s="275"/>
      <c r="Q1355" s="275"/>
      <c r="R1355" s="275"/>
      <c r="S1355" s="275"/>
      <c r="T1355" s="276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77" t="s">
        <v>232</v>
      </c>
      <c r="AU1355" s="277" t="s">
        <v>89</v>
      </c>
      <c r="AV1355" s="15" t="s">
        <v>230</v>
      </c>
      <c r="AW1355" s="15" t="s">
        <v>33</v>
      </c>
      <c r="AX1355" s="15" t="s">
        <v>84</v>
      </c>
      <c r="AY1355" s="277" t="s">
        <v>224</v>
      </c>
    </row>
    <row r="1356" s="2" customFormat="1" ht="21.75" customHeight="1">
      <c r="A1356" s="40"/>
      <c r="B1356" s="41"/>
      <c r="C1356" s="231" t="s">
        <v>1916</v>
      </c>
      <c r="D1356" s="231" t="s">
        <v>226</v>
      </c>
      <c r="E1356" s="232" t="s">
        <v>1917</v>
      </c>
      <c r="F1356" s="233" t="s">
        <v>1918</v>
      </c>
      <c r="G1356" s="234" t="s">
        <v>273</v>
      </c>
      <c r="H1356" s="235">
        <v>47.219999999999999</v>
      </c>
      <c r="I1356" s="236"/>
      <c r="J1356" s="237">
        <f>ROUND(I1356*H1356,2)</f>
        <v>0</v>
      </c>
      <c r="K1356" s="238"/>
      <c r="L1356" s="46"/>
      <c r="M1356" s="239" t="s">
        <v>1</v>
      </c>
      <c r="N1356" s="240" t="s">
        <v>44</v>
      </c>
      <c r="O1356" s="93"/>
      <c r="P1356" s="241">
        <f>O1356*H1356</f>
        <v>0</v>
      </c>
      <c r="Q1356" s="241">
        <v>0.00029999999999999997</v>
      </c>
      <c r="R1356" s="241">
        <f>Q1356*H1356</f>
        <v>0.014165999999999998</v>
      </c>
      <c r="S1356" s="241">
        <v>0</v>
      </c>
      <c r="T1356" s="242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3" t="s">
        <v>319</v>
      </c>
      <c r="AT1356" s="243" t="s">
        <v>226</v>
      </c>
      <c r="AU1356" s="243" t="s">
        <v>89</v>
      </c>
      <c r="AY1356" s="19" t="s">
        <v>224</v>
      </c>
      <c r="BE1356" s="244">
        <f>IF(N1356="základní",J1356,0)</f>
        <v>0</v>
      </c>
      <c r="BF1356" s="244">
        <f>IF(N1356="snížená",J1356,0)</f>
        <v>0</v>
      </c>
      <c r="BG1356" s="244">
        <f>IF(N1356="zákl. přenesená",J1356,0)</f>
        <v>0</v>
      </c>
      <c r="BH1356" s="244">
        <f>IF(N1356="sníž. přenesená",J1356,0)</f>
        <v>0</v>
      </c>
      <c r="BI1356" s="244">
        <f>IF(N1356="nulová",J1356,0)</f>
        <v>0</v>
      </c>
      <c r="BJ1356" s="19" t="s">
        <v>89</v>
      </c>
      <c r="BK1356" s="244">
        <f>ROUND(I1356*H1356,2)</f>
        <v>0</v>
      </c>
      <c r="BL1356" s="19" t="s">
        <v>319</v>
      </c>
      <c r="BM1356" s="243" t="s">
        <v>1919</v>
      </c>
    </row>
    <row r="1357" s="13" customFormat="1">
      <c r="A1357" s="13"/>
      <c r="B1357" s="245"/>
      <c r="C1357" s="246"/>
      <c r="D1357" s="247" t="s">
        <v>232</v>
      </c>
      <c r="E1357" s="248" t="s">
        <v>1</v>
      </c>
      <c r="F1357" s="249" t="s">
        <v>1920</v>
      </c>
      <c r="G1357" s="246"/>
      <c r="H1357" s="250">
        <v>14.69</v>
      </c>
      <c r="I1357" s="251"/>
      <c r="J1357" s="246"/>
      <c r="K1357" s="246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6" t="s">
        <v>232</v>
      </c>
      <c r="AU1357" s="256" t="s">
        <v>89</v>
      </c>
      <c r="AV1357" s="13" t="s">
        <v>89</v>
      </c>
      <c r="AW1357" s="13" t="s">
        <v>33</v>
      </c>
      <c r="AX1357" s="13" t="s">
        <v>78</v>
      </c>
      <c r="AY1357" s="256" t="s">
        <v>224</v>
      </c>
    </row>
    <row r="1358" s="13" customFormat="1">
      <c r="A1358" s="13"/>
      <c r="B1358" s="245"/>
      <c r="C1358" s="246"/>
      <c r="D1358" s="247" t="s">
        <v>232</v>
      </c>
      <c r="E1358" s="248" t="s">
        <v>1</v>
      </c>
      <c r="F1358" s="249" t="s">
        <v>1921</v>
      </c>
      <c r="G1358" s="246"/>
      <c r="H1358" s="250">
        <v>9.2400000000000002</v>
      </c>
      <c r="I1358" s="251"/>
      <c r="J1358" s="246"/>
      <c r="K1358" s="246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6" t="s">
        <v>232</v>
      </c>
      <c r="AU1358" s="256" t="s">
        <v>89</v>
      </c>
      <c r="AV1358" s="13" t="s">
        <v>89</v>
      </c>
      <c r="AW1358" s="13" t="s">
        <v>33</v>
      </c>
      <c r="AX1358" s="13" t="s">
        <v>78</v>
      </c>
      <c r="AY1358" s="256" t="s">
        <v>224</v>
      </c>
    </row>
    <row r="1359" s="13" customFormat="1">
      <c r="A1359" s="13"/>
      <c r="B1359" s="245"/>
      <c r="C1359" s="246"/>
      <c r="D1359" s="247" t="s">
        <v>232</v>
      </c>
      <c r="E1359" s="248" t="s">
        <v>1</v>
      </c>
      <c r="F1359" s="249" t="s">
        <v>1922</v>
      </c>
      <c r="G1359" s="246"/>
      <c r="H1359" s="250">
        <v>15.300000000000001</v>
      </c>
      <c r="I1359" s="251"/>
      <c r="J1359" s="246"/>
      <c r="K1359" s="246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6" t="s">
        <v>232</v>
      </c>
      <c r="AU1359" s="256" t="s">
        <v>89</v>
      </c>
      <c r="AV1359" s="13" t="s">
        <v>89</v>
      </c>
      <c r="AW1359" s="13" t="s">
        <v>33</v>
      </c>
      <c r="AX1359" s="13" t="s">
        <v>78</v>
      </c>
      <c r="AY1359" s="256" t="s">
        <v>224</v>
      </c>
    </row>
    <row r="1360" s="13" customFormat="1">
      <c r="A1360" s="13"/>
      <c r="B1360" s="245"/>
      <c r="C1360" s="246"/>
      <c r="D1360" s="247" t="s">
        <v>232</v>
      </c>
      <c r="E1360" s="248" t="s">
        <v>1</v>
      </c>
      <c r="F1360" s="249" t="s">
        <v>1923</v>
      </c>
      <c r="G1360" s="246"/>
      <c r="H1360" s="250">
        <v>7.9900000000000002</v>
      </c>
      <c r="I1360" s="251"/>
      <c r="J1360" s="246"/>
      <c r="K1360" s="246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6" t="s">
        <v>232</v>
      </c>
      <c r="AU1360" s="256" t="s">
        <v>89</v>
      </c>
      <c r="AV1360" s="13" t="s">
        <v>89</v>
      </c>
      <c r="AW1360" s="13" t="s">
        <v>33</v>
      </c>
      <c r="AX1360" s="13" t="s">
        <v>78</v>
      </c>
      <c r="AY1360" s="256" t="s">
        <v>224</v>
      </c>
    </row>
    <row r="1361" s="15" customFormat="1">
      <c r="A1361" s="15"/>
      <c r="B1361" s="267"/>
      <c r="C1361" s="268"/>
      <c r="D1361" s="247" t="s">
        <v>232</v>
      </c>
      <c r="E1361" s="269" t="s">
        <v>1</v>
      </c>
      <c r="F1361" s="270" t="s">
        <v>248</v>
      </c>
      <c r="G1361" s="268"/>
      <c r="H1361" s="271">
        <v>47.219999999999999</v>
      </c>
      <c r="I1361" s="272"/>
      <c r="J1361" s="268"/>
      <c r="K1361" s="268"/>
      <c r="L1361" s="273"/>
      <c r="M1361" s="274"/>
      <c r="N1361" s="275"/>
      <c r="O1361" s="275"/>
      <c r="P1361" s="275"/>
      <c r="Q1361" s="275"/>
      <c r="R1361" s="275"/>
      <c r="S1361" s="275"/>
      <c r="T1361" s="276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7" t="s">
        <v>232</v>
      </c>
      <c r="AU1361" s="277" t="s">
        <v>89</v>
      </c>
      <c r="AV1361" s="15" t="s">
        <v>230</v>
      </c>
      <c r="AW1361" s="15" t="s">
        <v>33</v>
      </c>
      <c r="AX1361" s="15" t="s">
        <v>84</v>
      </c>
      <c r="AY1361" s="277" t="s">
        <v>224</v>
      </c>
    </row>
    <row r="1362" s="2" customFormat="1" ht="24.15" customHeight="1">
      <c r="A1362" s="40"/>
      <c r="B1362" s="41"/>
      <c r="C1362" s="231" t="s">
        <v>1924</v>
      </c>
      <c r="D1362" s="231" t="s">
        <v>226</v>
      </c>
      <c r="E1362" s="232" t="s">
        <v>1925</v>
      </c>
      <c r="F1362" s="233" t="s">
        <v>1926</v>
      </c>
      <c r="G1362" s="234" t="s">
        <v>229</v>
      </c>
      <c r="H1362" s="235">
        <v>52.479999999999997</v>
      </c>
      <c r="I1362" s="236"/>
      <c r="J1362" s="237">
        <f>ROUND(I1362*H1362,2)</f>
        <v>0</v>
      </c>
      <c r="K1362" s="238"/>
      <c r="L1362" s="46"/>
      <c r="M1362" s="239" t="s">
        <v>1</v>
      </c>
      <c r="N1362" s="240" t="s">
        <v>44</v>
      </c>
      <c r="O1362" s="93"/>
      <c r="P1362" s="241">
        <f>O1362*H1362</f>
        <v>0</v>
      </c>
      <c r="Q1362" s="241">
        <v>0.0090299999999999998</v>
      </c>
      <c r="R1362" s="241">
        <f>Q1362*H1362</f>
        <v>0.47389439999999994</v>
      </c>
      <c r="S1362" s="241">
        <v>0</v>
      </c>
      <c r="T1362" s="242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43" t="s">
        <v>319</v>
      </c>
      <c r="AT1362" s="243" t="s">
        <v>226</v>
      </c>
      <c r="AU1362" s="243" t="s">
        <v>89</v>
      </c>
      <c r="AY1362" s="19" t="s">
        <v>224</v>
      </c>
      <c r="BE1362" s="244">
        <f>IF(N1362="základní",J1362,0)</f>
        <v>0</v>
      </c>
      <c r="BF1362" s="244">
        <f>IF(N1362="snížená",J1362,0)</f>
        <v>0</v>
      </c>
      <c r="BG1362" s="244">
        <f>IF(N1362="zákl. přenesená",J1362,0)</f>
        <v>0</v>
      </c>
      <c r="BH1362" s="244">
        <f>IF(N1362="sníž. přenesená",J1362,0)</f>
        <v>0</v>
      </c>
      <c r="BI1362" s="244">
        <f>IF(N1362="nulová",J1362,0)</f>
        <v>0</v>
      </c>
      <c r="BJ1362" s="19" t="s">
        <v>89</v>
      </c>
      <c r="BK1362" s="244">
        <f>ROUND(I1362*H1362,2)</f>
        <v>0</v>
      </c>
      <c r="BL1362" s="19" t="s">
        <v>319</v>
      </c>
      <c r="BM1362" s="243" t="s">
        <v>1927</v>
      </c>
    </row>
    <row r="1363" s="14" customFormat="1">
      <c r="A1363" s="14"/>
      <c r="B1363" s="257"/>
      <c r="C1363" s="258"/>
      <c r="D1363" s="247" t="s">
        <v>232</v>
      </c>
      <c r="E1363" s="259" t="s">
        <v>1</v>
      </c>
      <c r="F1363" s="260" t="s">
        <v>679</v>
      </c>
      <c r="G1363" s="258"/>
      <c r="H1363" s="259" t="s">
        <v>1</v>
      </c>
      <c r="I1363" s="261"/>
      <c r="J1363" s="258"/>
      <c r="K1363" s="258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6" t="s">
        <v>232</v>
      </c>
      <c r="AU1363" s="266" t="s">
        <v>89</v>
      </c>
      <c r="AV1363" s="14" t="s">
        <v>84</v>
      </c>
      <c r="AW1363" s="14" t="s">
        <v>33</v>
      </c>
      <c r="AX1363" s="14" t="s">
        <v>78</v>
      </c>
      <c r="AY1363" s="266" t="s">
        <v>224</v>
      </c>
    </row>
    <row r="1364" s="13" customFormat="1">
      <c r="A1364" s="13"/>
      <c r="B1364" s="245"/>
      <c r="C1364" s="246"/>
      <c r="D1364" s="247" t="s">
        <v>232</v>
      </c>
      <c r="E1364" s="248" t="s">
        <v>1</v>
      </c>
      <c r="F1364" s="249" t="s">
        <v>680</v>
      </c>
      <c r="G1364" s="246"/>
      <c r="H1364" s="250">
        <v>15.25</v>
      </c>
      <c r="I1364" s="251"/>
      <c r="J1364" s="246"/>
      <c r="K1364" s="246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6" t="s">
        <v>232</v>
      </c>
      <c r="AU1364" s="256" t="s">
        <v>89</v>
      </c>
      <c r="AV1364" s="13" t="s">
        <v>89</v>
      </c>
      <c r="AW1364" s="13" t="s">
        <v>33</v>
      </c>
      <c r="AX1364" s="13" t="s">
        <v>78</v>
      </c>
      <c r="AY1364" s="256" t="s">
        <v>224</v>
      </c>
    </row>
    <row r="1365" s="13" customFormat="1">
      <c r="A1365" s="13"/>
      <c r="B1365" s="245"/>
      <c r="C1365" s="246"/>
      <c r="D1365" s="247" t="s">
        <v>232</v>
      </c>
      <c r="E1365" s="248" t="s">
        <v>1</v>
      </c>
      <c r="F1365" s="249" t="s">
        <v>681</v>
      </c>
      <c r="G1365" s="246"/>
      <c r="H1365" s="250">
        <v>14.960000000000001</v>
      </c>
      <c r="I1365" s="251"/>
      <c r="J1365" s="246"/>
      <c r="K1365" s="246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6" t="s">
        <v>232</v>
      </c>
      <c r="AU1365" s="256" t="s">
        <v>89</v>
      </c>
      <c r="AV1365" s="13" t="s">
        <v>89</v>
      </c>
      <c r="AW1365" s="13" t="s">
        <v>33</v>
      </c>
      <c r="AX1365" s="13" t="s">
        <v>78</v>
      </c>
      <c r="AY1365" s="256" t="s">
        <v>224</v>
      </c>
    </row>
    <row r="1366" s="13" customFormat="1">
      <c r="A1366" s="13"/>
      <c r="B1366" s="245"/>
      <c r="C1366" s="246"/>
      <c r="D1366" s="247" t="s">
        <v>232</v>
      </c>
      <c r="E1366" s="248" t="s">
        <v>1</v>
      </c>
      <c r="F1366" s="249" t="s">
        <v>682</v>
      </c>
      <c r="G1366" s="246"/>
      <c r="H1366" s="250">
        <v>6.0099999999999998</v>
      </c>
      <c r="I1366" s="251"/>
      <c r="J1366" s="246"/>
      <c r="K1366" s="246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6" t="s">
        <v>232</v>
      </c>
      <c r="AU1366" s="256" t="s">
        <v>89</v>
      </c>
      <c r="AV1366" s="13" t="s">
        <v>89</v>
      </c>
      <c r="AW1366" s="13" t="s">
        <v>33</v>
      </c>
      <c r="AX1366" s="13" t="s">
        <v>78</v>
      </c>
      <c r="AY1366" s="256" t="s">
        <v>224</v>
      </c>
    </row>
    <row r="1367" s="14" customFormat="1">
      <c r="A1367" s="14"/>
      <c r="B1367" s="257"/>
      <c r="C1367" s="258"/>
      <c r="D1367" s="247" t="s">
        <v>232</v>
      </c>
      <c r="E1367" s="259" t="s">
        <v>1</v>
      </c>
      <c r="F1367" s="260" t="s">
        <v>683</v>
      </c>
      <c r="G1367" s="258"/>
      <c r="H1367" s="259" t="s">
        <v>1</v>
      </c>
      <c r="I1367" s="261"/>
      <c r="J1367" s="258"/>
      <c r="K1367" s="258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6" t="s">
        <v>232</v>
      </c>
      <c r="AU1367" s="266" t="s">
        <v>89</v>
      </c>
      <c r="AV1367" s="14" t="s">
        <v>84</v>
      </c>
      <c r="AW1367" s="14" t="s">
        <v>33</v>
      </c>
      <c r="AX1367" s="14" t="s">
        <v>78</v>
      </c>
      <c r="AY1367" s="266" t="s">
        <v>224</v>
      </c>
    </row>
    <row r="1368" s="13" customFormat="1">
      <c r="A1368" s="13"/>
      <c r="B1368" s="245"/>
      <c r="C1368" s="246"/>
      <c r="D1368" s="247" t="s">
        <v>232</v>
      </c>
      <c r="E1368" s="248" t="s">
        <v>1</v>
      </c>
      <c r="F1368" s="249" t="s">
        <v>684</v>
      </c>
      <c r="G1368" s="246"/>
      <c r="H1368" s="250">
        <v>5.8099999999999996</v>
      </c>
      <c r="I1368" s="251"/>
      <c r="J1368" s="246"/>
      <c r="K1368" s="246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6" t="s">
        <v>232</v>
      </c>
      <c r="AU1368" s="256" t="s">
        <v>89</v>
      </c>
      <c r="AV1368" s="13" t="s">
        <v>89</v>
      </c>
      <c r="AW1368" s="13" t="s">
        <v>33</v>
      </c>
      <c r="AX1368" s="13" t="s">
        <v>78</v>
      </c>
      <c r="AY1368" s="256" t="s">
        <v>224</v>
      </c>
    </row>
    <row r="1369" s="13" customFormat="1">
      <c r="A1369" s="13"/>
      <c r="B1369" s="245"/>
      <c r="C1369" s="246"/>
      <c r="D1369" s="247" t="s">
        <v>232</v>
      </c>
      <c r="E1369" s="248" t="s">
        <v>1</v>
      </c>
      <c r="F1369" s="249" t="s">
        <v>685</v>
      </c>
      <c r="G1369" s="246"/>
      <c r="H1369" s="250">
        <v>6.3200000000000003</v>
      </c>
      <c r="I1369" s="251"/>
      <c r="J1369" s="246"/>
      <c r="K1369" s="246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6" t="s">
        <v>232</v>
      </c>
      <c r="AU1369" s="256" t="s">
        <v>89</v>
      </c>
      <c r="AV1369" s="13" t="s">
        <v>89</v>
      </c>
      <c r="AW1369" s="13" t="s">
        <v>33</v>
      </c>
      <c r="AX1369" s="13" t="s">
        <v>78</v>
      </c>
      <c r="AY1369" s="256" t="s">
        <v>224</v>
      </c>
    </row>
    <row r="1370" s="13" customFormat="1">
      <c r="A1370" s="13"/>
      <c r="B1370" s="245"/>
      <c r="C1370" s="246"/>
      <c r="D1370" s="247" t="s">
        <v>232</v>
      </c>
      <c r="E1370" s="248" t="s">
        <v>1</v>
      </c>
      <c r="F1370" s="249" t="s">
        <v>686</v>
      </c>
      <c r="G1370" s="246"/>
      <c r="H1370" s="250">
        <v>4.1299999999999999</v>
      </c>
      <c r="I1370" s="251"/>
      <c r="J1370" s="246"/>
      <c r="K1370" s="246"/>
      <c r="L1370" s="252"/>
      <c r="M1370" s="253"/>
      <c r="N1370" s="254"/>
      <c r="O1370" s="254"/>
      <c r="P1370" s="254"/>
      <c r="Q1370" s="254"/>
      <c r="R1370" s="254"/>
      <c r="S1370" s="254"/>
      <c r="T1370" s="25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6" t="s">
        <v>232</v>
      </c>
      <c r="AU1370" s="256" t="s">
        <v>89</v>
      </c>
      <c r="AV1370" s="13" t="s">
        <v>89</v>
      </c>
      <c r="AW1370" s="13" t="s">
        <v>33</v>
      </c>
      <c r="AX1370" s="13" t="s">
        <v>78</v>
      </c>
      <c r="AY1370" s="256" t="s">
        <v>224</v>
      </c>
    </row>
    <row r="1371" s="15" customFormat="1">
      <c r="A1371" s="15"/>
      <c r="B1371" s="267"/>
      <c r="C1371" s="268"/>
      <c r="D1371" s="247" t="s">
        <v>232</v>
      </c>
      <c r="E1371" s="269" t="s">
        <v>1</v>
      </c>
      <c r="F1371" s="270" t="s">
        <v>248</v>
      </c>
      <c r="G1371" s="268"/>
      <c r="H1371" s="271">
        <v>52.479999999999997</v>
      </c>
      <c r="I1371" s="272"/>
      <c r="J1371" s="268"/>
      <c r="K1371" s="268"/>
      <c r="L1371" s="273"/>
      <c r="M1371" s="274"/>
      <c r="N1371" s="275"/>
      <c r="O1371" s="275"/>
      <c r="P1371" s="275"/>
      <c r="Q1371" s="275"/>
      <c r="R1371" s="275"/>
      <c r="S1371" s="275"/>
      <c r="T1371" s="27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77" t="s">
        <v>232</v>
      </c>
      <c r="AU1371" s="277" t="s">
        <v>89</v>
      </c>
      <c r="AV1371" s="15" t="s">
        <v>230</v>
      </c>
      <c r="AW1371" s="15" t="s">
        <v>33</v>
      </c>
      <c r="AX1371" s="15" t="s">
        <v>84</v>
      </c>
      <c r="AY1371" s="277" t="s">
        <v>224</v>
      </c>
    </row>
    <row r="1372" s="2" customFormat="1" ht="21.75" customHeight="1">
      <c r="A1372" s="40"/>
      <c r="B1372" s="41"/>
      <c r="C1372" s="231" t="s">
        <v>1928</v>
      </c>
      <c r="D1372" s="231" t="s">
        <v>226</v>
      </c>
      <c r="E1372" s="232" t="s">
        <v>1929</v>
      </c>
      <c r="F1372" s="233" t="s">
        <v>1930</v>
      </c>
      <c r="G1372" s="234" t="s">
        <v>229</v>
      </c>
      <c r="H1372" s="235">
        <v>4.1299999999999999</v>
      </c>
      <c r="I1372" s="236"/>
      <c r="J1372" s="237">
        <f>ROUND(I1372*H1372,2)</f>
        <v>0</v>
      </c>
      <c r="K1372" s="238"/>
      <c r="L1372" s="46"/>
      <c r="M1372" s="239" t="s">
        <v>1</v>
      </c>
      <c r="N1372" s="240" t="s">
        <v>44</v>
      </c>
      <c r="O1372" s="93"/>
      <c r="P1372" s="241">
        <f>O1372*H1372</f>
        <v>0</v>
      </c>
      <c r="Q1372" s="241">
        <v>0</v>
      </c>
      <c r="R1372" s="241">
        <f>Q1372*H1372</f>
        <v>0</v>
      </c>
      <c r="S1372" s="241">
        <v>0</v>
      </c>
      <c r="T1372" s="242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3" t="s">
        <v>319</v>
      </c>
      <c r="AT1372" s="243" t="s">
        <v>226</v>
      </c>
      <c r="AU1372" s="243" t="s">
        <v>89</v>
      </c>
      <c r="AY1372" s="19" t="s">
        <v>224</v>
      </c>
      <c r="BE1372" s="244">
        <f>IF(N1372="základní",J1372,0)</f>
        <v>0</v>
      </c>
      <c r="BF1372" s="244">
        <f>IF(N1372="snížená",J1372,0)</f>
        <v>0</v>
      </c>
      <c r="BG1372" s="244">
        <f>IF(N1372="zákl. přenesená",J1372,0)</f>
        <v>0</v>
      </c>
      <c r="BH1372" s="244">
        <f>IF(N1372="sníž. přenesená",J1372,0)</f>
        <v>0</v>
      </c>
      <c r="BI1372" s="244">
        <f>IF(N1372="nulová",J1372,0)</f>
        <v>0</v>
      </c>
      <c r="BJ1372" s="19" t="s">
        <v>89</v>
      </c>
      <c r="BK1372" s="244">
        <f>ROUND(I1372*H1372,2)</f>
        <v>0</v>
      </c>
      <c r="BL1372" s="19" t="s">
        <v>319</v>
      </c>
      <c r="BM1372" s="243" t="s">
        <v>1931</v>
      </c>
    </row>
    <row r="1373" s="13" customFormat="1">
      <c r="A1373" s="13"/>
      <c r="B1373" s="245"/>
      <c r="C1373" s="246"/>
      <c r="D1373" s="247" t="s">
        <v>232</v>
      </c>
      <c r="E1373" s="248" t="s">
        <v>1</v>
      </c>
      <c r="F1373" s="249" t="s">
        <v>686</v>
      </c>
      <c r="G1373" s="246"/>
      <c r="H1373" s="250">
        <v>4.1299999999999999</v>
      </c>
      <c r="I1373" s="251"/>
      <c r="J1373" s="246"/>
      <c r="K1373" s="246"/>
      <c r="L1373" s="252"/>
      <c r="M1373" s="253"/>
      <c r="N1373" s="254"/>
      <c r="O1373" s="254"/>
      <c r="P1373" s="254"/>
      <c r="Q1373" s="254"/>
      <c r="R1373" s="254"/>
      <c r="S1373" s="254"/>
      <c r="T1373" s="25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6" t="s">
        <v>232</v>
      </c>
      <c r="AU1373" s="256" t="s">
        <v>89</v>
      </c>
      <c r="AV1373" s="13" t="s">
        <v>89</v>
      </c>
      <c r="AW1373" s="13" t="s">
        <v>33</v>
      </c>
      <c r="AX1373" s="13" t="s">
        <v>84</v>
      </c>
      <c r="AY1373" s="256" t="s">
        <v>224</v>
      </c>
    </row>
    <row r="1374" s="2" customFormat="1" ht="21.75" customHeight="1">
      <c r="A1374" s="40"/>
      <c r="B1374" s="41"/>
      <c r="C1374" s="278" t="s">
        <v>1932</v>
      </c>
      <c r="D1374" s="278" t="s">
        <v>390</v>
      </c>
      <c r="E1374" s="279" t="s">
        <v>1933</v>
      </c>
      <c r="F1374" s="280" t="s">
        <v>1934</v>
      </c>
      <c r="G1374" s="281" t="s">
        <v>229</v>
      </c>
      <c r="H1374" s="282">
        <v>63.609999999999999</v>
      </c>
      <c r="I1374" s="283"/>
      <c r="J1374" s="284">
        <f>ROUND(I1374*H1374,2)</f>
        <v>0</v>
      </c>
      <c r="K1374" s="285"/>
      <c r="L1374" s="286"/>
      <c r="M1374" s="287" t="s">
        <v>1</v>
      </c>
      <c r="N1374" s="288" t="s">
        <v>44</v>
      </c>
      <c r="O1374" s="93"/>
      <c r="P1374" s="241">
        <f>O1374*H1374</f>
        <v>0</v>
      </c>
      <c r="Q1374" s="241">
        <v>0.021999999999999999</v>
      </c>
      <c r="R1374" s="241">
        <f>Q1374*H1374</f>
        <v>1.3994199999999999</v>
      </c>
      <c r="S1374" s="241">
        <v>0</v>
      </c>
      <c r="T1374" s="242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3" t="s">
        <v>418</v>
      </c>
      <c r="AT1374" s="243" t="s">
        <v>390</v>
      </c>
      <c r="AU1374" s="243" t="s">
        <v>89</v>
      </c>
      <c r="AY1374" s="19" t="s">
        <v>224</v>
      </c>
      <c r="BE1374" s="244">
        <f>IF(N1374="základní",J1374,0)</f>
        <v>0</v>
      </c>
      <c r="BF1374" s="244">
        <f>IF(N1374="snížená",J1374,0)</f>
        <v>0</v>
      </c>
      <c r="BG1374" s="244">
        <f>IF(N1374="zákl. přenesená",J1374,0)</f>
        <v>0</v>
      </c>
      <c r="BH1374" s="244">
        <f>IF(N1374="sníž. přenesená",J1374,0)</f>
        <v>0</v>
      </c>
      <c r="BI1374" s="244">
        <f>IF(N1374="nulová",J1374,0)</f>
        <v>0</v>
      </c>
      <c r="BJ1374" s="19" t="s">
        <v>89</v>
      </c>
      <c r="BK1374" s="244">
        <f>ROUND(I1374*H1374,2)</f>
        <v>0</v>
      </c>
      <c r="BL1374" s="19" t="s">
        <v>319</v>
      </c>
      <c r="BM1374" s="243" t="s">
        <v>1935</v>
      </c>
    </row>
    <row r="1375" s="13" customFormat="1">
      <c r="A1375" s="13"/>
      <c r="B1375" s="245"/>
      <c r="C1375" s="246"/>
      <c r="D1375" s="247" t="s">
        <v>232</v>
      </c>
      <c r="E1375" s="248" t="s">
        <v>1</v>
      </c>
      <c r="F1375" s="249" t="s">
        <v>1936</v>
      </c>
      <c r="G1375" s="246"/>
      <c r="H1375" s="250">
        <v>60.351999999999997</v>
      </c>
      <c r="I1375" s="251"/>
      <c r="J1375" s="246"/>
      <c r="K1375" s="246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6" t="s">
        <v>232</v>
      </c>
      <c r="AU1375" s="256" t="s">
        <v>89</v>
      </c>
      <c r="AV1375" s="13" t="s">
        <v>89</v>
      </c>
      <c r="AW1375" s="13" t="s">
        <v>33</v>
      </c>
      <c r="AX1375" s="13" t="s">
        <v>78</v>
      </c>
      <c r="AY1375" s="256" t="s">
        <v>224</v>
      </c>
    </row>
    <row r="1376" s="13" customFormat="1">
      <c r="A1376" s="13"/>
      <c r="B1376" s="245"/>
      <c r="C1376" s="246"/>
      <c r="D1376" s="247" t="s">
        <v>232</v>
      </c>
      <c r="E1376" s="248" t="s">
        <v>1</v>
      </c>
      <c r="F1376" s="249" t="s">
        <v>1937</v>
      </c>
      <c r="G1376" s="246"/>
      <c r="H1376" s="250">
        <v>3.258</v>
      </c>
      <c r="I1376" s="251"/>
      <c r="J1376" s="246"/>
      <c r="K1376" s="246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6" t="s">
        <v>232</v>
      </c>
      <c r="AU1376" s="256" t="s">
        <v>89</v>
      </c>
      <c r="AV1376" s="13" t="s">
        <v>89</v>
      </c>
      <c r="AW1376" s="13" t="s">
        <v>33</v>
      </c>
      <c r="AX1376" s="13" t="s">
        <v>78</v>
      </c>
      <c r="AY1376" s="256" t="s">
        <v>224</v>
      </c>
    </row>
    <row r="1377" s="15" customFormat="1">
      <c r="A1377" s="15"/>
      <c r="B1377" s="267"/>
      <c r="C1377" s="268"/>
      <c r="D1377" s="247" t="s">
        <v>232</v>
      </c>
      <c r="E1377" s="269" t="s">
        <v>1</v>
      </c>
      <c r="F1377" s="270" t="s">
        <v>248</v>
      </c>
      <c r="G1377" s="268"/>
      <c r="H1377" s="271">
        <v>63.609999999999999</v>
      </c>
      <c r="I1377" s="272"/>
      <c r="J1377" s="268"/>
      <c r="K1377" s="268"/>
      <c r="L1377" s="273"/>
      <c r="M1377" s="274"/>
      <c r="N1377" s="275"/>
      <c r="O1377" s="275"/>
      <c r="P1377" s="275"/>
      <c r="Q1377" s="275"/>
      <c r="R1377" s="275"/>
      <c r="S1377" s="275"/>
      <c r="T1377" s="276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7" t="s">
        <v>232</v>
      </c>
      <c r="AU1377" s="277" t="s">
        <v>89</v>
      </c>
      <c r="AV1377" s="15" t="s">
        <v>230</v>
      </c>
      <c r="AW1377" s="15" t="s">
        <v>33</v>
      </c>
      <c r="AX1377" s="15" t="s">
        <v>84</v>
      </c>
      <c r="AY1377" s="277" t="s">
        <v>224</v>
      </c>
    </row>
    <row r="1378" s="2" customFormat="1" ht="16.5" customHeight="1">
      <c r="A1378" s="40"/>
      <c r="B1378" s="41"/>
      <c r="C1378" s="231" t="s">
        <v>1938</v>
      </c>
      <c r="D1378" s="231" t="s">
        <v>226</v>
      </c>
      <c r="E1378" s="232" t="s">
        <v>1939</v>
      </c>
      <c r="F1378" s="233" t="s">
        <v>1940</v>
      </c>
      <c r="G1378" s="234" t="s">
        <v>229</v>
      </c>
      <c r="H1378" s="235">
        <v>16.260000000000002</v>
      </c>
      <c r="I1378" s="236"/>
      <c r="J1378" s="237">
        <f>ROUND(I1378*H1378,2)</f>
        <v>0</v>
      </c>
      <c r="K1378" s="238"/>
      <c r="L1378" s="46"/>
      <c r="M1378" s="239" t="s">
        <v>1</v>
      </c>
      <c r="N1378" s="240" t="s">
        <v>44</v>
      </c>
      <c r="O1378" s="93"/>
      <c r="P1378" s="241">
        <f>O1378*H1378</f>
        <v>0</v>
      </c>
      <c r="Q1378" s="241">
        <v>0.0015</v>
      </c>
      <c r="R1378" s="241">
        <f>Q1378*H1378</f>
        <v>0.024390000000000002</v>
      </c>
      <c r="S1378" s="241">
        <v>0</v>
      </c>
      <c r="T1378" s="242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3" t="s">
        <v>319</v>
      </c>
      <c r="AT1378" s="243" t="s">
        <v>226</v>
      </c>
      <c r="AU1378" s="243" t="s">
        <v>89</v>
      </c>
      <c r="AY1378" s="19" t="s">
        <v>224</v>
      </c>
      <c r="BE1378" s="244">
        <f>IF(N1378="základní",J1378,0)</f>
        <v>0</v>
      </c>
      <c r="BF1378" s="244">
        <f>IF(N1378="snížená",J1378,0)</f>
        <v>0</v>
      </c>
      <c r="BG1378" s="244">
        <f>IF(N1378="zákl. přenesená",J1378,0)</f>
        <v>0</v>
      </c>
      <c r="BH1378" s="244">
        <f>IF(N1378="sníž. přenesená",J1378,0)</f>
        <v>0</v>
      </c>
      <c r="BI1378" s="244">
        <f>IF(N1378="nulová",J1378,0)</f>
        <v>0</v>
      </c>
      <c r="BJ1378" s="19" t="s">
        <v>89</v>
      </c>
      <c r="BK1378" s="244">
        <f>ROUND(I1378*H1378,2)</f>
        <v>0</v>
      </c>
      <c r="BL1378" s="19" t="s">
        <v>319</v>
      </c>
      <c r="BM1378" s="243" t="s">
        <v>1941</v>
      </c>
    </row>
    <row r="1379" s="14" customFormat="1">
      <c r="A1379" s="14"/>
      <c r="B1379" s="257"/>
      <c r="C1379" s="258"/>
      <c r="D1379" s="247" t="s">
        <v>232</v>
      </c>
      <c r="E1379" s="259" t="s">
        <v>1</v>
      </c>
      <c r="F1379" s="260" t="s">
        <v>683</v>
      </c>
      <c r="G1379" s="258"/>
      <c r="H1379" s="259" t="s">
        <v>1</v>
      </c>
      <c r="I1379" s="261"/>
      <c r="J1379" s="258"/>
      <c r="K1379" s="258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6" t="s">
        <v>232</v>
      </c>
      <c r="AU1379" s="266" t="s">
        <v>89</v>
      </c>
      <c r="AV1379" s="14" t="s">
        <v>84</v>
      </c>
      <c r="AW1379" s="14" t="s">
        <v>33</v>
      </c>
      <c r="AX1379" s="14" t="s">
        <v>78</v>
      </c>
      <c r="AY1379" s="266" t="s">
        <v>224</v>
      </c>
    </row>
    <row r="1380" s="13" customFormat="1">
      <c r="A1380" s="13"/>
      <c r="B1380" s="245"/>
      <c r="C1380" s="246"/>
      <c r="D1380" s="247" t="s">
        <v>232</v>
      </c>
      <c r="E1380" s="248" t="s">
        <v>1</v>
      </c>
      <c r="F1380" s="249" t="s">
        <v>684</v>
      </c>
      <c r="G1380" s="246"/>
      <c r="H1380" s="250">
        <v>5.8099999999999996</v>
      </c>
      <c r="I1380" s="251"/>
      <c r="J1380" s="246"/>
      <c r="K1380" s="246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6" t="s">
        <v>232</v>
      </c>
      <c r="AU1380" s="256" t="s">
        <v>89</v>
      </c>
      <c r="AV1380" s="13" t="s">
        <v>89</v>
      </c>
      <c r="AW1380" s="13" t="s">
        <v>33</v>
      </c>
      <c r="AX1380" s="13" t="s">
        <v>78</v>
      </c>
      <c r="AY1380" s="256" t="s">
        <v>224</v>
      </c>
    </row>
    <row r="1381" s="13" customFormat="1">
      <c r="A1381" s="13"/>
      <c r="B1381" s="245"/>
      <c r="C1381" s="246"/>
      <c r="D1381" s="247" t="s">
        <v>232</v>
      </c>
      <c r="E1381" s="248" t="s">
        <v>1</v>
      </c>
      <c r="F1381" s="249" t="s">
        <v>685</v>
      </c>
      <c r="G1381" s="246"/>
      <c r="H1381" s="250">
        <v>6.3200000000000003</v>
      </c>
      <c r="I1381" s="251"/>
      <c r="J1381" s="246"/>
      <c r="K1381" s="246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6" t="s">
        <v>232</v>
      </c>
      <c r="AU1381" s="256" t="s">
        <v>89</v>
      </c>
      <c r="AV1381" s="13" t="s">
        <v>89</v>
      </c>
      <c r="AW1381" s="13" t="s">
        <v>33</v>
      </c>
      <c r="AX1381" s="13" t="s">
        <v>78</v>
      </c>
      <c r="AY1381" s="256" t="s">
        <v>224</v>
      </c>
    </row>
    <row r="1382" s="13" customFormat="1">
      <c r="A1382" s="13"/>
      <c r="B1382" s="245"/>
      <c r="C1382" s="246"/>
      <c r="D1382" s="247" t="s">
        <v>232</v>
      </c>
      <c r="E1382" s="248" t="s">
        <v>1</v>
      </c>
      <c r="F1382" s="249" t="s">
        <v>686</v>
      </c>
      <c r="G1382" s="246"/>
      <c r="H1382" s="250">
        <v>4.1299999999999999</v>
      </c>
      <c r="I1382" s="251"/>
      <c r="J1382" s="246"/>
      <c r="K1382" s="246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6" t="s">
        <v>232</v>
      </c>
      <c r="AU1382" s="256" t="s">
        <v>89</v>
      </c>
      <c r="AV1382" s="13" t="s">
        <v>89</v>
      </c>
      <c r="AW1382" s="13" t="s">
        <v>33</v>
      </c>
      <c r="AX1382" s="13" t="s">
        <v>78</v>
      </c>
      <c r="AY1382" s="256" t="s">
        <v>224</v>
      </c>
    </row>
    <row r="1383" s="15" customFormat="1">
      <c r="A1383" s="15"/>
      <c r="B1383" s="267"/>
      <c r="C1383" s="268"/>
      <c r="D1383" s="247" t="s">
        <v>232</v>
      </c>
      <c r="E1383" s="269" t="s">
        <v>1</v>
      </c>
      <c r="F1383" s="270" t="s">
        <v>248</v>
      </c>
      <c r="G1383" s="268"/>
      <c r="H1383" s="271">
        <v>16.260000000000002</v>
      </c>
      <c r="I1383" s="272"/>
      <c r="J1383" s="268"/>
      <c r="K1383" s="268"/>
      <c r="L1383" s="273"/>
      <c r="M1383" s="274"/>
      <c r="N1383" s="275"/>
      <c r="O1383" s="275"/>
      <c r="P1383" s="275"/>
      <c r="Q1383" s="275"/>
      <c r="R1383" s="275"/>
      <c r="S1383" s="275"/>
      <c r="T1383" s="276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77" t="s">
        <v>232</v>
      </c>
      <c r="AU1383" s="277" t="s">
        <v>89</v>
      </c>
      <c r="AV1383" s="15" t="s">
        <v>230</v>
      </c>
      <c r="AW1383" s="15" t="s">
        <v>33</v>
      </c>
      <c r="AX1383" s="15" t="s">
        <v>84</v>
      </c>
      <c r="AY1383" s="277" t="s">
        <v>224</v>
      </c>
    </row>
    <row r="1384" s="2" customFormat="1" ht="16.5" customHeight="1">
      <c r="A1384" s="40"/>
      <c r="B1384" s="41"/>
      <c r="C1384" s="231" t="s">
        <v>1942</v>
      </c>
      <c r="D1384" s="231" t="s">
        <v>226</v>
      </c>
      <c r="E1384" s="232" t="s">
        <v>1943</v>
      </c>
      <c r="F1384" s="233" t="s">
        <v>1944</v>
      </c>
      <c r="G1384" s="234" t="s">
        <v>810</v>
      </c>
      <c r="H1384" s="289"/>
      <c r="I1384" s="236"/>
      <c r="J1384" s="237">
        <f>ROUND(I1384*H1384,2)</f>
        <v>0</v>
      </c>
      <c r="K1384" s="238"/>
      <c r="L1384" s="46"/>
      <c r="M1384" s="239" t="s">
        <v>1</v>
      </c>
      <c r="N1384" s="240" t="s">
        <v>44</v>
      </c>
      <c r="O1384" s="93"/>
      <c r="P1384" s="241">
        <f>O1384*H1384</f>
        <v>0</v>
      </c>
      <c r="Q1384" s="241">
        <v>0</v>
      </c>
      <c r="R1384" s="241">
        <f>Q1384*H1384</f>
        <v>0</v>
      </c>
      <c r="S1384" s="241">
        <v>0</v>
      </c>
      <c r="T1384" s="242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3" t="s">
        <v>319</v>
      </c>
      <c r="AT1384" s="243" t="s">
        <v>226</v>
      </c>
      <c r="AU1384" s="243" t="s">
        <v>89</v>
      </c>
      <c r="AY1384" s="19" t="s">
        <v>224</v>
      </c>
      <c r="BE1384" s="244">
        <f>IF(N1384="základní",J1384,0)</f>
        <v>0</v>
      </c>
      <c r="BF1384" s="244">
        <f>IF(N1384="snížená",J1384,0)</f>
        <v>0</v>
      </c>
      <c r="BG1384" s="244">
        <f>IF(N1384="zákl. přenesená",J1384,0)</f>
        <v>0</v>
      </c>
      <c r="BH1384" s="244">
        <f>IF(N1384="sníž. přenesená",J1384,0)</f>
        <v>0</v>
      </c>
      <c r="BI1384" s="244">
        <f>IF(N1384="nulová",J1384,0)</f>
        <v>0</v>
      </c>
      <c r="BJ1384" s="19" t="s">
        <v>89</v>
      </c>
      <c r="BK1384" s="244">
        <f>ROUND(I1384*H1384,2)</f>
        <v>0</v>
      </c>
      <c r="BL1384" s="19" t="s">
        <v>319</v>
      </c>
      <c r="BM1384" s="243" t="s">
        <v>1945</v>
      </c>
    </row>
    <row r="1385" s="12" customFormat="1" ht="22.8" customHeight="1">
      <c r="A1385" s="12"/>
      <c r="B1385" s="215"/>
      <c r="C1385" s="216"/>
      <c r="D1385" s="217" t="s">
        <v>77</v>
      </c>
      <c r="E1385" s="229" t="s">
        <v>1946</v>
      </c>
      <c r="F1385" s="229" t="s">
        <v>1947</v>
      </c>
      <c r="G1385" s="216"/>
      <c r="H1385" s="216"/>
      <c r="I1385" s="219"/>
      <c r="J1385" s="230">
        <f>BK1385</f>
        <v>0</v>
      </c>
      <c r="K1385" s="216"/>
      <c r="L1385" s="221"/>
      <c r="M1385" s="222"/>
      <c r="N1385" s="223"/>
      <c r="O1385" s="223"/>
      <c r="P1385" s="224">
        <f>SUM(P1386:P1437)</f>
        <v>0</v>
      </c>
      <c r="Q1385" s="223"/>
      <c r="R1385" s="224">
        <f>SUM(R1386:R1437)</f>
        <v>0.66242582000000005</v>
      </c>
      <c r="S1385" s="223"/>
      <c r="T1385" s="225">
        <f>SUM(T1386:T1437)</f>
        <v>0</v>
      </c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R1385" s="226" t="s">
        <v>89</v>
      </c>
      <c r="AT1385" s="227" t="s">
        <v>77</v>
      </c>
      <c r="AU1385" s="227" t="s">
        <v>84</v>
      </c>
      <c r="AY1385" s="226" t="s">
        <v>224</v>
      </c>
      <c r="BK1385" s="228">
        <f>SUM(BK1386:BK1437)</f>
        <v>0</v>
      </c>
    </row>
    <row r="1386" s="2" customFormat="1" ht="16.5" customHeight="1">
      <c r="A1386" s="40"/>
      <c r="B1386" s="41"/>
      <c r="C1386" s="231" t="s">
        <v>1948</v>
      </c>
      <c r="D1386" s="231" t="s">
        <v>226</v>
      </c>
      <c r="E1386" s="232" t="s">
        <v>1949</v>
      </c>
      <c r="F1386" s="233" t="s">
        <v>1950</v>
      </c>
      <c r="G1386" s="234" t="s">
        <v>229</v>
      </c>
      <c r="H1386" s="235">
        <v>77.274000000000001</v>
      </c>
      <c r="I1386" s="236"/>
      <c r="J1386" s="237">
        <f>ROUND(I1386*H1386,2)</f>
        <v>0</v>
      </c>
      <c r="K1386" s="238"/>
      <c r="L1386" s="46"/>
      <c r="M1386" s="239" t="s">
        <v>1</v>
      </c>
      <c r="N1386" s="240" t="s">
        <v>44</v>
      </c>
      <c r="O1386" s="93"/>
      <c r="P1386" s="241">
        <f>O1386*H1386</f>
        <v>0</v>
      </c>
      <c r="Q1386" s="241">
        <v>3.0000000000000001E-05</v>
      </c>
      <c r="R1386" s="241">
        <f>Q1386*H1386</f>
        <v>0.0023182200000000002</v>
      </c>
      <c r="S1386" s="241">
        <v>0</v>
      </c>
      <c r="T1386" s="242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3" t="s">
        <v>319</v>
      </c>
      <c r="AT1386" s="243" t="s">
        <v>226</v>
      </c>
      <c r="AU1386" s="243" t="s">
        <v>89</v>
      </c>
      <c r="AY1386" s="19" t="s">
        <v>224</v>
      </c>
      <c r="BE1386" s="244">
        <f>IF(N1386="základní",J1386,0)</f>
        <v>0</v>
      </c>
      <c r="BF1386" s="244">
        <f>IF(N1386="snížená",J1386,0)</f>
        <v>0</v>
      </c>
      <c r="BG1386" s="244">
        <f>IF(N1386="zákl. přenesená",J1386,0)</f>
        <v>0</v>
      </c>
      <c r="BH1386" s="244">
        <f>IF(N1386="sníž. přenesená",J1386,0)</f>
        <v>0</v>
      </c>
      <c r="BI1386" s="244">
        <f>IF(N1386="nulová",J1386,0)</f>
        <v>0</v>
      </c>
      <c r="BJ1386" s="19" t="s">
        <v>89</v>
      </c>
      <c r="BK1386" s="244">
        <f>ROUND(I1386*H1386,2)</f>
        <v>0</v>
      </c>
      <c r="BL1386" s="19" t="s">
        <v>319</v>
      </c>
      <c r="BM1386" s="243" t="s">
        <v>1951</v>
      </c>
    </row>
    <row r="1387" s="14" customFormat="1">
      <c r="A1387" s="14"/>
      <c r="B1387" s="257"/>
      <c r="C1387" s="258"/>
      <c r="D1387" s="247" t="s">
        <v>232</v>
      </c>
      <c r="E1387" s="259" t="s">
        <v>1</v>
      </c>
      <c r="F1387" s="260" t="s">
        <v>674</v>
      </c>
      <c r="G1387" s="258"/>
      <c r="H1387" s="259" t="s">
        <v>1</v>
      </c>
      <c r="I1387" s="261"/>
      <c r="J1387" s="258"/>
      <c r="K1387" s="258"/>
      <c r="L1387" s="262"/>
      <c r="M1387" s="263"/>
      <c r="N1387" s="264"/>
      <c r="O1387" s="264"/>
      <c r="P1387" s="264"/>
      <c r="Q1387" s="264"/>
      <c r="R1387" s="264"/>
      <c r="S1387" s="264"/>
      <c r="T1387" s="26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6" t="s">
        <v>232</v>
      </c>
      <c r="AU1387" s="266" t="s">
        <v>89</v>
      </c>
      <c r="AV1387" s="14" t="s">
        <v>84</v>
      </c>
      <c r="AW1387" s="14" t="s">
        <v>33</v>
      </c>
      <c r="AX1387" s="14" t="s">
        <v>78</v>
      </c>
      <c r="AY1387" s="266" t="s">
        <v>224</v>
      </c>
    </row>
    <row r="1388" s="13" customFormat="1">
      <c r="A1388" s="13"/>
      <c r="B1388" s="245"/>
      <c r="C1388" s="246"/>
      <c r="D1388" s="247" t="s">
        <v>232</v>
      </c>
      <c r="E1388" s="248" t="s">
        <v>1</v>
      </c>
      <c r="F1388" s="249" t="s">
        <v>675</v>
      </c>
      <c r="G1388" s="246"/>
      <c r="H1388" s="250">
        <v>14.32</v>
      </c>
      <c r="I1388" s="251"/>
      <c r="J1388" s="246"/>
      <c r="K1388" s="246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6" t="s">
        <v>232</v>
      </c>
      <c r="AU1388" s="256" t="s">
        <v>89</v>
      </c>
      <c r="AV1388" s="13" t="s">
        <v>89</v>
      </c>
      <c r="AW1388" s="13" t="s">
        <v>33</v>
      </c>
      <c r="AX1388" s="13" t="s">
        <v>78</v>
      </c>
      <c r="AY1388" s="256" t="s">
        <v>224</v>
      </c>
    </row>
    <row r="1389" s="13" customFormat="1">
      <c r="A1389" s="13"/>
      <c r="B1389" s="245"/>
      <c r="C1389" s="246"/>
      <c r="D1389" s="247" t="s">
        <v>232</v>
      </c>
      <c r="E1389" s="248" t="s">
        <v>1</v>
      </c>
      <c r="F1389" s="249" t="s">
        <v>676</v>
      </c>
      <c r="G1389" s="246"/>
      <c r="H1389" s="250">
        <v>16.629999999999999</v>
      </c>
      <c r="I1389" s="251"/>
      <c r="J1389" s="246"/>
      <c r="K1389" s="246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6" t="s">
        <v>232</v>
      </c>
      <c r="AU1389" s="256" t="s">
        <v>89</v>
      </c>
      <c r="AV1389" s="13" t="s">
        <v>89</v>
      </c>
      <c r="AW1389" s="13" t="s">
        <v>33</v>
      </c>
      <c r="AX1389" s="13" t="s">
        <v>78</v>
      </c>
      <c r="AY1389" s="256" t="s">
        <v>224</v>
      </c>
    </row>
    <row r="1390" s="13" customFormat="1">
      <c r="A1390" s="13"/>
      <c r="B1390" s="245"/>
      <c r="C1390" s="246"/>
      <c r="D1390" s="247" t="s">
        <v>232</v>
      </c>
      <c r="E1390" s="248" t="s">
        <v>1</v>
      </c>
      <c r="F1390" s="249" t="s">
        <v>677</v>
      </c>
      <c r="G1390" s="246"/>
      <c r="H1390" s="250">
        <v>20.050000000000001</v>
      </c>
      <c r="I1390" s="251"/>
      <c r="J1390" s="246"/>
      <c r="K1390" s="246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6" t="s">
        <v>232</v>
      </c>
      <c r="AU1390" s="256" t="s">
        <v>89</v>
      </c>
      <c r="AV1390" s="13" t="s">
        <v>89</v>
      </c>
      <c r="AW1390" s="13" t="s">
        <v>33</v>
      </c>
      <c r="AX1390" s="13" t="s">
        <v>78</v>
      </c>
      <c r="AY1390" s="256" t="s">
        <v>224</v>
      </c>
    </row>
    <row r="1391" s="13" customFormat="1">
      <c r="A1391" s="13"/>
      <c r="B1391" s="245"/>
      <c r="C1391" s="246"/>
      <c r="D1391" s="247" t="s">
        <v>232</v>
      </c>
      <c r="E1391" s="248" t="s">
        <v>1</v>
      </c>
      <c r="F1391" s="249" t="s">
        <v>678</v>
      </c>
      <c r="G1391" s="246"/>
      <c r="H1391" s="250">
        <v>23.280000000000001</v>
      </c>
      <c r="I1391" s="251"/>
      <c r="J1391" s="246"/>
      <c r="K1391" s="246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6" t="s">
        <v>232</v>
      </c>
      <c r="AU1391" s="256" t="s">
        <v>89</v>
      </c>
      <c r="AV1391" s="13" t="s">
        <v>89</v>
      </c>
      <c r="AW1391" s="13" t="s">
        <v>33</v>
      </c>
      <c r="AX1391" s="13" t="s">
        <v>78</v>
      </c>
      <c r="AY1391" s="256" t="s">
        <v>224</v>
      </c>
    </row>
    <row r="1392" s="16" customFormat="1">
      <c r="A1392" s="16"/>
      <c r="B1392" s="290"/>
      <c r="C1392" s="291"/>
      <c r="D1392" s="247" t="s">
        <v>232</v>
      </c>
      <c r="E1392" s="292" t="s">
        <v>1</v>
      </c>
      <c r="F1392" s="293" t="s">
        <v>1860</v>
      </c>
      <c r="G1392" s="291"/>
      <c r="H1392" s="294">
        <v>74.280000000000001</v>
      </c>
      <c r="I1392" s="295"/>
      <c r="J1392" s="291"/>
      <c r="K1392" s="291"/>
      <c r="L1392" s="296"/>
      <c r="M1392" s="297"/>
      <c r="N1392" s="298"/>
      <c r="O1392" s="298"/>
      <c r="P1392" s="298"/>
      <c r="Q1392" s="298"/>
      <c r="R1392" s="298"/>
      <c r="S1392" s="298"/>
      <c r="T1392" s="299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300" t="s">
        <v>232</v>
      </c>
      <c r="AU1392" s="300" t="s">
        <v>89</v>
      </c>
      <c r="AV1392" s="16" t="s">
        <v>93</v>
      </c>
      <c r="AW1392" s="16" t="s">
        <v>33</v>
      </c>
      <c r="AX1392" s="16" t="s">
        <v>78</v>
      </c>
      <c r="AY1392" s="300" t="s">
        <v>224</v>
      </c>
    </row>
    <row r="1393" s="13" customFormat="1">
      <c r="A1393" s="13"/>
      <c r="B1393" s="245"/>
      <c r="C1393" s="246"/>
      <c r="D1393" s="247" t="s">
        <v>232</v>
      </c>
      <c r="E1393" s="248" t="s">
        <v>1</v>
      </c>
      <c r="F1393" s="249" t="s">
        <v>1952</v>
      </c>
      <c r="G1393" s="246"/>
      <c r="H1393" s="250">
        <v>2.9940000000000002</v>
      </c>
      <c r="I1393" s="251"/>
      <c r="J1393" s="246"/>
      <c r="K1393" s="246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6" t="s">
        <v>232</v>
      </c>
      <c r="AU1393" s="256" t="s">
        <v>89</v>
      </c>
      <c r="AV1393" s="13" t="s">
        <v>89</v>
      </c>
      <c r="AW1393" s="13" t="s">
        <v>33</v>
      </c>
      <c r="AX1393" s="13" t="s">
        <v>78</v>
      </c>
      <c r="AY1393" s="256" t="s">
        <v>224</v>
      </c>
    </row>
    <row r="1394" s="15" customFormat="1">
      <c r="A1394" s="15"/>
      <c r="B1394" s="267"/>
      <c r="C1394" s="268"/>
      <c r="D1394" s="247" t="s">
        <v>232</v>
      </c>
      <c r="E1394" s="269" t="s">
        <v>1</v>
      </c>
      <c r="F1394" s="270" t="s">
        <v>248</v>
      </c>
      <c r="G1394" s="268"/>
      <c r="H1394" s="271">
        <v>77.274000000000001</v>
      </c>
      <c r="I1394" s="272"/>
      <c r="J1394" s="268"/>
      <c r="K1394" s="268"/>
      <c r="L1394" s="273"/>
      <c r="M1394" s="274"/>
      <c r="N1394" s="275"/>
      <c r="O1394" s="275"/>
      <c r="P1394" s="275"/>
      <c r="Q1394" s="275"/>
      <c r="R1394" s="275"/>
      <c r="S1394" s="275"/>
      <c r="T1394" s="276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7" t="s">
        <v>232</v>
      </c>
      <c r="AU1394" s="277" t="s">
        <v>89</v>
      </c>
      <c r="AV1394" s="15" t="s">
        <v>230</v>
      </c>
      <c r="AW1394" s="15" t="s">
        <v>33</v>
      </c>
      <c r="AX1394" s="15" t="s">
        <v>84</v>
      </c>
      <c r="AY1394" s="277" t="s">
        <v>224</v>
      </c>
    </row>
    <row r="1395" s="2" customFormat="1" ht="21.75" customHeight="1">
      <c r="A1395" s="40"/>
      <c r="B1395" s="41"/>
      <c r="C1395" s="231" t="s">
        <v>1953</v>
      </c>
      <c r="D1395" s="231" t="s">
        <v>226</v>
      </c>
      <c r="E1395" s="232" t="s">
        <v>1954</v>
      </c>
      <c r="F1395" s="233" t="s">
        <v>1955</v>
      </c>
      <c r="G1395" s="234" t="s">
        <v>229</v>
      </c>
      <c r="H1395" s="235">
        <v>74.280000000000001</v>
      </c>
      <c r="I1395" s="236"/>
      <c r="J1395" s="237">
        <f>ROUND(I1395*H1395,2)</f>
        <v>0</v>
      </c>
      <c r="K1395" s="238"/>
      <c r="L1395" s="46"/>
      <c r="M1395" s="239" t="s">
        <v>1</v>
      </c>
      <c r="N1395" s="240" t="s">
        <v>44</v>
      </c>
      <c r="O1395" s="93"/>
      <c r="P1395" s="241">
        <f>O1395*H1395</f>
        <v>0</v>
      </c>
      <c r="Q1395" s="241">
        <v>0.0045500000000000002</v>
      </c>
      <c r="R1395" s="241">
        <f>Q1395*H1395</f>
        <v>0.337974</v>
      </c>
      <c r="S1395" s="241">
        <v>0</v>
      </c>
      <c r="T1395" s="242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3" t="s">
        <v>319</v>
      </c>
      <c r="AT1395" s="243" t="s">
        <v>226</v>
      </c>
      <c r="AU1395" s="243" t="s">
        <v>89</v>
      </c>
      <c r="AY1395" s="19" t="s">
        <v>224</v>
      </c>
      <c r="BE1395" s="244">
        <f>IF(N1395="základní",J1395,0)</f>
        <v>0</v>
      </c>
      <c r="BF1395" s="244">
        <f>IF(N1395="snížená",J1395,0)</f>
        <v>0</v>
      </c>
      <c r="BG1395" s="244">
        <f>IF(N1395="zákl. přenesená",J1395,0)</f>
        <v>0</v>
      </c>
      <c r="BH1395" s="244">
        <f>IF(N1395="sníž. přenesená",J1395,0)</f>
        <v>0</v>
      </c>
      <c r="BI1395" s="244">
        <f>IF(N1395="nulová",J1395,0)</f>
        <v>0</v>
      </c>
      <c r="BJ1395" s="19" t="s">
        <v>89</v>
      </c>
      <c r="BK1395" s="244">
        <f>ROUND(I1395*H1395,2)</f>
        <v>0</v>
      </c>
      <c r="BL1395" s="19" t="s">
        <v>319</v>
      </c>
      <c r="BM1395" s="243" t="s">
        <v>1956</v>
      </c>
    </row>
    <row r="1396" s="14" customFormat="1">
      <c r="A1396" s="14"/>
      <c r="B1396" s="257"/>
      <c r="C1396" s="258"/>
      <c r="D1396" s="247" t="s">
        <v>232</v>
      </c>
      <c r="E1396" s="259" t="s">
        <v>1</v>
      </c>
      <c r="F1396" s="260" t="s">
        <v>674</v>
      </c>
      <c r="G1396" s="258"/>
      <c r="H1396" s="259" t="s">
        <v>1</v>
      </c>
      <c r="I1396" s="261"/>
      <c r="J1396" s="258"/>
      <c r="K1396" s="258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6" t="s">
        <v>232</v>
      </c>
      <c r="AU1396" s="266" t="s">
        <v>89</v>
      </c>
      <c r="AV1396" s="14" t="s">
        <v>84</v>
      </c>
      <c r="AW1396" s="14" t="s">
        <v>33</v>
      </c>
      <c r="AX1396" s="14" t="s">
        <v>78</v>
      </c>
      <c r="AY1396" s="266" t="s">
        <v>224</v>
      </c>
    </row>
    <row r="1397" s="13" customFormat="1">
      <c r="A1397" s="13"/>
      <c r="B1397" s="245"/>
      <c r="C1397" s="246"/>
      <c r="D1397" s="247" t="s">
        <v>232</v>
      </c>
      <c r="E1397" s="248" t="s">
        <v>1</v>
      </c>
      <c r="F1397" s="249" t="s">
        <v>675</v>
      </c>
      <c r="G1397" s="246"/>
      <c r="H1397" s="250">
        <v>14.32</v>
      </c>
      <c r="I1397" s="251"/>
      <c r="J1397" s="246"/>
      <c r="K1397" s="246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6" t="s">
        <v>232</v>
      </c>
      <c r="AU1397" s="256" t="s">
        <v>89</v>
      </c>
      <c r="AV1397" s="13" t="s">
        <v>89</v>
      </c>
      <c r="AW1397" s="13" t="s">
        <v>33</v>
      </c>
      <c r="AX1397" s="13" t="s">
        <v>78</v>
      </c>
      <c r="AY1397" s="256" t="s">
        <v>224</v>
      </c>
    </row>
    <row r="1398" s="13" customFormat="1">
      <c r="A1398" s="13"/>
      <c r="B1398" s="245"/>
      <c r="C1398" s="246"/>
      <c r="D1398" s="247" t="s">
        <v>232</v>
      </c>
      <c r="E1398" s="248" t="s">
        <v>1</v>
      </c>
      <c r="F1398" s="249" t="s">
        <v>676</v>
      </c>
      <c r="G1398" s="246"/>
      <c r="H1398" s="250">
        <v>16.629999999999999</v>
      </c>
      <c r="I1398" s="251"/>
      <c r="J1398" s="246"/>
      <c r="K1398" s="246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6" t="s">
        <v>232</v>
      </c>
      <c r="AU1398" s="256" t="s">
        <v>89</v>
      </c>
      <c r="AV1398" s="13" t="s">
        <v>89</v>
      </c>
      <c r="AW1398" s="13" t="s">
        <v>33</v>
      </c>
      <c r="AX1398" s="13" t="s">
        <v>78</v>
      </c>
      <c r="AY1398" s="256" t="s">
        <v>224</v>
      </c>
    </row>
    <row r="1399" s="13" customFormat="1">
      <c r="A1399" s="13"/>
      <c r="B1399" s="245"/>
      <c r="C1399" s="246"/>
      <c r="D1399" s="247" t="s">
        <v>232</v>
      </c>
      <c r="E1399" s="248" t="s">
        <v>1</v>
      </c>
      <c r="F1399" s="249" t="s">
        <v>677</v>
      </c>
      <c r="G1399" s="246"/>
      <c r="H1399" s="250">
        <v>20.050000000000001</v>
      </c>
      <c r="I1399" s="251"/>
      <c r="J1399" s="246"/>
      <c r="K1399" s="246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6" t="s">
        <v>232</v>
      </c>
      <c r="AU1399" s="256" t="s">
        <v>89</v>
      </c>
      <c r="AV1399" s="13" t="s">
        <v>89</v>
      </c>
      <c r="AW1399" s="13" t="s">
        <v>33</v>
      </c>
      <c r="AX1399" s="13" t="s">
        <v>78</v>
      </c>
      <c r="AY1399" s="256" t="s">
        <v>224</v>
      </c>
    </row>
    <row r="1400" s="13" customFormat="1">
      <c r="A1400" s="13"/>
      <c r="B1400" s="245"/>
      <c r="C1400" s="246"/>
      <c r="D1400" s="247" t="s">
        <v>232</v>
      </c>
      <c r="E1400" s="248" t="s">
        <v>1</v>
      </c>
      <c r="F1400" s="249" t="s">
        <v>678</v>
      </c>
      <c r="G1400" s="246"/>
      <c r="H1400" s="250">
        <v>23.280000000000001</v>
      </c>
      <c r="I1400" s="251"/>
      <c r="J1400" s="246"/>
      <c r="K1400" s="246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6" t="s">
        <v>232</v>
      </c>
      <c r="AU1400" s="256" t="s">
        <v>89</v>
      </c>
      <c r="AV1400" s="13" t="s">
        <v>89</v>
      </c>
      <c r="AW1400" s="13" t="s">
        <v>33</v>
      </c>
      <c r="AX1400" s="13" t="s">
        <v>78</v>
      </c>
      <c r="AY1400" s="256" t="s">
        <v>224</v>
      </c>
    </row>
    <row r="1401" s="15" customFormat="1">
      <c r="A1401" s="15"/>
      <c r="B1401" s="267"/>
      <c r="C1401" s="268"/>
      <c r="D1401" s="247" t="s">
        <v>232</v>
      </c>
      <c r="E1401" s="269" t="s">
        <v>1</v>
      </c>
      <c r="F1401" s="270" t="s">
        <v>248</v>
      </c>
      <c r="G1401" s="268"/>
      <c r="H1401" s="271">
        <v>74.280000000000001</v>
      </c>
      <c r="I1401" s="272"/>
      <c r="J1401" s="268"/>
      <c r="K1401" s="268"/>
      <c r="L1401" s="273"/>
      <c r="M1401" s="274"/>
      <c r="N1401" s="275"/>
      <c r="O1401" s="275"/>
      <c r="P1401" s="275"/>
      <c r="Q1401" s="275"/>
      <c r="R1401" s="275"/>
      <c r="S1401" s="275"/>
      <c r="T1401" s="276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77" t="s">
        <v>232</v>
      </c>
      <c r="AU1401" s="277" t="s">
        <v>89</v>
      </c>
      <c r="AV1401" s="15" t="s">
        <v>230</v>
      </c>
      <c r="AW1401" s="15" t="s">
        <v>33</v>
      </c>
      <c r="AX1401" s="15" t="s">
        <v>84</v>
      </c>
      <c r="AY1401" s="277" t="s">
        <v>224</v>
      </c>
    </row>
    <row r="1402" s="2" customFormat="1" ht="16.5" customHeight="1">
      <c r="A1402" s="40"/>
      <c r="B1402" s="41"/>
      <c r="C1402" s="231" t="s">
        <v>1957</v>
      </c>
      <c r="D1402" s="231" t="s">
        <v>226</v>
      </c>
      <c r="E1402" s="232" t="s">
        <v>1958</v>
      </c>
      <c r="F1402" s="233" t="s">
        <v>1959</v>
      </c>
      <c r="G1402" s="234" t="s">
        <v>229</v>
      </c>
      <c r="H1402" s="235">
        <v>74.280000000000001</v>
      </c>
      <c r="I1402" s="236"/>
      <c r="J1402" s="237">
        <f>ROUND(I1402*H1402,2)</f>
        <v>0</v>
      </c>
      <c r="K1402" s="238"/>
      <c r="L1402" s="46"/>
      <c r="M1402" s="239" t="s">
        <v>1</v>
      </c>
      <c r="N1402" s="240" t="s">
        <v>44</v>
      </c>
      <c r="O1402" s="93"/>
      <c r="P1402" s="241">
        <f>O1402*H1402</f>
        <v>0</v>
      </c>
      <c r="Q1402" s="241">
        <v>0.00040000000000000002</v>
      </c>
      <c r="R1402" s="241">
        <f>Q1402*H1402</f>
        <v>0.029712000000000002</v>
      </c>
      <c r="S1402" s="241">
        <v>0</v>
      </c>
      <c r="T1402" s="242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3" t="s">
        <v>319</v>
      </c>
      <c r="AT1402" s="243" t="s">
        <v>226</v>
      </c>
      <c r="AU1402" s="243" t="s">
        <v>89</v>
      </c>
      <c r="AY1402" s="19" t="s">
        <v>224</v>
      </c>
      <c r="BE1402" s="244">
        <f>IF(N1402="základní",J1402,0)</f>
        <v>0</v>
      </c>
      <c r="BF1402" s="244">
        <f>IF(N1402="snížená",J1402,0)</f>
        <v>0</v>
      </c>
      <c r="BG1402" s="244">
        <f>IF(N1402="zákl. přenesená",J1402,0)</f>
        <v>0</v>
      </c>
      <c r="BH1402" s="244">
        <f>IF(N1402="sníž. přenesená",J1402,0)</f>
        <v>0</v>
      </c>
      <c r="BI1402" s="244">
        <f>IF(N1402="nulová",J1402,0)</f>
        <v>0</v>
      </c>
      <c r="BJ1402" s="19" t="s">
        <v>89</v>
      </c>
      <c r="BK1402" s="244">
        <f>ROUND(I1402*H1402,2)</f>
        <v>0</v>
      </c>
      <c r="BL1402" s="19" t="s">
        <v>319</v>
      </c>
      <c r="BM1402" s="243" t="s">
        <v>1960</v>
      </c>
    </row>
    <row r="1403" s="14" customFormat="1">
      <c r="A1403" s="14"/>
      <c r="B1403" s="257"/>
      <c r="C1403" s="258"/>
      <c r="D1403" s="247" t="s">
        <v>232</v>
      </c>
      <c r="E1403" s="259" t="s">
        <v>1</v>
      </c>
      <c r="F1403" s="260" t="s">
        <v>674</v>
      </c>
      <c r="G1403" s="258"/>
      <c r="H1403" s="259" t="s">
        <v>1</v>
      </c>
      <c r="I1403" s="261"/>
      <c r="J1403" s="258"/>
      <c r="K1403" s="258"/>
      <c r="L1403" s="262"/>
      <c r="M1403" s="263"/>
      <c r="N1403" s="264"/>
      <c r="O1403" s="264"/>
      <c r="P1403" s="264"/>
      <c r="Q1403" s="264"/>
      <c r="R1403" s="264"/>
      <c r="S1403" s="264"/>
      <c r="T1403" s="26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6" t="s">
        <v>232</v>
      </c>
      <c r="AU1403" s="266" t="s">
        <v>89</v>
      </c>
      <c r="AV1403" s="14" t="s">
        <v>84</v>
      </c>
      <c r="AW1403" s="14" t="s">
        <v>33</v>
      </c>
      <c r="AX1403" s="14" t="s">
        <v>78</v>
      </c>
      <c r="AY1403" s="266" t="s">
        <v>224</v>
      </c>
    </row>
    <row r="1404" s="13" customFormat="1">
      <c r="A1404" s="13"/>
      <c r="B1404" s="245"/>
      <c r="C1404" s="246"/>
      <c r="D1404" s="247" t="s">
        <v>232</v>
      </c>
      <c r="E1404" s="248" t="s">
        <v>1</v>
      </c>
      <c r="F1404" s="249" t="s">
        <v>675</v>
      </c>
      <c r="G1404" s="246"/>
      <c r="H1404" s="250">
        <v>14.32</v>
      </c>
      <c r="I1404" s="251"/>
      <c r="J1404" s="246"/>
      <c r="K1404" s="246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6" t="s">
        <v>232</v>
      </c>
      <c r="AU1404" s="256" t="s">
        <v>89</v>
      </c>
      <c r="AV1404" s="13" t="s">
        <v>89</v>
      </c>
      <c r="AW1404" s="13" t="s">
        <v>33</v>
      </c>
      <c r="AX1404" s="13" t="s">
        <v>78</v>
      </c>
      <c r="AY1404" s="256" t="s">
        <v>224</v>
      </c>
    </row>
    <row r="1405" s="13" customFormat="1">
      <c r="A1405" s="13"/>
      <c r="B1405" s="245"/>
      <c r="C1405" s="246"/>
      <c r="D1405" s="247" t="s">
        <v>232</v>
      </c>
      <c r="E1405" s="248" t="s">
        <v>1</v>
      </c>
      <c r="F1405" s="249" t="s">
        <v>676</v>
      </c>
      <c r="G1405" s="246"/>
      <c r="H1405" s="250">
        <v>16.629999999999999</v>
      </c>
      <c r="I1405" s="251"/>
      <c r="J1405" s="246"/>
      <c r="K1405" s="246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6" t="s">
        <v>232</v>
      </c>
      <c r="AU1405" s="256" t="s">
        <v>89</v>
      </c>
      <c r="AV1405" s="13" t="s">
        <v>89</v>
      </c>
      <c r="AW1405" s="13" t="s">
        <v>33</v>
      </c>
      <c r="AX1405" s="13" t="s">
        <v>78</v>
      </c>
      <c r="AY1405" s="256" t="s">
        <v>224</v>
      </c>
    </row>
    <row r="1406" s="13" customFormat="1">
      <c r="A1406" s="13"/>
      <c r="B1406" s="245"/>
      <c r="C1406" s="246"/>
      <c r="D1406" s="247" t="s">
        <v>232</v>
      </c>
      <c r="E1406" s="248" t="s">
        <v>1</v>
      </c>
      <c r="F1406" s="249" t="s">
        <v>677</v>
      </c>
      <c r="G1406" s="246"/>
      <c r="H1406" s="250">
        <v>20.050000000000001</v>
      </c>
      <c r="I1406" s="251"/>
      <c r="J1406" s="246"/>
      <c r="K1406" s="246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6" t="s">
        <v>232</v>
      </c>
      <c r="AU1406" s="256" t="s">
        <v>89</v>
      </c>
      <c r="AV1406" s="13" t="s">
        <v>89</v>
      </c>
      <c r="AW1406" s="13" t="s">
        <v>33</v>
      </c>
      <c r="AX1406" s="13" t="s">
        <v>78</v>
      </c>
      <c r="AY1406" s="256" t="s">
        <v>224</v>
      </c>
    </row>
    <row r="1407" s="13" customFormat="1">
      <c r="A1407" s="13"/>
      <c r="B1407" s="245"/>
      <c r="C1407" s="246"/>
      <c r="D1407" s="247" t="s">
        <v>232</v>
      </c>
      <c r="E1407" s="248" t="s">
        <v>1</v>
      </c>
      <c r="F1407" s="249" t="s">
        <v>678</v>
      </c>
      <c r="G1407" s="246"/>
      <c r="H1407" s="250">
        <v>23.280000000000001</v>
      </c>
      <c r="I1407" s="251"/>
      <c r="J1407" s="246"/>
      <c r="K1407" s="246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6" t="s">
        <v>232</v>
      </c>
      <c r="AU1407" s="256" t="s">
        <v>89</v>
      </c>
      <c r="AV1407" s="13" t="s">
        <v>89</v>
      </c>
      <c r="AW1407" s="13" t="s">
        <v>33</v>
      </c>
      <c r="AX1407" s="13" t="s">
        <v>78</v>
      </c>
      <c r="AY1407" s="256" t="s">
        <v>224</v>
      </c>
    </row>
    <row r="1408" s="15" customFormat="1">
      <c r="A1408" s="15"/>
      <c r="B1408" s="267"/>
      <c r="C1408" s="268"/>
      <c r="D1408" s="247" t="s">
        <v>232</v>
      </c>
      <c r="E1408" s="269" t="s">
        <v>1</v>
      </c>
      <c r="F1408" s="270" t="s">
        <v>248</v>
      </c>
      <c r="G1408" s="268"/>
      <c r="H1408" s="271">
        <v>74.280000000000001</v>
      </c>
      <c r="I1408" s="272"/>
      <c r="J1408" s="268"/>
      <c r="K1408" s="268"/>
      <c r="L1408" s="273"/>
      <c r="M1408" s="274"/>
      <c r="N1408" s="275"/>
      <c r="O1408" s="275"/>
      <c r="P1408" s="275"/>
      <c r="Q1408" s="275"/>
      <c r="R1408" s="275"/>
      <c r="S1408" s="275"/>
      <c r="T1408" s="276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77" t="s">
        <v>232</v>
      </c>
      <c r="AU1408" s="277" t="s">
        <v>89</v>
      </c>
      <c r="AV1408" s="15" t="s">
        <v>230</v>
      </c>
      <c r="AW1408" s="15" t="s">
        <v>33</v>
      </c>
      <c r="AX1408" s="15" t="s">
        <v>84</v>
      </c>
      <c r="AY1408" s="277" t="s">
        <v>224</v>
      </c>
    </row>
    <row r="1409" s="2" customFormat="1" ht="16.5" customHeight="1">
      <c r="A1409" s="40"/>
      <c r="B1409" s="41"/>
      <c r="C1409" s="278" t="s">
        <v>1961</v>
      </c>
      <c r="D1409" s="278" t="s">
        <v>390</v>
      </c>
      <c r="E1409" s="279" t="s">
        <v>1962</v>
      </c>
      <c r="F1409" s="280" t="s">
        <v>1963</v>
      </c>
      <c r="G1409" s="281" t="s">
        <v>229</v>
      </c>
      <c r="H1409" s="282">
        <v>81.707999999999998</v>
      </c>
      <c r="I1409" s="283"/>
      <c r="J1409" s="284">
        <f>ROUND(I1409*H1409,2)</f>
        <v>0</v>
      </c>
      <c r="K1409" s="285"/>
      <c r="L1409" s="286"/>
      <c r="M1409" s="287" t="s">
        <v>1</v>
      </c>
      <c r="N1409" s="288" t="s">
        <v>44</v>
      </c>
      <c r="O1409" s="93"/>
      <c r="P1409" s="241">
        <f>O1409*H1409</f>
        <v>0</v>
      </c>
      <c r="Q1409" s="241">
        <v>0.0033999999999999998</v>
      </c>
      <c r="R1409" s="241">
        <f>Q1409*H1409</f>
        <v>0.27780719999999998</v>
      </c>
      <c r="S1409" s="241">
        <v>0</v>
      </c>
      <c r="T1409" s="242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3" t="s">
        <v>418</v>
      </c>
      <c r="AT1409" s="243" t="s">
        <v>390</v>
      </c>
      <c r="AU1409" s="243" t="s">
        <v>89</v>
      </c>
      <c r="AY1409" s="19" t="s">
        <v>224</v>
      </c>
      <c r="BE1409" s="244">
        <f>IF(N1409="základní",J1409,0)</f>
        <v>0</v>
      </c>
      <c r="BF1409" s="244">
        <f>IF(N1409="snížená",J1409,0)</f>
        <v>0</v>
      </c>
      <c r="BG1409" s="244">
        <f>IF(N1409="zákl. přenesená",J1409,0)</f>
        <v>0</v>
      </c>
      <c r="BH1409" s="244">
        <f>IF(N1409="sníž. přenesená",J1409,0)</f>
        <v>0</v>
      </c>
      <c r="BI1409" s="244">
        <f>IF(N1409="nulová",J1409,0)</f>
        <v>0</v>
      </c>
      <c r="BJ1409" s="19" t="s">
        <v>89</v>
      </c>
      <c r="BK1409" s="244">
        <f>ROUND(I1409*H1409,2)</f>
        <v>0</v>
      </c>
      <c r="BL1409" s="19" t="s">
        <v>319</v>
      </c>
      <c r="BM1409" s="243" t="s">
        <v>1964</v>
      </c>
    </row>
    <row r="1410" s="14" customFormat="1">
      <c r="A1410" s="14"/>
      <c r="B1410" s="257"/>
      <c r="C1410" s="258"/>
      <c r="D1410" s="247" t="s">
        <v>232</v>
      </c>
      <c r="E1410" s="259" t="s">
        <v>1</v>
      </c>
      <c r="F1410" s="260" t="s">
        <v>674</v>
      </c>
      <c r="G1410" s="258"/>
      <c r="H1410" s="259" t="s">
        <v>1</v>
      </c>
      <c r="I1410" s="261"/>
      <c r="J1410" s="258"/>
      <c r="K1410" s="258"/>
      <c r="L1410" s="262"/>
      <c r="M1410" s="263"/>
      <c r="N1410" s="264"/>
      <c r="O1410" s="264"/>
      <c r="P1410" s="264"/>
      <c r="Q1410" s="264"/>
      <c r="R1410" s="264"/>
      <c r="S1410" s="264"/>
      <c r="T1410" s="26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6" t="s">
        <v>232</v>
      </c>
      <c r="AU1410" s="266" t="s">
        <v>89</v>
      </c>
      <c r="AV1410" s="14" t="s">
        <v>84</v>
      </c>
      <c r="AW1410" s="14" t="s">
        <v>33</v>
      </c>
      <c r="AX1410" s="14" t="s">
        <v>78</v>
      </c>
      <c r="AY1410" s="266" t="s">
        <v>224</v>
      </c>
    </row>
    <row r="1411" s="13" customFormat="1">
      <c r="A1411" s="13"/>
      <c r="B1411" s="245"/>
      <c r="C1411" s="246"/>
      <c r="D1411" s="247" t="s">
        <v>232</v>
      </c>
      <c r="E1411" s="248" t="s">
        <v>1</v>
      </c>
      <c r="F1411" s="249" t="s">
        <v>1965</v>
      </c>
      <c r="G1411" s="246"/>
      <c r="H1411" s="250">
        <v>15.752000000000001</v>
      </c>
      <c r="I1411" s="251"/>
      <c r="J1411" s="246"/>
      <c r="K1411" s="246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6" t="s">
        <v>232</v>
      </c>
      <c r="AU1411" s="256" t="s">
        <v>89</v>
      </c>
      <c r="AV1411" s="13" t="s">
        <v>89</v>
      </c>
      <c r="AW1411" s="13" t="s">
        <v>33</v>
      </c>
      <c r="AX1411" s="13" t="s">
        <v>78</v>
      </c>
      <c r="AY1411" s="256" t="s">
        <v>224</v>
      </c>
    </row>
    <row r="1412" s="13" customFormat="1">
      <c r="A1412" s="13"/>
      <c r="B1412" s="245"/>
      <c r="C1412" s="246"/>
      <c r="D1412" s="247" t="s">
        <v>232</v>
      </c>
      <c r="E1412" s="248" t="s">
        <v>1</v>
      </c>
      <c r="F1412" s="249" t="s">
        <v>1966</v>
      </c>
      <c r="G1412" s="246"/>
      <c r="H1412" s="250">
        <v>18.292999999999999</v>
      </c>
      <c r="I1412" s="251"/>
      <c r="J1412" s="246"/>
      <c r="K1412" s="246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6" t="s">
        <v>232</v>
      </c>
      <c r="AU1412" s="256" t="s">
        <v>89</v>
      </c>
      <c r="AV1412" s="13" t="s">
        <v>89</v>
      </c>
      <c r="AW1412" s="13" t="s">
        <v>33</v>
      </c>
      <c r="AX1412" s="13" t="s">
        <v>78</v>
      </c>
      <c r="AY1412" s="256" t="s">
        <v>224</v>
      </c>
    </row>
    <row r="1413" s="13" customFormat="1">
      <c r="A1413" s="13"/>
      <c r="B1413" s="245"/>
      <c r="C1413" s="246"/>
      <c r="D1413" s="247" t="s">
        <v>232</v>
      </c>
      <c r="E1413" s="248" t="s">
        <v>1</v>
      </c>
      <c r="F1413" s="249" t="s">
        <v>1967</v>
      </c>
      <c r="G1413" s="246"/>
      <c r="H1413" s="250">
        <v>22.055</v>
      </c>
      <c r="I1413" s="251"/>
      <c r="J1413" s="246"/>
      <c r="K1413" s="246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6" t="s">
        <v>232</v>
      </c>
      <c r="AU1413" s="256" t="s">
        <v>89</v>
      </c>
      <c r="AV1413" s="13" t="s">
        <v>89</v>
      </c>
      <c r="AW1413" s="13" t="s">
        <v>33</v>
      </c>
      <c r="AX1413" s="13" t="s">
        <v>78</v>
      </c>
      <c r="AY1413" s="256" t="s">
        <v>224</v>
      </c>
    </row>
    <row r="1414" s="13" customFormat="1">
      <c r="A1414" s="13"/>
      <c r="B1414" s="245"/>
      <c r="C1414" s="246"/>
      <c r="D1414" s="247" t="s">
        <v>232</v>
      </c>
      <c r="E1414" s="248" t="s">
        <v>1</v>
      </c>
      <c r="F1414" s="249" t="s">
        <v>1968</v>
      </c>
      <c r="G1414" s="246"/>
      <c r="H1414" s="250">
        <v>25.608000000000001</v>
      </c>
      <c r="I1414" s="251"/>
      <c r="J1414" s="246"/>
      <c r="K1414" s="246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6" t="s">
        <v>232</v>
      </c>
      <c r="AU1414" s="256" t="s">
        <v>89</v>
      </c>
      <c r="AV1414" s="13" t="s">
        <v>89</v>
      </c>
      <c r="AW1414" s="13" t="s">
        <v>33</v>
      </c>
      <c r="AX1414" s="13" t="s">
        <v>78</v>
      </c>
      <c r="AY1414" s="256" t="s">
        <v>224</v>
      </c>
    </row>
    <row r="1415" s="15" customFormat="1">
      <c r="A1415" s="15"/>
      <c r="B1415" s="267"/>
      <c r="C1415" s="268"/>
      <c r="D1415" s="247" t="s">
        <v>232</v>
      </c>
      <c r="E1415" s="269" t="s">
        <v>1</v>
      </c>
      <c r="F1415" s="270" t="s">
        <v>248</v>
      </c>
      <c r="G1415" s="268"/>
      <c r="H1415" s="271">
        <v>81.707999999999998</v>
      </c>
      <c r="I1415" s="272"/>
      <c r="J1415" s="268"/>
      <c r="K1415" s="268"/>
      <c r="L1415" s="273"/>
      <c r="M1415" s="274"/>
      <c r="N1415" s="275"/>
      <c r="O1415" s="275"/>
      <c r="P1415" s="275"/>
      <c r="Q1415" s="275"/>
      <c r="R1415" s="275"/>
      <c r="S1415" s="275"/>
      <c r="T1415" s="276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77" t="s">
        <v>232</v>
      </c>
      <c r="AU1415" s="277" t="s">
        <v>89</v>
      </c>
      <c r="AV1415" s="15" t="s">
        <v>230</v>
      </c>
      <c r="AW1415" s="15" t="s">
        <v>33</v>
      </c>
      <c r="AX1415" s="15" t="s">
        <v>84</v>
      </c>
      <c r="AY1415" s="277" t="s">
        <v>224</v>
      </c>
    </row>
    <row r="1416" s="2" customFormat="1" ht="16.5" customHeight="1">
      <c r="A1416" s="40"/>
      <c r="B1416" s="41"/>
      <c r="C1416" s="231" t="s">
        <v>1969</v>
      </c>
      <c r="D1416" s="231" t="s">
        <v>226</v>
      </c>
      <c r="E1416" s="232" t="s">
        <v>1970</v>
      </c>
      <c r="F1416" s="233" t="s">
        <v>1971</v>
      </c>
      <c r="G1416" s="234" t="s">
        <v>273</v>
      </c>
      <c r="H1416" s="235">
        <v>59.200000000000003</v>
      </c>
      <c r="I1416" s="236"/>
      <c r="J1416" s="237">
        <f>ROUND(I1416*H1416,2)</f>
        <v>0</v>
      </c>
      <c r="K1416" s="238"/>
      <c r="L1416" s="46"/>
      <c r="M1416" s="239" t="s">
        <v>1</v>
      </c>
      <c r="N1416" s="240" t="s">
        <v>44</v>
      </c>
      <c r="O1416" s="93"/>
      <c r="P1416" s="241">
        <f>O1416*H1416</f>
        <v>0</v>
      </c>
      <c r="Q1416" s="241">
        <v>2.0000000000000002E-05</v>
      </c>
      <c r="R1416" s="241">
        <f>Q1416*H1416</f>
        <v>0.0011840000000000002</v>
      </c>
      <c r="S1416" s="241">
        <v>0</v>
      </c>
      <c r="T1416" s="242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3" t="s">
        <v>319</v>
      </c>
      <c r="AT1416" s="243" t="s">
        <v>226</v>
      </c>
      <c r="AU1416" s="243" t="s">
        <v>89</v>
      </c>
      <c r="AY1416" s="19" t="s">
        <v>224</v>
      </c>
      <c r="BE1416" s="244">
        <f>IF(N1416="základní",J1416,0)</f>
        <v>0</v>
      </c>
      <c r="BF1416" s="244">
        <f>IF(N1416="snížená",J1416,0)</f>
        <v>0</v>
      </c>
      <c r="BG1416" s="244">
        <f>IF(N1416="zákl. přenesená",J1416,0)</f>
        <v>0</v>
      </c>
      <c r="BH1416" s="244">
        <f>IF(N1416="sníž. přenesená",J1416,0)</f>
        <v>0</v>
      </c>
      <c r="BI1416" s="244">
        <f>IF(N1416="nulová",J1416,0)</f>
        <v>0</v>
      </c>
      <c r="BJ1416" s="19" t="s">
        <v>89</v>
      </c>
      <c r="BK1416" s="244">
        <f>ROUND(I1416*H1416,2)</f>
        <v>0</v>
      </c>
      <c r="BL1416" s="19" t="s">
        <v>319</v>
      </c>
      <c r="BM1416" s="243" t="s">
        <v>1972</v>
      </c>
    </row>
    <row r="1417" s="14" customFormat="1">
      <c r="A1417" s="14"/>
      <c r="B1417" s="257"/>
      <c r="C1417" s="258"/>
      <c r="D1417" s="247" t="s">
        <v>232</v>
      </c>
      <c r="E1417" s="259" t="s">
        <v>1</v>
      </c>
      <c r="F1417" s="260" t="s">
        <v>674</v>
      </c>
      <c r="G1417" s="258"/>
      <c r="H1417" s="259" t="s">
        <v>1</v>
      </c>
      <c r="I1417" s="261"/>
      <c r="J1417" s="258"/>
      <c r="K1417" s="258"/>
      <c r="L1417" s="262"/>
      <c r="M1417" s="263"/>
      <c r="N1417" s="264"/>
      <c r="O1417" s="264"/>
      <c r="P1417" s="264"/>
      <c r="Q1417" s="264"/>
      <c r="R1417" s="264"/>
      <c r="S1417" s="264"/>
      <c r="T1417" s="26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6" t="s">
        <v>232</v>
      </c>
      <c r="AU1417" s="266" t="s">
        <v>89</v>
      </c>
      <c r="AV1417" s="14" t="s">
        <v>84</v>
      </c>
      <c r="AW1417" s="14" t="s">
        <v>33</v>
      </c>
      <c r="AX1417" s="14" t="s">
        <v>78</v>
      </c>
      <c r="AY1417" s="266" t="s">
        <v>224</v>
      </c>
    </row>
    <row r="1418" s="13" customFormat="1">
      <c r="A1418" s="13"/>
      <c r="B1418" s="245"/>
      <c r="C1418" s="246"/>
      <c r="D1418" s="247" t="s">
        <v>232</v>
      </c>
      <c r="E1418" s="248" t="s">
        <v>1</v>
      </c>
      <c r="F1418" s="249" t="s">
        <v>1973</v>
      </c>
      <c r="G1418" s="246"/>
      <c r="H1418" s="250">
        <v>10.949999999999999</v>
      </c>
      <c r="I1418" s="251"/>
      <c r="J1418" s="246"/>
      <c r="K1418" s="246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6" t="s">
        <v>232</v>
      </c>
      <c r="AU1418" s="256" t="s">
        <v>89</v>
      </c>
      <c r="AV1418" s="13" t="s">
        <v>89</v>
      </c>
      <c r="AW1418" s="13" t="s">
        <v>33</v>
      </c>
      <c r="AX1418" s="13" t="s">
        <v>78</v>
      </c>
      <c r="AY1418" s="256" t="s">
        <v>224</v>
      </c>
    </row>
    <row r="1419" s="13" customFormat="1">
      <c r="A1419" s="13"/>
      <c r="B1419" s="245"/>
      <c r="C1419" s="246"/>
      <c r="D1419" s="247" t="s">
        <v>232</v>
      </c>
      <c r="E1419" s="248" t="s">
        <v>1</v>
      </c>
      <c r="F1419" s="249" t="s">
        <v>1974</v>
      </c>
      <c r="G1419" s="246"/>
      <c r="H1419" s="250">
        <v>10.949999999999999</v>
      </c>
      <c r="I1419" s="251"/>
      <c r="J1419" s="246"/>
      <c r="K1419" s="246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6" t="s">
        <v>232</v>
      </c>
      <c r="AU1419" s="256" t="s">
        <v>89</v>
      </c>
      <c r="AV1419" s="13" t="s">
        <v>89</v>
      </c>
      <c r="AW1419" s="13" t="s">
        <v>33</v>
      </c>
      <c r="AX1419" s="13" t="s">
        <v>78</v>
      </c>
      <c r="AY1419" s="256" t="s">
        <v>224</v>
      </c>
    </row>
    <row r="1420" s="13" customFormat="1">
      <c r="A1420" s="13"/>
      <c r="B1420" s="245"/>
      <c r="C1420" s="246"/>
      <c r="D1420" s="247" t="s">
        <v>232</v>
      </c>
      <c r="E1420" s="248" t="s">
        <v>1</v>
      </c>
      <c r="F1420" s="249" t="s">
        <v>1975</v>
      </c>
      <c r="G1420" s="246"/>
      <c r="H1420" s="250">
        <v>17</v>
      </c>
      <c r="I1420" s="251"/>
      <c r="J1420" s="246"/>
      <c r="K1420" s="246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6" t="s">
        <v>232</v>
      </c>
      <c r="AU1420" s="256" t="s">
        <v>89</v>
      </c>
      <c r="AV1420" s="13" t="s">
        <v>89</v>
      </c>
      <c r="AW1420" s="13" t="s">
        <v>33</v>
      </c>
      <c r="AX1420" s="13" t="s">
        <v>78</v>
      </c>
      <c r="AY1420" s="256" t="s">
        <v>224</v>
      </c>
    </row>
    <row r="1421" s="13" customFormat="1">
      <c r="A1421" s="13"/>
      <c r="B1421" s="245"/>
      <c r="C1421" s="246"/>
      <c r="D1421" s="247" t="s">
        <v>232</v>
      </c>
      <c r="E1421" s="248" t="s">
        <v>1</v>
      </c>
      <c r="F1421" s="249" t="s">
        <v>1976</v>
      </c>
      <c r="G1421" s="246"/>
      <c r="H1421" s="250">
        <v>20.300000000000001</v>
      </c>
      <c r="I1421" s="251"/>
      <c r="J1421" s="246"/>
      <c r="K1421" s="246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6" t="s">
        <v>232</v>
      </c>
      <c r="AU1421" s="256" t="s">
        <v>89</v>
      </c>
      <c r="AV1421" s="13" t="s">
        <v>89</v>
      </c>
      <c r="AW1421" s="13" t="s">
        <v>33</v>
      </c>
      <c r="AX1421" s="13" t="s">
        <v>78</v>
      </c>
      <c r="AY1421" s="256" t="s">
        <v>224</v>
      </c>
    </row>
    <row r="1422" s="15" customFormat="1">
      <c r="A1422" s="15"/>
      <c r="B1422" s="267"/>
      <c r="C1422" s="268"/>
      <c r="D1422" s="247" t="s">
        <v>232</v>
      </c>
      <c r="E1422" s="269" t="s">
        <v>1</v>
      </c>
      <c r="F1422" s="270" t="s">
        <v>248</v>
      </c>
      <c r="G1422" s="268"/>
      <c r="H1422" s="271">
        <v>59.200000000000003</v>
      </c>
      <c r="I1422" s="272"/>
      <c r="J1422" s="268"/>
      <c r="K1422" s="268"/>
      <c r="L1422" s="273"/>
      <c r="M1422" s="274"/>
      <c r="N1422" s="275"/>
      <c r="O1422" s="275"/>
      <c r="P1422" s="275"/>
      <c r="Q1422" s="275"/>
      <c r="R1422" s="275"/>
      <c r="S1422" s="275"/>
      <c r="T1422" s="276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77" t="s">
        <v>232</v>
      </c>
      <c r="AU1422" s="277" t="s">
        <v>89</v>
      </c>
      <c r="AV1422" s="15" t="s">
        <v>230</v>
      </c>
      <c r="AW1422" s="15" t="s">
        <v>33</v>
      </c>
      <c r="AX1422" s="15" t="s">
        <v>84</v>
      </c>
      <c r="AY1422" s="277" t="s">
        <v>224</v>
      </c>
    </row>
    <row r="1423" s="2" customFormat="1" ht="16.5" customHeight="1">
      <c r="A1423" s="40"/>
      <c r="B1423" s="41"/>
      <c r="C1423" s="231" t="s">
        <v>1977</v>
      </c>
      <c r="D1423" s="231" t="s">
        <v>226</v>
      </c>
      <c r="E1423" s="232" t="s">
        <v>1978</v>
      </c>
      <c r="F1423" s="233" t="s">
        <v>1979</v>
      </c>
      <c r="G1423" s="234" t="s">
        <v>273</v>
      </c>
      <c r="H1423" s="235">
        <v>59.880000000000003</v>
      </c>
      <c r="I1423" s="236"/>
      <c r="J1423" s="237">
        <f>ROUND(I1423*H1423,2)</f>
        <v>0</v>
      </c>
      <c r="K1423" s="238"/>
      <c r="L1423" s="46"/>
      <c r="M1423" s="239" t="s">
        <v>1</v>
      </c>
      <c r="N1423" s="240" t="s">
        <v>44</v>
      </c>
      <c r="O1423" s="93"/>
      <c r="P1423" s="241">
        <f>O1423*H1423</f>
        <v>0</v>
      </c>
      <c r="Q1423" s="241">
        <v>1.0000000000000001E-05</v>
      </c>
      <c r="R1423" s="241">
        <f>Q1423*H1423</f>
        <v>0.00059880000000000003</v>
      </c>
      <c r="S1423" s="241">
        <v>0</v>
      </c>
      <c r="T1423" s="242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3" t="s">
        <v>319</v>
      </c>
      <c r="AT1423" s="243" t="s">
        <v>226</v>
      </c>
      <c r="AU1423" s="243" t="s">
        <v>89</v>
      </c>
      <c r="AY1423" s="19" t="s">
        <v>224</v>
      </c>
      <c r="BE1423" s="244">
        <f>IF(N1423="základní",J1423,0)</f>
        <v>0</v>
      </c>
      <c r="BF1423" s="244">
        <f>IF(N1423="snížená",J1423,0)</f>
        <v>0</v>
      </c>
      <c r="BG1423" s="244">
        <f>IF(N1423="zákl. přenesená",J1423,0)</f>
        <v>0</v>
      </c>
      <c r="BH1423" s="244">
        <f>IF(N1423="sníž. přenesená",J1423,0)</f>
        <v>0</v>
      </c>
      <c r="BI1423" s="244">
        <f>IF(N1423="nulová",J1423,0)</f>
        <v>0</v>
      </c>
      <c r="BJ1423" s="19" t="s">
        <v>89</v>
      </c>
      <c r="BK1423" s="244">
        <f>ROUND(I1423*H1423,2)</f>
        <v>0</v>
      </c>
      <c r="BL1423" s="19" t="s">
        <v>319</v>
      </c>
      <c r="BM1423" s="243" t="s">
        <v>1980</v>
      </c>
    </row>
    <row r="1424" s="14" customFormat="1">
      <c r="A1424" s="14"/>
      <c r="B1424" s="257"/>
      <c r="C1424" s="258"/>
      <c r="D1424" s="247" t="s">
        <v>232</v>
      </c>
      <c r="E1424" s="259" t="s">
        <v>1</v>
      </c>
      <c r="F1424" s="260" t="s">
        <v>674</v>
      </c>
      <c r="G1424" s="258"/>
      <c r="H1424" s="259" t="s">
        <v>1</v>
      </c>
      <c r="I1424" s="261"/>
      <c r="J1424" s="258"/>
      <c r="K1424" s="258"/>
      <c r="L1424" s="262"/>
      <c r="M1424" s="263"/>
      <c r="N1424" s="264"/>
      <c r="O1424" s="264"/>
      <c r="P1424" s="264"/>
      <c r="Q1424" s="264"/>
      <c r="R1424" s="264"/>
      <c r="S1424" s="264"/>
      <c r="T1424" s="26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6" t="s">
        <v>232</v>
      </c>
      <c r="AU1424" s="266" t="s">
        <v>89</v>
      </c>
      <c r="AV1424" s="14" t="s">
        <v>84</v>
      </c>
      <c r="AW1424" s="14" t="s">
        <v>33</v>
      </c>
      <c r="AX1424" s="14" t="s">
        <v>78</v>
      </c>
      <c r="AY1424" s="266" t="s">
        <v>224</v>
      </c>
    </row>
    <row r="1425" s="13" customFormat="1">
      <c r="A1425" s="13"/>
      <c r="B1425" s="245"/>
      <c r="C1425" s="246"/>
      <c r="D1425" s="247" t="s">
        <v>232</v>
      </c>
      <c r="E1425" s="248" t="s">
        <v>1</v>
      </c>
      <c r="F1425" s="249" t="s">
        <v>1981</v>
      </c>
      <c r="G1425" s="246"/>
      <c r="H1425" s="250">
        <v>12.220000000000001</v>
      </c>
      <c r="I1425" s="251"/>
      <c r="J1425" s="246"/>
      <c r="K1425" s="246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6" t="s">
        <v>232</v>
      </c>
      <c r="AU1425" s="256" t="s">
        <v>89</v>
      </c>
      <c r="AV1425" s="13" t="s">
        <v>89</v>
      </c>
      <c r="AW1425" s="13" t="s">
        <v>33</v>
      </c>
      <c r="AX1425" s="13" t="s">
        <v>78</v>
      </c>
      <c r="AY1425" s="256" t="s">
        <v>224</v>
      </c>
    </row>
    <row r="1426" s="13" customFormat="1">
      <c r="A1426" s="13"/>
      <c r="B1426" s="245"/>
      <c r="C1426" s="246"/>
      <c r="D1426" s="247" t="s">
        <v>232</v>
      </c>
      <c r="E1426" s="248" t="s">
        <v>1</v>
      </c>
      <c r="F1426" s="249" t="s">
        <v>1982</v>
      </c>
      <c r="G1426" s="246"/>
      <c r="H1426" s="250">
        <v>14.85</v>
      </c>
      <c r="I1426" s="251"/>
      <c r="J1426" s="246"/>
      <c r="K1426" s="246"/>
      <c r="L1426" s="252"/>
      <c r="M1426" s="253"/>
      <c r="N1426" s="254"/>
      <c r="O1426" s="254"/>
      <c r="P1426" s="254"/>
      <c r="Q1426" s="254"/>
      <c r="R1426" s="254"/>
      <c r="S1426" s="254"/>
      <c r="T1426" s="25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6" t="s">
        <v>232</v>
      </c>
      <c r="AU1426" s="256" t="s">
        <v>89</v>
      </c>
      <c r="AV1426" s="13" t="s">
        <v>89</v>
      </c>
      <c r="AW1426" s="13" t="s">
        <v>33</v>
      </c>
      <c r="AX1426" s="13" t="s">
        <v>78</v>
      </c>
      <c r="AY1426" s="256" t="s">
        <v>224</v>
      </c>
    </row>
    <row r="1427" s="13" customFormat="1">
      <c r="A1427" s="13"/>
      <c r="B1427" s="245"/>
      <c r="C1427" s="246"/>
      <c r="D1427" s="247" t="s">
        <v>232</v>
      </c>
      <c r="E1427" s="248" t="s">
        <v>1</v>
      </c>
      <c r="F1427" s="249" t="s">
        <v>1983</v>
      </c>
      <c r="G1427" s="246"/>
      <c r="H1427" s="250">
        <v>16.789999999999999</v>
      </c>
      <c r="I1427" s="251"/>
      <c r="J1427" s="246"/>
      <c r="K1427" s="246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6" t="s">
        <v>232</v>
      </c>
      <c r="AU1427" s="256" t="s">
        <v>89</v>
      </c>
      <c r="AV1427" s="13" t="s">
        <v>89</v>
      </c>
      <c r="AW1427" s="13" t="s">
        <v>33</v>
      </c>
      <c r="AX1427" s="13" t="s">
        <v>78</v>
      </c>
      <c r="AY1427" s="256" t="s">
        <v>224</v>
      </c>
    </row>
    <row r="1428" s="13" customFormat="1">
      <c r="A1428" s="13"/>
      <c r="B1428" s="245"/>
      <c r="C1428" s="246"/>
      <c r="D1428" s="247" t="s">
        <v>232</v>
      </c>
      <c r="E1428" s="248" t="s">
        <v>1</v>
      </c>
      <c r="F1428" s="249" t="s">
        <v>1984</v>
      </c>
      <c r="G1428" s="246"/>
      <c r="H1428" s="250">
        <v>16.02</v>
      </c>
      <c r="I1428" s="251"/>
      <c r="J1428" s="246"/>
      <c r="K1428" s="246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6" t="s">
        <v>232</v>
      </c>
      <c r="AU1428" s="256" t="s">
        <v>89</v>
      </c>
      <c r="AV1428" s="13" t="s">
        <v>89</v>
      </c>
      <c r="AW1428" s="13" t="s">
        <v>33</v>
      </c>
      <c r="AX1428" s="13" t="s">
        <v>78</v>
      </c>
      <c r="AY1428" s="256" t="s">
        <v>224</v>
      </c>
    </row>
    <row r="1429" s="15" customFormat="1">
      <c r="A1429" s="15"/>
      <c r="B1429" s="267"/>
      <c r="C1429" s="268"/>
      <c r="D1429" s="247" t="s">
        <v>232</v>
      </c>
      <c r="E1429" s="269" t="s">
        <v>1</v>
      </c>
      <c r="F1429" s="270" t="s">
        <v>248</v>
      </c>
      <c r="G1429" s="268"/>
      <c r="H1429" s="271">
        <v>59.880000000000003</v>
      </c>
      <c r="I1429" s="272"/>
      <c r="J1429" s="268"/>
      <c r="K1429" s="268"/>
      <c r="L1429" s="273"/>
      <c r="M1429" s="274"/>
      <c r="N1429" s="275"/>
      <c r="O1429" s="275"/>
      <c r="P1429" s="275"/>
      <c r="Q1429" s="275"/>
      <c r="R1429" s="275"/>
      <c r="S1429" s="275"/>
      <c r="T1429" s="276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7" t="s">
        <v>232</v>
      </c>
      <c r="AU1429" s="277" t="s">
        <v>89</v>
      </c>
      <c r="AV1429" s="15" t="s">
        <v>230</v>
      </c>
      <c r="AW1429" s="15" t="s">
        <v>33</v>
      </c>
      <c r="AX1429" s="15" t="s">
        <v>84</v>
      </c>
      <c r="AY1429" s="277" t="s">
        <v>224</v>
      </c>
    </row>
    <row r="1430" s="2" customFormat="1" ht="16.5" customHeight="1">
      <c r="A1430" s="40"/>
      <c r="B1430" s="41"/>
      <c r="C1430" s="278" t="s">
        <v>1985</v>
      </c>
      <c r="D1430" s="278" t="s">
        <v>390</v>
      </c>
      <c r="E1430" s="279" t="s">
        <v>1986</v>
      </c>
      <c r="F1430" s="280" t="s">
        <v>1987</v>
      </c>
      <c r="G1430" s="281" t="s">
        <v>273</v>
      </c>
      <c r="H1430" s="282">
        <v>61.078000000000003</v>
      </c>
      <c r="I1430" s="283"/>
      <c r="J1430" s="284">
        <f>ROUND(I1430*H1430,2)</f>
        <v>0</v>
      </c>
      <c r="K1430" s="285"/>
      <c r="L1430" s="286"/>
      <c r="M1430" s="287" t="s">
        <v>1</v>
      </c>
      <c r="N1430" s="288" t="s">
        <v>44</v>
      </c>
      <c r="O1430" s="93"/>
      <c r="P1430" s="241">
        <f>O1430*H1430</f>
        <v>0</v>
      </c>
      <c r="Q1430" s="241">
        <v>0.00020000000000000001</v>
      </c>
      <c r="R1430" s="241">
        <f>Q1430*H1430</f>
        <v>0.012215600000000002</v>
      </c>
      <c r="S1430" s="241">
        <v>0</v>
      </c>
      <c r="T1430" s="242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3" t="s">
        <v>418</v>
      </c>
      <c r="AT1430" s="243" t="s">
        <v>390</v>
      </c>
      <c r="AU1430" s="243" t="s">
        <v>89</v>
      </c>
      <c r="AY1430" s="19" t="s">
        <v>224</v>
      </c>
      <c r="BE1430" s="244">
        <f>IF(N1430="základní",J1430,0)</f>
        <v>0</v>
      </c>
      <c r="BF1430" s="244">
        <f>IF(N1430="snížená",J1430,0)</f>
        <v>0</v>
      </c>
      <c r="BG1430" s="244">
        <f>IF(N1430="zákl. přenesená",J1430,0)</f>
        <v>0</v>
      </c>
      <c r="BH1430" s="244">
        <f>IF(N1430="sníž. přenesená",J1430,0)</f>
        <v>0</v>
      </c>
      <c r="BI1430" s="244">
        <f>IF(N1430="nulová",J1430,0)</f>
        <v>0</v>
      </c>
      <c r="BJ1430" s="19" t="s">
        <v>89</v>
      </c>
      <c r="BK1430" s="244">
        <f>ROUND(I1430*H1430,2)</f>
        <v>0</v>
      </c>
      <c r="BL1430" s="19" t="s">
        <v>319</v>
      </c>
      <c r="BM1430" s="243" t="s">
        <v>1988</v>
      </c>
    </row>
    <row r="1431" s="13" customFormat="1">
      <c r="A1431" s="13"/>
      <c r="B1431" s="245"/>
      <c r="C1431" s="246"/>
      <c r="D1431" s="247" t="s">
        <v>232</v>
      </c>
      <c r="E1431" s="248" t="s">
        <v>1</v>
      </c>
      <c r="F1431" s="249" t="s">
        <v>1989</v>
      </c>
      <c r="G1431" s="246"/>
      <c r="H1431" s="250">
        <v>61.078000000000003</v>
      </c>
      <c r="I1431" s="251"/>
      <c r="J1431" s="246"/>
      <c r="K1431" s="246"/>
      <c r="L1431" s="252"/>
      <c r="M1431" s="253"/>
      <c r="N1431" s="254"/>
      <c r="O1431" s="254"/>
      <c r="P1431" s="254"/>
      <c r="Q1431" s="254"/>
      <c r="R1431" s="254"/>
      <c r="S1431" s="254"/>
      <c r="T1431" s="25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6" t="s">
        <v>232</v>
      </c>
      <c r="AU1431" s="256" t="s">
        <v>89</v>
      </c>
      <c r="AV1431" s="13" t="s">
        <v>89</v>
      </c>
      <c r="AW1431" s="13" t="s">
        <v>33</v>
      </c>
      <c r="AX1431" s="13" t="s">
        <v>84</v>
      </c>
      <c r="AY1431" s="256" t="s">
        <v>224</v>
      </c>
    </row>
    <row r="1432" s="2" customFormat="1" ht="16.5" customHeight="1">
      <c r="A1432" s="40"/>
      <c r="B1432" s="41"/>
      <c r="C1432" s="231" t="s">
        <v>1990</v>
      </c>
      <c r="D1432" s="231" t="s">
        <v>226</v>
      </c>
      <c r="E1432" s="232" t="s">
        <v>1991</v>
      </c>
      <c r="F1432" s="233" t="s">
        <v>1992</v>
      </c>
      <c r="G1432" s="234" t="s">
        <v>273</v>
      </c>
      <c r="H1432" s="235">
        <v>3.5</v>
      </c>
      <c r="I1432" s="236"/>
      <c r="J1432" s="237">
        <f>ROUND(I1432*H1432,2)</f>
        <v>0</v>
      </c>
      <c r="K1432" s="238"/>
      <c r="L1432" s="46"/>
      <c r="M1432" s="239" t="s">
        <v>1</v>
      </c>
      <c r="N1432" s="240" t="s">
        <v>44</v>
      </c>
      <c r="O1432" s="93"/>
      <c r="P1432" s="241">
        <f>O1432*H1432</f>
        <v>0</v>
      </c>
      <c r="Q1432" s="241">
        <v>0</v>
      </c>
      <c r="R1432" s="241">
        <f>Q1432*H1432</f>
        <v>0</v>
      </c>
      <c r="S1432" s="241">
        <v>0</v>
      </c>
      <c r="T1432" s="242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3" t="s">
        <v>319</v>
      </c>
      <c r="AT1432" s="243" t="s">
        <v>226</v>
      </c>
      <c r="AU1432" s="243" t="s">
        <v>89</v>
      </c>
      <c r="AY1432" s="19" t="s">
        <v>224</v>
      </c>
      <c r="BE1432" s="244">
        <f>IF(N1432="základní",J1432,0)</f>
        <v>0</v>
      </c>
      <c r="BF1432" s="244">
        <f>IF(N1432="snížená",J1432,0)</f>
        <v>0</v>
      </c>
      <c r="BG1432" s="244">
        <f>IF(N1432="zákl. přenesená",J1432,0)</f>
        <v>0</v>
      </c>
      <c r="BH1432" s="244">
        <f>IF(N1432="sníž. přenesená",J1432,0)</f>
        <v>0</v>
      </c>
      <c r="BI1432" s="244">
        <f>IF(N1432="nulová",J1432,0)</f>
        <v>0</v>
      </c>
      <c r="BJ1432" s="19" t="s">
        <v>89</v>
      </c>
      <c r="BK1432" s="244">
        <f>ROUND(I1432*H1432,2)</f>
        <v>0</v>
      </c>
      <c r="BL1432" s="19" t="s">
        <v>319</v>
      </c>
      <c r="BM1432" s="243" t="s">
        <v>1993</v>
      </c>
    </row>
    <row r="1433" s="14" customFormat="1">
      <c r="A1433" s="14"/>
      <c r="B1433" s="257"/>
      <c r="C1433" s="258"/>
      <c r="D1433" s="247" t="s">
        <v>232</v>
      </c>
      <c r="E1433" s="259" t="s">
        <v>1</v>
      </c>
      <c r="F1433" s="260" t="s">
        <v>1994</v>
      </c>
      <c r="G1433" s="258"/>
      <c r="H1433" s="259" t="s">
        <v>1</v>
      </c>
      <c r="I1433" s="261"/>
      <c r="J1433" s="258"/>
      <c r="K1433" s="258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6" t="s">
        <v>232</v>
      </c>
      <c r="AU1433" s="266" t="s">
        <v>89</v>
      </c>
      <c r="AV1433" s="14" t="s">
        <v>84</v>
      </c>
      <c r="AW1433" s="14" t="s">
        <v>33</v>
      </c>
      <c r="AX1433" s="14" t="s">
        <v>78</v>
      </c>
      <c r="AY1433" s="266" t="s">
        <v>224</v>
      </c>
    </row>
    <row r="1434" s="13" customFormat="1">
      <c r="A1434" s="13"/>
      <c r="B1434" s="245"/>
      <c r="C1434" s="246"/>
      <c r="D1434" s="247" t="s">
        <v>232</v>
      </c>
      <c r="E1434" s="248" t="s">
        <v>1</v>
      </c>
      <c r="F1434" s="249" t="s">
        <v>1995</v>
      </c>
      <c r="G1434" s="246"/>
      <c r="H1434" s="250">
        <v>3.5</v>
      </c>
      <c r="I1434" s="251"/>
      <c r="J1434" s="246"/>
      <c r="K1434" s="246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6" t="s">
        <v>232</v>
      </c>
      <c r="AU1434" s="256" t="s">
        <v>89</v>
      </c>
      <c r="AV1434" s="13" t="s">
        <v>89</v>
      </c>
      <c r="AW1434" s="13" t="s">
        <v>33</v>
      </c>
      <c r="AX1434" s="13" t="s">
        <v>84</v>
      </c>
      <c r="AY1434" s="256" t="s">
        <v>224</v>
      </c>
    </row>
    <row r="1435" s="2" customFormat="1" ht="16.5" customHeight="1">
      <c r="A1435" s="40"/>
      <c r="B1435" s="41"/>
      <c r="C1435" s="278" t="s">
        <v>1996</v>
      </c>
      <c r="D1435" s="278" t="s">
        <v>390</v>
      </c>
      <c r="E1435" s="279" t="s">
        <v>1997</v>
      </c>
      <c r="F1435" s="280" t="s">
        <v>1998</v>
      </c>
      <c r="G1435" s="281" t="s">
        <v>273</v>
      </c>
      <c r="H1435" s="282">
        <v>3.8500000000000001</v>
      </c>
      <c r="I1435" s="283"/>
      <c r="J1435" s="284">
        <f>ROUND(I1435*H1435,2)</f>
        <v>0</v>
      </c>
      <c r="K1435" s="285"/>
      <c r="L1435" s="286"/>
      <c r="M1435" s="287" t="s">
        <v>1</v>
      </c>
      <c r="N1435" s="288" t="s">
        <v>44</v>
      </c>
      <c r="O1435" s="93"/>
      <c r="P1435" s="241">
        <f>O1435*H1435</f>
        <v>0</v>
      </c>
      <c r="Q1435" s="241">
        <v>0.00016000000000000001</v>
      </c>
      <c r="R1435" s="241">
        <f>Q1435*H1435</f>
        <v>0.00061600000000000001</v>
      </c>
      <c r="S1435" s="241">
        <v>0</v>
      </c>
      <c r="T1435" s="242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3" t="s">
        <v>418</v>
      </c>
      <c r="AT1435" s="243" t="s">
        <v>390</v>
      </c>
      <c r="AU1435" s="243" t="s">
        <v>89</v>
      </c>
      <c r="AY1435" s="19" t="s">
        <v>224</v>
      </c>
      <c r="BE1435" s="244">
        <f>IF(N1435="základní",J1435,0)</f>
        <v>0</v>
      </c>
      <c r="BF1435" s="244">
        <f>IF(N1435="snížená",J1435,0)</f>
        <v>0</v>
      </c>
      <c r="BG1435" s="244">
        <f>IF(N1435="zákl. přenesená",J1435,0)</f>
        <v>0</v>
      </c>
      <c r="BH1435" s="244">
        <f>IF(N1435="sníž. přenesená",J1435,0)</f>
        <v>0</v>
      </c>
      <c r="BI1435" s="244">
        <f>IF(N1435="nulová",J1435,0)</f>
        <v>0</v>
      </c>
      <c r="BJ1435" s="19" t="s">
        <v>89</v>
      </c>
      <c r="BK1435" s="244">
        <f>ROUND(I1435*H1435,2)</f>
        <v>0</v>
      </c>
      <c r="BL1435" s="19" t="s">
        <v>319</v>
      </c>
      <c r="BM1435" s="243" t="s">
        <v>1999</v>
      </c>
    </row>
    <row r="1436" s="13" customFormat="1">
      <c r="A1436" s="13"/>
      <c r="B1436" s="245"/>
      <c r="C1436" s="246"/>
      <c r="D1436" s="247" t="s">
        <v>232</v>
      </c>
      <c r="E1436" s="248" t="s">
        <v>1</v>
      </c>
      <c r="F1436" s="249" t="s">
        <v>2000</v>
      </c>
      <c r="G1436" s="246"/>
      <c r="H1436" s="250">
        <v>3.8500000000000001</v>
      </c>
      <c r="I1436" s="251"/>
      <c r="J1436" s="246"/>
      <c r="K1436" s="246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6" t="s">
        <v>232</v>
      </c>
      <c r="AU1436" s="256" t="s">
        <v>89</v>
      </c>
      <c r="AV1436" s="13" t="s">
        <v>89</v>
      </c>
      <c r="AW1436" s="13" t="s">
        <v>33</v>
      </c>
      <c r="AX1436" s="13" t="s">
        <v>84</v>
      </c>
      <c r="AY1436" s="256" t="s">
        <v>224</v>
      </c>
    </row>
    <row r="1437" s="2" customFormat="1" ht="16.5" customHeight="1">
      <c r="A1437" s="40"/>
      <c r="B1437" s="41"/>
      <c r="C1437" s="231" t="s">
        <v>2001</v>
      </c>
      <c r="D1437" s="231" t="s">
        <v>226</v>
      </c>
      <c r="E1437" s="232" t="s">
        <v>2002</v>
      </c>
      <c r="F1437" s="233" t="s">
        <v>2003</v>
      </c>
      <c r="G1437" s="234" t="s">
        <v>810</v>
      </c>
      <c r="H1437" s="289"/>
      <c r="I1437" s="236"/>
      <c r="J1437" s="237">
        <f>ROUND(I1437*H1437,2)</f>
        <v>0</v>
      </c>
      <c r="K1437" s="238"/>
      <c r="L1437" s="46"/>
      <c r="M1437" s="239" t="s">
        <v>1</v>
      </c>
      <c r="N1437" s="240" t="s">
        <v>44</v>
      </c>
      <c r="O1437" s="93"/>
      <c r="P1437" s="241">
        <f>O1437*H1437</f>
        <v>0</v>
      </c>
      <c r="Q1437" s="241">
        <v>0</v>
      </c>
      <c r="R1437" s="241">
        <f>Q1437*H1437</f>
        <v>0</v>
      </c>
      <c r="S1437" s="241">
        <v>0</v>
      </c>
      <c r="T1437" s="242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3" t="s">
        <v>319</v>
      </c>
      <c r="AT1437" s="243" t="s">
        <v>226</v>
      </c>
      <c r="AU1437" s="243" t="s">
        <v>89</v>
      </c>
      <c r="AY1437" s="19" t="s">
        <v>224</v>
      </c>
      <c r="BE1437" s="244">
        <f>IF(N1437="základní",J1437,0)</f>
        <v>0</v>
      </c>
      <c r="BF1437" s="244">
        <f>IF(N1437="snížená",J1437,0)</f>
        <v>0</v>
      </c>
      <c r="BG1437" s="244">
        <f>IF(N1437="zákl. přenesená",J1437,0)</f>
        <v>0</v>
      </c>
      <c r="BH1437" s="244">
        <f>IF(N1437="sníž. přenesená",J1437,0)</f>
        <v>0</v>
      </c>
      <c r="BI1437" s="244">
        <f>IF(N1437="nulová",J1437,0)</f>
        <v>0</v>
      </c>
      <c r="BJ1437" s="19" t="s">
        <v>89</v>
      </c>
      <c r="BK1437" s="244">
        <f>ROUND(I1437*H1437,2)</f>
        <v>0</v>
      </c>
      <c r="BL1437" s="19" t="s">
        <v>319</v>
      </c>
      <c r="BM1437" s="243" t="s">
        <v>2004</v>
      </c>
    </row>
    <row r="1438" s="12" customFormat="1" ht="22.8" customHeight="1">
      <c r="A1438" s="12"/>
      <c r="B1438" s="215"/>
      <c r="C1438" s="216"/>
      <c r="D1438" s="217" t="s">
        <v>77</v>
      </c>
      <c r="E1438" s="229" t="s">
        <v>2005</v>
      </c>
      <c r="F1438" s="229" t="s">
        <v>2006</v>
      </c>
      <c r="G1438" s="216"/>
      <c r="H1438" s="216"/>
      <c r="I1438" s="219"/>
      <c r="J1438" s="230">
        <f>BK1438</f>
        <v>0</v>
      </c>
      <c r="K1438" s="216"/>
      <c r="L1438" s="221"/>
      <c r="M1438" s="222"/>
      <c r="N1438" s="223"/>
      <c r="O1438" s="223"/>
      <c r="P1438" s="224">
        <f>SUM(P1439:P1465)</f>
        <v>0</v>
      </c>
      <c r="Q1438" s="223"/>
      <c r="R1438" s="224">
        <f>SUM(R1439:R1465)</f>
        <v>1.11337219</v>
      </c>
      <c r="S1438" s="223"/>
      <c r="T1438" s="225">
        <f>SUM(T1439:T1465)</f>
        <v>0</v>
      </c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R1438" s="226" t="s">
        <v>89</v>
      </c>
      <c r="AT1438" s="227" t="s">
        <v>77</v>
      </c>
      <c r="AU1438" s="227" t="s">
        <v>84</v>
      </c>
      <c r="AY1438" s="226" t="s">
        <v>224</v>
      </c>
      <c r="BK1438" s="228">
        <f>SUM(BK1439:BK1465)</f>
        <v>0</v>
      </c>
    </row>
    <row r="1439" s="2" customFormat="1" ht="16.5" customHeight="1">
      <c r="A1439" s="40"/>
      <c r="B1439" s="41"/>
      <c r="C1439" s="231" t="s">
        <v>2007</v>
      </c>
      <c r="D1439" s="231" t="s">
        <v>226</v>
      </c>
      <c r="E1439" s="232" t="s">
        <v>2008</v>
      </c>
      <c r="F1439" s="233" t="s">
        <v>2009</v>
      </c>
      <c r="G1439" s="234" t="s">
        <v>229</v>
      </c>
      <c r="H1439" s="235">
        <v>39.381</v>
      </c>
      <c r="I1439" s="236"/>
      <c r="J1439" s="237">
        <f>ROUND(I1439*H1439,2)</f>
        <v>0</v>
      </c>
      <c r="K1439" s="238"/>
      <c r="L1439" s="46"/>
      <c r="M1439" s="239" t="s">
        <v>1</v>
      </c>
      <c r="N1439" s="240" t="s">
        <v>44</v>
      </c>
      <c r="O1439" s="93"/>
      <c r="P1439" s="241">
        <f>O1439*H1439</f>
        <v>0</v>
      </c>
      <c r="Q1439" s="241">
        <v>0.00029999999999999997</v>
      </c>
      <c r="R1439" s="241">
        <f>Q1439*H1439</f>
        <v>0.0118143</v>
      </c>
      <c r="S1439" s="241">
        <v>0</v>
      </c>
      <c r="T1439" s="242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3" t="s">
        <v>319</v>
      </c>
      <c r="AT1439" s="243" t="s">
        <v>226</v>
      </c>
      <c r="AU1439" s="243" t="s">
        <v>89</v>
      </c>
      <c r="AY1439" s="19" t="s">
        <v>224</v>
      </c>
      <c r="BE1439" s="244">
        <f>IF(N1439="základní",J1439,0)</f>
        <v>0</v>
      </c>
      <c r="BF1439" s="244">
        <f>IF(N1439="snížená",J1439,0)</f>
        <v>0</v>
      </c>
      <c r="BG1439" s="244">
        <f>IF(N1439="zákl. přenesená",J1439,0)</f>
        <v>0</v>
      </c>
      <c r="BH1439" s="244">
        <f>IF(N1439="sníž. přenesená",J1439,0)</f>
        <v>0</v>
      </c>
      <c r="BI1439" s="244">
        <f>IF(N1439="nulová",J1439,0)</f>
        <v>0</v>
      </c>
      <c r="BJ1439" s="19" t="s">
        <v>89</v>
      </c>
      <c r="BK1439" s="244">
        <f>ROUND(I1439*H1439,2)</f>
        <v>0</v>
      </c>
      <c r="BL1439" s="19" t="s">
        <v>319</v>
      </c>
      <c r="BM1439" s="243" t="s">
        <v>2010</v>
      </c>
    </row>
    <row r="1440" s="14" customFormat="1">
      <c r="A1440" s="14"/>
      <c r="B1440" s="257"/>
      <c r="C1440" s="258"/>
      <c r="D1440" s="247" t="s">
        <v>232</v>
      </c>
      <c r="E1440" s="259" t="s">
        <v>1</v>
      </c>
      <c r="F1440" s="260" t="s">
        <v>517</v>
      </c>
      <c r="G1440" s="258"/>
      <c r="H1440" s="259" t="s">
        <v>1</v>
      </c>
      <c r="I1440" s="261"/>
      <c r="J1440" s="258"/>
      <c r="K1440" s="258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6" t="s">
        <v>232</v>
      </c>
      <c r="AU1440" s="266" t="s">
        <v>89</v>
      </c>
      <c r="AV1440" s="14" t="s">
        <v>84</v>
      </c>
      <c r="AW1440" s="14" t="s">
        <v>33</v>
      </c>
      <c r="AX1440" s="14" t="s">
        <v>78</v>
      </c>
      <c r="AY1440" s="266" t="s">
        <v>224</v>
      </c>
    </row>
    <row r="1441" s="13" customFormat="1">
      <c r="A1441" s="13"/>
      <c r="B1441" s="245"/>
      <c r="C1441" s="246"/>
      <c r="D1441" s="247" t="s">
        <v>232</v>
      </c>
      <c r="E1441" s="248" t="s">
        <v>1</v>
      </c>
      <c r="F1441" s="249" t="s">
        <v>2011</v>
      </c>
      <c r="G1441" s="246"/>
      <c r="H1441" s="250">
        <v>21.100000000000001</v>
      </c>
      <c r="I1441" s="251"/>
      <c r="J1441" s="246"/>
      <c r="K1441" s="246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6" t="s">
        <v>232</v>
      </c>
      <c r="AU1441" s="256" t="s">
        <v>89</v>
      </c>
      <c r="AV1441" s="13" t="s">
        <v>89</v>
      </c>
      <c r="AW1441" s="13" t="s">
        <v>33</v>
      </c>
      <c r="AX1441" s="13" t="s">
        <v>78</v>
      </c>
      <c r="AY1441" s="256" t="s">
        <v>224</v>
      </c>
    </row>
    <row r="1442" s="13" customFormat="1">
      <c r="A1442" s="13"/>
      <c r="B1442" s="245"/>
      <c r="C1442" s="246"/>
      <c r="D1442" s="247" t="s">
        <v>232</v>
      </c>
      <c r="E1442" s="248" t="s">
        <v>1</v>
      </c>
      <c r="F1442" s="249" t="s">
        <v>2012</v>
      </c>
      <c r="G1442" s="246"/>
      <c r="H1442" s="250">
        <v>18.280999999999999</v>
      </c>
      <c r="I1442" s="251"/>
      <c r="J1442" s="246"/>
      <c r="K1442" s="246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6" t="s">
        <v>232</v>
      </c>
      <c r="AU1442" s="256" t="s">
        <v>89</v>
      </c>
      <c r="AV1442" s="13" t="s">
        <v>89</v>
      </c>
      <c r="AW1442" s="13" t="s">
        <v>33</v>
      </c>
      <c r="AX1442" s="13" t="s">
        <v>78</v>
      </c>
      <c r="AY1442" s="256" t="s">
        <v>224</v>
      </c>
    </row>
    <row r="1443" s="15" customFormat="1">
      <c r="A1443" s="15"/>
      <c r="B1443" s="267"/>
      <c r="C1443" s="268"/>
      <c r="D1443" s="247" t="s">
        <v>232</v>
      </c>
      <c r="E1443" s="269" t="s">
        <v>1</v>
      </c>
      <c r="F1443" s="270" t="s">
        <v>248</v>
      </c>
      <c r="G1443" s="268"/>
      <c r="H1443" s="271">
        <v>39.381</v>
      </c>
      <c r="I1443" s="272"/>
      <c r="J1443" s="268"/>
      <c r="K1443" s="268"/>
      <c r="L1443" s="273"/>
      <c r="M1443" s="274"/>
      <c r="N1443" s="275"/>
      <c r="O1443" s="275"/>
      <c r="P1443" s="275"/>
      <c r="Q1443" s="275"/>
      <c r="R1443" s="275"/>
      <c r="S1443" s="275"/>
      <c r="T1443" s="276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77" t="s">
        <v>232</v>
      </c>
      <c r="AU1443" s="277" t="s">
        <v>89</v>
      </c>
      <c r="AV1443" s="15" t="s">
        <v>230</v>
      </c>
      <c r="AW1443" s="15" t="s">
        <v>33</v>
      </c>
      <c r="AX1443" s="15" t="s">
        <v>84</v>
      </c>
      <c r="AY1443" s="277" t="s">
        <v>224</v>
      </c>
    </row>
    <row r="1444" s="2" customFormat="1" ht="16.5" customHeight="1">
      <c r="A1444" s="40"/>
      <c r="B1444" s="41"/>
      <c r="C1444" s="231" t="s">
        <v>2013</v>
      </c>
      <c r="D1444" s="231" t="s">
        <v>226</v>
      </c>
      <c r="E1444" s="232" t="s">
        <v>2014</v>
      </c>
      <c r="F1444" s="233" t="s">
        <v>2015</v>
      </c>
      <c r="G1444" s="234" t="s">
        <v>229</v>
      </c>
      <c r="H1444" s="235">
        <v>39.381</v>
      </c>
      <c r="I1444" s="236"/>
      <c r="J1444" s="237">
        <f>ROUND(I1444*H1444,2)</f>
        <v>0</v>
      </c>
      <c r="K1444" s="238"/>
      <c r="L1444" s="46"/>
      <c r="M1444" s="239" t="s">
        <v>1</v>
      </c>
      <c r="N1444" s="240" t="s">
        <v>44</v>
      </c>
      <c r="O1444" s="93"/>
      <c r="P1444" s="241">
        <f>O1444*H1444</f>
        <v>0</v>
      </c>
      <c r="Q1444" s="241">
        <v>0.0015</v>
      </c>
      <c r="R1444" s="241">
        <f>Q1444*H1444</f>
        <v>0.059071499999999999</v>
      </c>
      <c r="S1444" s="241">
        <v>0</v>
      </c>
      <c r="T1444" s="242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3" t="s">
        <v>319</v>
      </c>
      <c r="AT1444" s="243" t="s">
        <v>226</v>
      </c>
      <c r="AU1444" s="243" t="s">
        <v>89</v>
      </c>
      <c r="AY1444" s="19" t="s">
        <v>224</v>
      </c>
      <c r="BE1444" s="244">
        <f>IF(N1444="základní",J1444,0)</f>
        <v>0</v>
      </c>
      <c r="BF1444" s="244">
        <f>IF(N1444="snížená",J1444,0)</f>
        <v>0</v>
      </c>
      <c r="BG1444" s="244">
        <f>IF(N1444="zákl. přenesená",J1444,0)</f>
        <v>0</v>
      </c>
      <c r="BH1444" s="244">
        <f>IF(N1444="sníž. přenesená",J1444,0)</f>
        <v>0</v>
      </c>
      <c r="BI1444" s="244">
        <f>IF(N1444="nulová",J1444,0)</f>
        <v>0</v>
      </c>
      <c r="BJ1444" s="19" t="s">
        <v>89</v>
      </c>
      <c r="BK1444" s="244">
        <f>ROUND(I1444*H1444,2)</f>
        <v>0</v>
      </c>
      <c r="BL1444" s="19" t="s">
        <v>319</v>
      </c>
      <c r="BM1444" s="243" t="s">
        <v>2016</v>
      </c>
    </row>
    <row r="1445" s="14" customFormat="1">
      <c r="A1445" s="14"/>
      <c r="B1445" s="257"/>
      <c r="C1445" s="258"/>
      <c r="D1445" s="247" t="s">
        <v>232</v>
      </c>
      <c r="E1445" s="259" t="s">
        <v>1</v>
      </c>
      <c r="F1445" s="260" t="s">
        <v>517</v>
      </c>
      <c r="G1445" s="258"/>
      <c r="H1445" s="259" t="s">
        <v>1</v>
      </c>
      <c r="I1445" s="261"/>
      <c r="J1445" s="258"/>
      <c r="K1445" s="258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6" t="s">
        <v>232</v>
      </c>
      <c r="AU1445" s="266" t="s">
        <v>89</v>
      </c>
      <c r="AV1445" s="14" t="s">
        <v>84</v>
      </c>
      <c r="AW1445" s="14" t="s">
        <v>33</v>
      </c>
      <c r="AX1445" s="14" t="s">
        <v>78</v>
      </c>
      <c r="AY1445" s="266" t="s">
        <v>224</v>
      </c>
    </row>
    <row r="1446" s="13" customFormat="1">
      <c r="A1446" s="13"/>
      <c r="B1446" s="245"/>
      <c r="C1446" s="246"/>
      <c r="D1446" s="247" t="s">
        <v>232</v>
      </c>
      <c r="E1446" s="248" t="s">
        <v>1</v>
      </c>
      <c r="F1446" s="249" t="s">
        <v>2011</v>
      </c>
      <c r="G1446" s="246"/>
      <c r="H1446" s="250">
        <v>21.100000000000001</v>
      </c>
      <c r="I1446" s="251"/>
      <c r="J1446" s="246"/>
      <c r="K1446" s="246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6" t="s">
        <v>232</v>
      </c>
      <c r="AU1446" s="256" t="s">
        <v>89</v>
      </c>
      <c r="AV1446" s="13" t="s">
        <v>89</v>
      </c>
      <c r="AW1446" s="13" t="s">
        <v>33</v>
      </c>
      <c r="AX1446" s="13" t="s">
        <v>78</v>
      </c>
      <c r="AY1446" s="256" t="s">
        <v>224</v>
      </c>
    </row>
    <row r="1447" s="13" customFormat="1">
      <c r="A1447" s="13"/>
      <c r="B1447" s="245"/>
      <c r="C1447" s="246"/>
      <c r="D1447" s="247" t="s">
        <v>232</v>
      </c>
      <c r="E1447" s="248" t="s">
        <v>1</v>
      </c>
      <c r="F1447" s="249" t="s">
        <v>2012</v>
      </c>
      <c r="G1447" s="246"/>
      <c r="H1447" s="250">
        <v>18.280999999999999</v>
      </c>
      <c r="I1447" s="251"/>
      <c r="J1447" s="246"/>
      <c r="K1447" s="246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6" t="s">
        <v>232</v>
      </c>
      <c r="AU1447" s="256" t="s">
        <v>89</v>
      </c>
      <c r="AV1447" s="13" t="s">
        <v>89</v>
      </c>
      <c r="AW1447" s="13" t="s">
        <v>33</v>
      </c>
      <c r="AX1447" s="13" t="s">
        <v>78</v>
      </c>
      <c r="AY1447" s="256" t="s">
        <v>224</v>
      </c>
    </row>
    <row r="1448" s="15" customFormat="1">
      <c r="A1448" s="15"/>
      <c r="B1448" s="267"/>
      <c r="C1448" s="268"/>
      <c r="D1448" s="247" t="s">
        <v>232</v>
      </c>
      <c r="E1448" s="269" t="s">
        <v>1</v>
      </c>
      <c r="F1448" s="270" t="s">
        <v>248</v>
      </c>
      <c r="G1448" s="268"/>
      <c r="H1448" s="271">
        <v>39.381</v>
      </c>
      <c r="I1448" s="272"/>
      <c r="J1448" s="268"/>
      <c r="K1448" s="268"/>
      <c r="L1448" s="273"/>
      <c r="M1448" s="274"/>
      <c r="N1448" s="275"/>
      <c r="O1448" s="275"/>
      <c r="P1448" s="275"/>
      <c r="Q1448" s="275"/>
      <c r="R1448" s="275"/>
      <c r="S1448" s="275"/>
      <c r="T1448" s="276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77" t="s">
        <v>232</v>
      </c>
      <c r="AU1448" s="277" t="s">
        <v>89</v>
      </c>
      <c r="AV1448" s="15" t="s">
        <v>230</v>
      </c>
      <c r="AW1448" s="15" t="s">
        <v>33</v>
      </c>
      <c r="AX1448" s="15" t="s">
        <v>84</v>
      </c>
      <c r="AY1448" s="277" t="s">
        <v>224</v>
      </c>
    </row>
    <row r="1449" s="2" customFormat="1" ht="16.5" customHeight="1">
      <c r="A1449" s="40"/>
      <c r="B1449" s="41"/>
      <c r="C1449" s="231" t="s">
        <v>2017</v>
      </c>
      <c r="D1449" s="231" t="s">
        <v>226</v>
      </c>
      <c r="E1449" s="232" t="s">
        <v>2018</v>
      </c>
      <c r="F1449" s="233" t="s">
        <v>2019</v>
      </c>
      <c r="G1449" s="234" t="s">
        <v>273</v>
      </c>
      <c r="H1449" s="235">
        <v>16.32</v>
      </c>
      <c r="I1449" s="236"/>
      <c r="J1449" s="237">
        <f>ROUND(I1449*H1449,2)</f>
        <v>0</v>
      </c>
      <c r="K1449" s="238"/>
      <c r="L1449" s="46"/>
      <c r="M1449" s="239" t="s">
        <v>1</v>
      </c>
      <c r="N1449" s="240" t="s">
        <v>44</v>
      </c>
      <c r="O1449" s="93"/>
      <c r="P1449" s="241">
        <f>O1449*H1449</f>
        <v>0</v>
      </c>
      <c r="Q1449" s="241">
        <v>0.00142</v>
      </c>
      <c r="R1449" s="241">
        <f>Q1449*H1449</f>
        <v>0.023174400000000001</v>
      </c>
      <c r="S1449" s="241">
        <v>0</v>
      </c>
      <c r="T1449" s="242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3" t="s">
        <v>319</v>
      </c>
      <c r="AT1449" s="243" t="s">
        <v>226</v>
      </c>
      <c r="AU1449" s="243" t="s">
        <v>89</v>
      </c>
      <c r="AY1449" s="19" t="s">
        <v>224</v>
      </c>
      <c r="BE1449" s="244">
        <f>IF(N1449="základní",J1449,0)</f>
        <v>0</v>
      </c>
      <c r="BF1449" s="244">
        <f>IF(N1449="snížená",J1449,0)</f>
        <v>0</v>
      </c>
      <c r="BG1449" s="244">
        <f>IF(N1449="zákl. přenesená",J1449,0)</f>
        <v>0</v>
      </c>
      <c r="BH1449" s="244">
        <f>IF(N1449="sníž. přenesená",J1449,0)</f>
        <v>0</v>
      </c>
      <c r="BI1449" s="244">
        <f>IF(N1449="nulová",J1449,0)</f>
        <v>0</v>
      </c>
      <c r="BJ1449" s="19" t="s">
        <v>89</v>
      </c>
      <c r="BK1449" s="244">
        <f>ROUND(I1449*H1449,2)</f>
        <v>0</v>
      </c>
      <c r="BL1449" s="19" t="s">
        <v>319</v>
      </c>
      <c r="BM1449" s="243" t="s">
        <v>2020</v>
      </c>
    </row>
    <row r="1450" s="14" customFormat="1">
      <c r="A1450" s="14"/>
      <c r="B1450" s="257"/>
      <c r="C1450" s="258"/>
      <c r="D1450" s="247" t="s">
        <v>232</v>
      </c>
      <c r="E1450" s="259" t="s">
        <v>1</v>
      </c>
      <c r="F1450" s="260" t="s">
        <v>517</v>
      </c>
      <c r="G1450" s="258"/>
      <c r="H1450" s="259" t="s">
        <v>1</v>
      </c>
      <c r="I1450" s="261"/>
      <c r="J1450" s="258"/>
      <c r="K1450" s="258"/>
      <c r="L1450" s="262"/>
      <c r="M1450" s="263"/>
      <c r="N1450" s="264"/>
      <c r="O1450" s="264"/>
      <c r="P1450" s="264"/>
      <c r="Q1450" s="264"/>
      <c r="R1450" s="264"/>
      <c r="S1450" s="264"/>
      <c r="T1450" s="26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6" t="s">
        <v>232</v>
      </c>
      <c r="AU1450" s="266" t="s">
        <v>89</v>
      </c>
      <c r="AV1450" s="14" t="s">
        <v>84</v>
      </c>
      <c r="AW1450" s="14" t="s">
        <v>33</v>
      </c>
      <c r="AX1450" s="14" t="s">
        <v>78</v>
      </c>
      <c r="AY1450" s="266" t="s">
        <v>224</v>
      </c>
    </row>
    <row r="1451" s="13" customFormat="1">
      <c r="A1451" s="13"/>
      <c r="B1451" s="245"/>
      <c r="C1451" s="246"/>
      <c r="D1451" s="247" t="s">
        <v>232</v>
      </c>
      <c r="E1451" s="248" t="s">
        <v>1</v>
      </c>
      <c r="F1451" s="249" t="s">
        <v>2021</v>
      </c>
      <c r="G1451" s="246"/>
      <c r="H1451" s="250">
        <v>8.6899999999999995</v>
      </c>
      <c r="I1451" s="251"/>
      <c r="J1451" s="246"/>
      <c r="K1451" s="246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6" t="s">
        <v>232</v>
      </c>
      <c r="AU1451" s="256" t="s">
        <v>89</v>
      </c>
      <c r="AV1451" s="13" t="s">
        <v>89</v>
      </c>
      <c r="AW1451" s="13" t="s">
        <v>33</v>
      </c>
      <c r="AX1451" s="13" t="s">
        <v>78</v>
      </c>
      <c r="AY1451" s="256" t="s">
        <v>224</v>
      </c>
    </row>
    <row r="1452" s="13" customFormat="1">
      <c r="A1452" s="13"/>
      <c r="B1452" s="245"/>
      <c r="C1452" s="246"/>
      <c r="D1452" s="247" t="s">
        <v>232</v>
      </c>
      <c r="E1452" s="248" t="s">
        <v>1</v>
      </c>
      <c r="F1452" s="249" t="s">
        <v>2022</v>
      </c>
      <c r="G1452" s="246"/>
      <c r="H1452" s="250">
        <v>7.6299999999999999</v>
      </c>
      <c r="I1452" s="251"/>
      <c r="J1452" s="246"/>
      <c r="K1452" s="246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6" t="s">
        <v>232</v>
      </c>
      <c r="AU1452" s="256" t="s">
        <v>89</v>
      </c>
      <c r="AV1452" s="13" t="s">
        <v>89</v>
      </c>
      <c r="AW1452" s="13" t="s">
        <v>33</v>
      </c>
      <c r="AX1452" s="13" t="s">
        <v>78</v>
      </c>
      <c r="AY1452" s="256" t="s">
        <v>224</v>
      </c>
    </row>
    <row r="1453" s="15" customFormat="1">
      <c r="A1453" s="15"/>
      <c r="B1453" s="267"/>
      <c r="C1453" s="268"/>
      <c r="D1453" s="247" t="s">
        <v>232</v>
      </c>
      <c r="E1453" s="269" t="s">
        <v>1</v>
      </c>
      <c r="F1453" s="270" t="s">
        <v>248</v>
      </c>
      <c r="G1453" s="268"/>
      <c r="H1453" s="271">
        <v>16.32</v>
      </c>
      <c r="I1453" s="272"/>
      <c r="J1453" s="268"/>
      <c r="K1453" s="268"/>
      <c r="L1453" s="273"/>
      <c r="M1453" s="274"/>
      <c r="N1453" s="275"/>
      <c r="O1453" s="275"/>
      <c r="P1453" s="275"/>
      <c r="Q1453" s="275"/>
      <c r="R1453" s="275"/>
      <c r="S1453" s="275"/>
      <c r="T1453" s="276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7" t="s">
        <v>232</v>
      </c>
      <c r="AU1453" s="277" t="s">
        <v>89</v>
      </c>
      <c r="AV1453" s="15" t="s">
        <v>230</v>
      </c>
      <c r="AW1453" s="15" t="s">
        <v>33</v>
      </c>
      <c r="AX1453" s="15" t="s">
        <v>84</v>
      </c>
      <c r="AY1453" s="277" t="s">
        <v>224</v>
      </c>
    </row>
    <row r="1454" s="2" customFormat="1" ht="24.15" customHeight="1">
      <c r="A1454" s="40"/>
      <c r="B1454" s="41"/>
      <c r="C1454" s="231" t="s">
        <v>2023</v>
      </c>
      <c r="D1454" s="231" t="s">
        <v>226</v>
      </c>
      <c r="E1454" s="232" t="s">
        <v>2024</v>
      </c>
      <c r="F1454" s="233" t="s">
        <v>2025</v>
      </c>
      <c r="G1454" s="234" t="s">
        <v>229</v>
      </c>
      <c r="H1454" s="235">
        <v>38.930999999999997</v>
      </c>
      <c r="I1454" s="236"/>
      <c r="J1454" s="237">
        <f>ROUND(I1454*H1454,2)</f>
        <v>0</v>
      </c>
      <c r="K1454" s="238"/>
      <c r="L1454" s="46"/>
      <c r="M1454" s="239" t="s">
        <v>1</v>
      </c>
      <c r="N1454" s="240" t="s">
        <v>44</v>
      </c>
      <c r="O1454" s="93"/>
      <c r="P1454" s="241">
        <f>O1454*H1454</f>
        <v>0</v>
      </c>
      <c r="Q1454" s="241">
        <v>0.0090900000000000009</v>
      </c>
      <c r="R1454" s="241">
        <f>Q1454*H1454</f>
        <v>0.35388279</v>
      </c>
      <c r="S1454" s="241">
        <v>0</v>
      </c>
      <c r="T1454" s="242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43" t="s">
        <v>319</v>
      </c>
      <c r="AT1454" s="243" t="s">
        <v>226</v>
      </c>
      <c r="AU1454" s="243" t="s">
        <v>89</v>
      </c>
      <c r="AY1454" s="19" t="s">
        <v>224</v>
      </c>
      <c r="BE1454" s="244">
        <f>IF(N1454="základní",J1454,0)</f>
        <v>0</v>
      </c>
      <c r="BF1454" s="244">
        <f>IF(N1454="snížená",J1454,0)</f>
        <v>0</v>
      </c>
      <c r="BG1454" s="244">
        <f>IF(N1454="zákl. přenesená",J1454,0)</f>
        <v>0</v>
      </c>
      <c r="BH1454" s="244">
        <f>IF(N1454="sníž. přenesená",J1454,0)</f>
        <v>0</v>
      </c>
      <c r="BI1454" s="244">
        <f>IF(N1454="nulová",J1454,0)</f>
        <v>0</v>
      </c>
      <c r="BJ1454" s="19" t="s">
        <v>89</v>
      </c>
      <c r="BK1454" s="244">
        <f>ROUND(I1454*H1454,2)</f>
        <v>0</v>
      </c>
      <c r="BL1454" s="19" t="s">
        <v>319</v>
      </c>
      <c r="BM1454" s="243" t="s">
        <v>2026</v>
      </c>
    </row>
    <row r="1455" s="14" customFormat="1">
      <c r="A1455" s="14"/>
      <c r="B1455" s="257"/>
      <c r="C1455" s="258"/>
      <c r="D1455" s="247" t="s">
        <v>232</v>
      </c>
      <c r="E1455" s="259" t="s">
        <v>1</v>
      </c>
      <c r="F1455" s="260" t="s">
        <v>517</v>
      </c>
      <c r="G1455" s="258"/>
      <c r="H1455" s="259" t="s">
        <v>1</v>
      </c>
      <c r="I1455" s="261"/>
      <c r="J1455" s="258"/>
      <c r="K1455" s="258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6" t="s">
        <v>232</v>
      </c>
      <c r="AU1455" s="266" t="s">
        <v>89</v>
      </c>
      <c r="AV1455" s="14" t="s">
        <v>84</v>
      </c>
      <c r="AW1455" s="14" t="s">
        <v>33</v>
      </c>
      <c r="AX1455" s="14" t="s">
        <v>78</v>
      </c>
      <c r="AY1455" s="266" t="s">
        <v>224</v>
      </c>
    </row>
    <row r="1456" s="13" customFormat="1">
      <c r="A1456" s="13"/>
      <c r="B1456" s="245"/>
      <c r="C1456" s="246"/>
      <c r="D1456" s="247" t="s">
        <v>232</v>
      </c>
      <c r="E1456" s="248" t="s">
        <v>1</v>
      </c>
      <c r="F1456" s="249" t="s">
        <v>556</v>
      </c>
      <c r="G1456" s="246"/>
      <c r="H1456" s="250">
        <v>20.824999999999999</v>
      </c>
      <c r="I1456" s="251"/>
      <c r="J1456" s="246"/>
      <c r="K1456" s="246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6" t="s">
        <v>232</v>
      </c>
      <c r="AU1456" s="256" t="s">
        <v>89</v>
      </c>
      <c r="AV1456" s="13" t="s">
        <v>89</v>
      </c>
      <c r="AW1456" s="13" t="s">
        <v>33</v>
      </c>
      <c r="AX1456" s="13" t="s">
        <v>78</v>
      </c>
      <c r="AY1456" s="256" t="s">
        <v>224</v>
      </c>
    </row>
    <row r="1457" s="13" customFormat="1">
      <c r="A1457" s="13"/>
      <c r="B1457" s="245"/>
      <c r="C1457" s="246"/>
      <c r="D1457" s="247" t="s">
        <v>232</v>
      </c>
      <c r="E1457" s="248" t="s">
        <v>1</v>
      </c>
      <c r="F1457" s="249" t="s">
        <v>557</v>
      </c>
      <c r="G1457" s="246"/>
      <c r="H1457" s="250">
        <v>18.106000000000002</v>
      </c>
      <c r="I1457" s="251"/>
      <c r="J1457" s="246"/>
      <c r="K1457" s="246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6" t="s">
        <v>232</v>
      </c>
      <c r="AU1457" s="256" t="s">
        <v>89</v>
      </c>
      <c r="AV1457" s="13" t="s">
        <v>89</v>
      </c>
      <c r="AW1457" s="13" t="s">
        <v>33</v>
      </c>
      <c r="AX1457" s="13" t="s">
        <v>78</v>
      </c>
      <c r="AY1457" s="256" t="s">
        <v>224</v>
      </c>
    </row>
    <row r="1458" s="15" customFormat="1">
      <c r="A1458" s="15"/>
      <c r="B1458" s="267"/>
      <c r="C1458" s="268"/>
      <c r="D1458" s="247" t="s">
        <v>232</v>
      </c>
      <c r="E1458" s="269" t="s">
        <v>1</v>
      </c>
      <c r="F1458" s="270" t="s">
        <v>248</v>
      </c>
      <c r="G1458" s="268"/>
      <c r="H1458" s="271">
        <v>38.930999999999997</v>
      </c>
      <c r="I1458" s="272"/>
      <c r="J1458" s="268"/>
      <c r="K1458" s="268"/>
      <c r="L1458" s="273"/>
      <c r="M1458" s="274"/>
      <c r="N1458" s="275"/>
      <c r="O1458" s="275"/>
      <c r="P1458" s="275"/>
      <c r="Q1458" s="275"/>
      <c r="R1458" s="275"/>
      <c r="S1458" s="275"/>
      <c r="T1458" s="276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77" t="s">
        <v>232</v>
      </c>
      <c r="AU1458" s="277" t="s">
        <v>89</v>
      </c>
      <c r="AV1458" s="15" t="s">
        <v>230</v>
      </c>
      <c r="AW1458" s="15" t="s">
        <v>33</v>
      </c>
      <c r="AX1458" s="15" t="s">
        <v>84</v>
      </c>
      <c r="AY1458" s="277" t="s">
        <v>224</v>
      </c>
    </row>
    <row r="1459" s="2" customFormat="1" ht="16.5" customHeight="1">
      <c r="A1459" s="40"/>
      <c r="B1459" s="41"/>
      <c r="C1459" s="231" t="s">
        <v>2027</v>
      </c>
      <c r="D1459" s="231" t="s">
        <v>226</v>
      </c>
      <c r="E1459" s="232" t="s">
        <v>2028</v>
      </c>
      <c r="F1459" s="233" t="s">
        <v>2029</v>
      </c>
      <c r="G1459" s="234" t="s">
        <v>273</v>
      </c>
      <c r="H1459" s="235">
        <v>1</v>
      </c>
      <c r="I1459" s="236"/>
      <c r="J1459" s="237">
        <f>ROUND(I1459*H1459,2)</f>
        <v>0</v>
      </c>
      <c r="K1459" s="238"/>
      <c r="L1459" s="46"/>
      <c r="M1459" s="239" t="s">
        <v>1</v>
      </c>
      <c r="N1459" s="240" t="s">
        <v>44</v>
      </c>
      <c r="O1459" s="93"/>
      <c r="P1459" s="241">
        <f>O1459*H1459</f>
        <v>0</v>
      </c>
      <c r="Q1459" s="241">
        <v>0.00097999999999999997</v>
      </c>
      <c r="R1459" s="241">
        <f>Q1459*H1459</f>
        <v>0.00097999999999999997</v>
      </c>
      <c r="S1459" s="241">
        <v>0</v>
      </c>
      <c r="T1459" s="242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3" t="s">
        <v>319</v>
      </c>
      <c r="AT1459" s="243" t="s">
        <v>226</v>
      </c>
      <c r="AU1459" s="243" t="s">
        <v>89</v>
      </c>
      <c r="AY1459" s="19" t="s">
        <v>224</v>
      </c>
      <c r="BE1459" s="244">
        <f>IF(N1459="základní",J1459,0)</f>
        <v>0</v>
      </c>
      <c r="BF1459" s="244">
        <f>IF(N1459="snížená",J1459,0)</f>
        <v>0</v>
      </c>
      <c r="BG1459" s="244">
        <f>IF(N1459="zákl. přenesená",J1459,0)</f>
        <v>0</v>
      </c>
      <c r="BH1459" s="244">
        <f>IF(N1459="sníž. přenesená",J1459,0)</f>
        <v>0</v>
      </c>
      <c r="BI1459" s="244">
        <f>IF(N1459="nulová",J1459,0)</f>
        <v>0</v>
      </c>
      <c r="BJ1459" s="19" t="s">
        <v>89</v>
      </c>
      <c r="BK1459" s="244">
        <f>ROUND(I1459*H1459,2)</f>
        <v>0</v>
      </c>
      <c r="BL1459" s="19" t="s">
        <v>319</v>
      </c>
      <c r="BM1459" s="243" t="s">
        <v>2030</v>
      </c>
    </row>
    <row r="1460" s="13" customFormat="1">
      <c r="A1460" s="13"/>
      <c r="B1460" s="245"/>
      <c r="C1460" s="246"/>
      <c r="D1460" s="247" t="s">
        <v>232</v>
      </c>
      <c r="E1460" s="248" t="s">
        <v>1</v>
      </c>
      <c r="F1460" s="249" t="s">
        <v>2031</v>
      </c>
      <c r="G1460" s="246"/>
      <c r="H1460" s="250">
        <v>1</v>
      </c>
      <c r="I1460" s="251"/>
      <c r="J1460" s="246"/>
      <c r="K1460" s="246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6" t="s">
        <v>232</v>
      </c>
      <c r="AU1460" s="256" t="s">
        <v>89</v>
      </c>
      <c r="AV1460" s="13" t="s">
        <v>89</v>
      </c>
      <c r="AW1460" s="13" t="s">
        <v>33</v>
      </c>
      <c r="AX1460" s="13" t="s">
        <v>84</v>
      </c>
      <c r="AY1460" s="256" t="s">
        <v>224</v>
      </c>
    </row>
    <row r="1461" s="2" customFormat="1" ht="16.5" customHeight="1">
      <c r="A1461" s="40"/>
      <c r="B1461" s="41"/>
      <c r="C1461" s="231" t="s">
        <v>2032</v>
      </c>
      <c r="D1461" s="231" t="s">
        <v>226</v>
      </c>
      <c r="E1461" s="232" t="s">
        <v>2033</v>
      </c>
      <c r="F1461" s="233" t="s">
        <v>2034</v>
      </c>
      <c r="G1461" s="234" t="s">
        <v>273</v>
      </c>
      <c r="H1461" s="235">
        <v>1</v>
      </c>
      <c r="I1461" s="236"/>
      <c r="J1461" s="237">
        <f>ROUND(I1461*H1461,2)</f>
        <v>0</v>
      </c>
      <c r="K1461" s="238"/>
      <c r="L1461" s="46"/>
      <c r="M1461" s="239" t="s">
        <v>1</v>
      </c>
      <c r="N1461" s="240" t="s">
        <v>44</v>
      </c>
      <c r="O1461" s="93"/>
      <c r="P1461" s="241">
        <f>O1461*H1461</f>
        <v>0</v>
      </c>
      <c r="Q1461" s="241">
        <v>0.00097999999999999997</v>
      </c>
      <c r="R1461" s="241">
        <f>Q1461*H1461</f>
        <v>0.00097999999999999997</v>
      </c>
      <c r="S1461" s="241">
        <v>0</v>
      </c>
      <c r="T1461" s="242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43" t="s">
        <v>319</v>
      </c>
      <c r="AT1461" s="243" t="s">
        <v>226</v>
      </c>
      <c r="AU1461" s="243" t="s">
        <v>89</v>
      </c>
      <c r="AY1461" s="19" t="s">
        <v>224</v>
      </c>
      <c r="BE1461" s="244">
        <f>IF(N1461="základní",J1461,0)</f>
        <v>0</v>
      </c>
      <c r="BF1461" s="244">
        <f>IF(N1461="snížená",J1461,0)</f>
        <v>0</v>
      </c>
      <c r="BG1461" s="244">
        <f>IF(N1461="zákl. přenesená",J1461,0)</f>
        <v>0</v>
      </c>
      <c r="BH1461" s="244">
        <f>IF(N1461="sníž. přenesená",J1461,0)</f>
        <v>0</v>
      </c>
      <c r="BI1461" s="244">
        <f>IF(N1461="nulová",J1461,0)</f>
        <v>0</v>
      </c>
      <c r="BJ1461" s="19" t="s">
        <v>89</v>
      </c>
      <c r="BK1461" s="244">
        <f>ROUND(I1461*H1461,2)</f>
        <v>0</v>
      </c>
      <c r="BL1461" s="19" t="s">
        <v>319</v>
      </c>
      <c r="BM1461" s="243" t="s">
        <v>2035</v>
      </c>
    </row>
    <row r="1462" s="13" customFormat="1">
      <c r="A1462" s="13"/>
      <c r="B1462" s="245"/>
      <c r="C1462" s="246"/>
      <c r="D1462" s="247" t="s">
        <v>232</v>
      </c>
      <c r="E1462" s="248" t="s">
        <v>1</v>
      </c>
      <c r="F1462" s="249" t="s">
        <v>2036</v>
      </c>
      <c r="G1462" s="246"/>
      <c r="H1462" s="250">
        <v>1</v>
      </c>
      <c r="I1462" s="251"/>
      <c r="J1462" s="246"/>
      <c r="K1462" s="246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6" t="s">
        <v>232</v>
      </c>
      <c r="AU1462" s="256" t="s">
        <v>89</v>
      </c>
      <c r="AV1462" s="13" t="s">
        <v>89</v>
      </c>
      <c r="AW1462" s="13" t="s">
        <v>33</v>
      </c>
      <c r="AX1462" s="13" t="s">
        <v>84</v>
      </c>
      <c r="AY1462" s="256" t="s">
        <v>224</v>
      </c>
    </row>
    <row r="1463" s="2" customFormat="1" ht="16.5" customHeight="1">
      <c r="A1463" s="40"/>
      <c r="B1463" s="41"/>
      <c r="C1463" s="278" t="s">
        <v>2037</v>
      </c>
      <c r="D1463" s="278" t="s">
        <v>390</v>
      </c>
      <c r="E1463" s="279" t="s">
        <v>2038</v>
      </c>
      <c r="F1463" s="280" t="s">
        <v>2039</v>
      </c>
      <c r="G1463" s="281" t="s">
        <v>229</v>
      </c>
      <c r="H1463" s="282">
        <v>45.287999999999997</v>
      </c>
      <c r="I1463" s="283"/>
      <c r="J1463" s="284">
        <f>ROUND(I1463*H1463,2)</f>
        <v>0</v>
      </c>
      <c r="K1463" s="285"/>
      <c r="L1463" s="286"/>
      <c r="M1463" s="287" t="s">
        <v>1</v>
      </c>
      <c r="N1463" s="288" t="s">
        <v>44</v>
      </c>
      <c r="O1463" s="93"/>
      <c r="P1463" s="241">
        <f>O1463*H1463</f>
        <v>0</v>
      </c>
      <c r="Q1463" s="241">
        <v>0.01465</v>
      </c>
      <c r="R1463" s="241">
        <f>Q1463*H1463</f>
        <v>0.66346919999999998</v>
      </c>
      <c r="S1463" s="241">
        <v>0</v>
      </c>
      <c r="T1463" s="242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43" t="s">
        <v>418</v>
      </c>
      <c r="AT1463" s="243" t="s">
        <v>390</v>
      </c>
      <c r="AU1463" s="243" t="s">
        <v>89</v>
      </c>
      <c r="AY1463" s="19" t="s">
        <v>224</v>
      </c>
      <c r="BE1463" s="244">
        <f>IF(N1463="základní",J1463,0)</f>
        <v>0</v>
      </c>
      <c r="BF1463" s="244">
        <f>IF(N1463="snížená",J1463,0)</f>
        <v>0</v>
      </c>
      <c r="BG1463" s="244">
        <f>IF(N1463="zákl. přenesená",J1463,0)</f>
        <v>0</v>
      </c>
      <c r="BH1463" s="244">
        <f>IF(N1463="sníž. přenesená",J1463,0)</f>
        <v>0</v>
      </c>
      <c r="BI1463" s="244">
        <f>IF(N1463="nulová",J1463,0)</f>
        <v>0</v>
      </c>
      <c r="BJ1463" s="19" t="s">
        <v>89</v>
      </c>
      <c r="BK1463" s="244">
        <f>ROUND(I1463*H1463,2)</f>
        <v>0</v>
      </c>
      <c r="BL1463" s="19" t="s">
        <v>319</v>
      </c>
      <c r="BM1463" s="243" t="s">
        <v>2040</v>
      </c>
    </row>
    <row r="1464" s="13" customFormat="1">
      <c r="A1464" s="13"/>
      <c r="B1464" s="245"/>
      <c r="C1464" s="246"/>
      <c r="D1464" s="247" t="s">
        <v>232</v>
      </c>
      <c r="E1464" s="248" t="s">
        <v>1</v>
      </c>
      <c r="F1464" s="249" t="s">
        <v>2041</v>
      </c>
      <c r="G1464" s="246"/>
      <c r="H1464" s="250">
        <v>45.287999999999997</v>
      </c>
      <c r="I1464" s="251"/>
      <c r="J1464" s="246"/>
      <c r="K1464" s="246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6" t="s">
        <v>232</v>
      </c>
      <c r="AU1464" s="256" t="s">
        <v>89</v>
      </c>
      <c r="AV1464" s="13" t="s">
        <v>89</v>
      </c>
      <c r="AW1464" s="13" t="s">
        <v>33</v>
      </c>
      <c r="AX1464" s="13" t="s">
        <v>84</v>
      </c>
      <c r="AY1464" s="256" t="s">
        <v>224</v>
      </c>
    </row>
    <row r="1465" s="2" customFormat="1" ht="16.5" customHeight="1">
      <c r="A1465" s="40"/>
      <c r="B1465" s="41"/>
      <c r="C1465" s="231" t="s">
        <v>2042</v>
      </c>
      <c r="D1465" s="231" t="s">
        <v>226</v>
      </c>
      <c r="E1465" s="232" t="s">
        <v>2043</v>
      </c>
      <c r="F1465" s="233" t="s">
        <v>2044</v>
      </c>
      <c r="G1465" s="234" t="s">
        <v>810</v>
      </c>
      <c r="H1465" s="289"/>
      <c r="I1465" s="236"/>
      <c r="J1465" s="237">
        <f>ROUND(I1465*H1465,2)</f>
        <v>0</v>
      </c>
      <c r="K1465" s="238"/>
      <c r="L1465" s="46"/>
      <c r="M1465" s="239" t="s">
        <v>1</v>
      </c>
      <c r="N1465" s="240" t="s">
        <v>44</v>
      </c>
      <c r="O1465" s="93"/>
      <c r="P1465" s="241">
        <f>O1465*H1465</f>
        <v>0</v>
      </c>
      <c r="Q1465" s="241">
        <v>0</v>
      </c>
      <c r="R1465" s="241">
        <f>Q1465*H1465</f>
        <v>0</v>
      </c>
      <c r="S1465" s="241">
        <v>0</v>
      </c>
      <c r="T1465" s="242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3" t="s">
        <v>319</v>
      </c>
      <c r="AT1465" s="243" t="s">
        <v>226</v>
      </c>
      <c r="AU1465" s="243" t="s">
        <v>89</v>
      </c>
      <c r="AY1465" s="19" t="s">
        <v>224</v>
      </c>
      <c r="BE1465" s="244">
        <f>IF(N1465="základní",J1465,0)</f>
        <v>0</v>
      </c>
      <c r="BF1465" s="244">
        <f>IF(N1465="snížená",J1465,0)</f>
        <v>0</v>
      </c>
      <c r="BG1465" s="244">
        <f>IF(N1465="zákl. přenesená",J1465,0)</f>
        <v>0</v>
      </c>
      <c r="BH1465" s="244">
        <f>IF(N1465="sníž. přenesená",J1465,0)</f>
        <v>0</v>
      </c>
      <c r="BI1465" s="244">
        <f>IF(N1465="nulová",J1465,0)</f>
        <v>0</v>
      </c>
      <c r="BJ1465" s="19" t="s">
        <v>89</v>
      </c>
      <c r="BK1465" s="244">
        <f>ROUND(I1465*H1465,2)</f>
        <v>0</v>
      </c>
      <c r="BL1465" s="19" t="s">
        <v>319</v>
      </c>
      <c r="BM1465" s="243" t="s">
        <v>2045</v>
      </c>
    </row>
    <row r="1466" s="12" customFormat="1" ht="22.8" customHeight="1">
      <c r="A1466" s="12"/>
      <c r="B1466" s="215"/>
      <c r="C1466" s="216"/>
      <c r="D1466" s="217" t="s">
        <v>77</v>
      </c>
      <c r="E1466" s="229" t="s">
        <v>2046</v>
      </c>
      <c r="F1466" s="229" t="s">
        <v>2047</v>
      </c>
      <c r="G1466" s="216"/>
      <c r="H1466" s="216"/>
      <c r="I1466" s="219"/>
      <c r="J1466" s="230">
        <f>BK1466</f>
        <v>0</v>
      </c>
      <c r="K1466" s="216"/>
      <c r="L1466" s="221"/>
      <c r="M1466" s="222"/>
      <c r="N1466" s="223"/>
      <c r="O1466" s="223"/>
      <c r="P1466" s="224">
        <f>SUM(P1467:P1518)</f>
        <v>0</v>
      </c>
      <c r="Q1466" s="223"/>
      <c r="R1466" s="224">
        <f>SUM(R1467:R1518)</f>
        <v>0.23346818</v>
      </c>
      <c r="S1466" s="223"/>
      <c r="T1466" s="225">
        <f>SUM(T1467:T1518)</f>
        <v>0</v>
      </c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R1466" s="226" t="s">
        <v>89</v>
      </c>
      <c r="AT1466" s="227" t="s">
        <v>77</v>
      </c>
      <c r="AU1466" s="227" t="s">
        <v>84</v>
      </c>
      <c r="AY1466" s="226" t="s">
        <v>224</v>
      </c>
      <c r="BK1466" s="228">
        <f>SUM(BK1467:BK1518)</f>
        <v>0</v>
      </c>
    </row>
    <row r="1467" s="2" customFormat="1" ht="16.5" customHeight="1">
      <c r="A1467" s="40"/>
      <c r="B1467" s="41"/>
      <c r="C1467" s="231" t="s">
        <v>2048</v>
      </c>
      <c r="D1467" s="231" t="s">
        <v>226</v>
      </c>
      <c r="E1467" s="232" t="s">
        <v>2049</v>
      </c>
      <c r="F1467" s="233" t="s">
        <v>2050</v>
      </c>
      <c r="G1467" s="234" t="s">
        <v>229</v>
      </c>
      <c r="H1467" s="235">
        <v>466.33699999999999</v>
      </c>
      <c r="I1467" s="236"/>
      <c r="J1467" s="237">
        <f>ROUND(I1467*H1467,2)</f>
        <v>0</v>
      </c>
      <c r="K1467" s="238"/>
      <c r="L1467" s="46"/>
      <c r="M1467" s="239" t="s">
        <v>1</v>
      </c>
      <c r="N1467" s="240" t="s">
        <v>44</v>
      </c>
      <c r="O1467" s="93"/>
      <c r="P1467" s="241">
        <f>O1467*H1467</f>
        <v>0</v>
      </c>
      <c r="Q1467" s="241">
        <v>0.00020000000000000001</v>
      </c>
      <c r="R1467" s="241">
        <f>Q1467*H1467</f>
        <v>0.0932674</v>
      </c>
      <c r="S1467" s="241">
        <v>0</v>
      </c>
      <c r="T1467" s="242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3" t="s">
        <v>319</v>
      </c>
      <c r="AT1467" s="243" t="s">
        <v>226</v>
      </c>
      <c r="AU1467" s="243" t="s">
        <v>89</v>
      </c>
      <c r="AY1467" s="19" t="s">
        <v>224</v>
      </c>
      <c r="BE1467" s="244">
        <f>IF(N1467="základní",J1467,0)</f>
        <v>0</v>
      </c>
      <c r="BF1467" s="244">
        <f>IF(N1467="snížená",J1467,0)</f>
        <v>0</v>
      </c>
      <c r="BG1467" s="244">
        <f>IF(N1467="zákl. přenesená",J1467,0)</f>
        <v>0</v>
      </c>
      <c r="BH1467" s="244">
        <f>IF(N1467="sníž. přenesená",J1467,0)</f>
        <v>0</v>
      </c>
      <c r="BI1467" s="244">
        <f>IF(N1467="nulová",J1467,0)</f>
        <v>0</v>
      </c>
      <c r="BJ1467" s="19" t="s">
        <v>89</v>
      </c>
      <c r="BK1467" s="244">
        <f>ROUND(I1467*H1467,2)</f>
        <v>0</v>
      </c>
      <c r="BL1467" s="19" t="s">
        <v>319</v>
      </c>
      <c r="BM1467" s="243" t="s">
        <v>2051</v>
      </c>
    </row>
    <row r="1468" s="13" customFormat="1">
      <c r="A1468" s="13"/>
      <c r="B1468" s="245"/>
      <c r="C1468" s="246"/>
      <c r="D1468" s="247" t="s">
        <v>232</v>
      </c>
      <c r="E1468" s="248" t="s">
        <v>1</v>
      </c>
      <c r="F1468" s="249" t="s">
        <v>2052</v>
      </c>
      <c r="G1468" s="246"/>
      <c r="H1468" s="250">
        <v>460.983</v>
      </c>
      <c r="I1468" s="251"/>
      <c r="J1468" s="246"/>
      <c r="K1468" s="246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6" t="s">
        <v>232</v>
      </c>
      <c r="AU1468" s="256" t="s">
        <v>89</v>
      </c>
      <c r="AV1468" s="13" t="s">
        <v>89</v>
      </c>
      <c r="AW1468" s="13" t="s">
        <v>33</v>
      </c>
      <c r="AX1468" s="13" t="s">
        <v>78</v>
      </c>
      <c r="AY1468" s="256" t="s">
        <v>224</v>
      </c>
    </row>
    <row r="1469" s="13" customFormat="1">
      <c r="A1469" s="13"/>
      <c r="B1469" s="245"/>
      <c r="C1469" s="246"/>
      <c r="D1469" s="247" t="s">
        <v>232</v>
      </c>
      <c r="E1469" s="248" t="s">
        <v>1</v>
      </c>
      <c r="F1469" s="249" t="s">
        <v>2053</v>
      </c>
      <c r="G1469" s="246"/>
      <c r="H1469" s="250">
        <v>5.3540000000000001</v>
      </c>
      <c r="I1469" s="251"/>
      <c r="J1469" s="246"/>
      <c r="K1469" s="246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6" t="s">
        <v>232</v>
      </c>
      <c r="AU1469" s="256" t="s">
        <v>89</v>
      </c>
      <c r="AV1469" s="13" t="s">
        <v>89</v>
      </c>
      <c r="AW1469" s="13" t="s">
        <v>33</v>
      </c>
      <c r="AX1469" s="13" t="s">
        <v>78</v>
      </c>
      <c r="AY1469" s="256" t="s">
        <v>224</v>
      </c>
    </row>
    <row r="1470" s="15" customFormat="1">
      <c r="A1470" s="15"/>
      <c r="B1470" s="267"/>
      <c r="C1470" s="268"/>
      <c r="D1470" s="247" t="s">
        <v>232</v>
      </c>
      <c r="E1470" s="269" t="s">
        <v>1</v>
      </c>
      <c r="F1470" s="270" t="s">
        <v>248</v>
      </c>
      <c r="G1470" s="268"/>
      <c r="H1470" s="271">
        <v>466.33699999999999</v>
      </c>
      <c r="I1470" s="272"/>
      <c r="J1470" s="268"/>
      <c r="K1470" s="268"/>
      <c r="L1470" s="273"/>
      <c r="M1470" s="274"/>
      <c r="N1470" s="275"/>
      <c r="O1470" s="275"/>
      <c r="P1470" s="275"/>
      <c r="Q1470" s="275"/>
      <c r="R1470" s="275"/>
      <c r="S1470" s="275"/>
      <c r="T1470" s="276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77" t="s">
        <v>232</v>
      </c>
      <c r="AU1470" s="277" t="s">
        <v>89</v>
      </c>
      <c r="AV1470" s="15" t="s">
        <v>230</v>
      </c>
      <c r="AW1470" s="15" t="s">
        <v>33</v>
      </c>
      <c r="AX1470" s="15" t="s">
        <v>84</v>
      </c>
      <c r="AY1470" s="277" t="s">
        <v>224</v>
      </c>
    </row>
    <row r="1471" s="2" customFormat="1" ht="16.5" customHeight="1">
      <c r="A1471" s="40"/>
      <c r="B1471" s="41"/>
      <c r="C1471" s="231" t="s">
        <v>2054</v>
      </c>
      <c r="D1471" s="231" t="s">
        <v>226</v>
      </c>
      <c r="E1471" s="232" t="s">
        <v>2055</v>
      </c>
      <c r="F1471" s="233" t="s">
        <v>2056</v>
      </c>
      <c r="G1471" s="234" t="s">
        <v>229</v>
      </c>
      <c r="H1471" s="235">
        <v>460.983</v>
      </c>
      <c r="I1471" s="236"/>
      <c r="J1471" s="237">
        <f>ROUND(I1471*H1471,2)</f>
        <v>0</v>
      </c>
      <c r="K1471" s="238"/>
      <c r="L1471" s="46"/>
      <c r="M1471" s="239" t="s">
        <v>1</v>
      </c>
      <c r="N1471" s="240" t="s">
        <v>44</v>
      </c>
      <c r="O1471" s="93"/>
      <c r="P1471" s="241">
        <f>O1471*H1471</f>
        <v>0</v>
      </c>
      <c r="Q1471" s="241">
        <v>0.00025999999999999998</v>
      </c>
      <c r="R1471" s="241">
        <f>Q1471*H1471</f>
        <v>0.11985557999999999</v>
      </c>
      <c r="S1471" s="241">
        <v>0</v>
      </c>
      <c r="T1471" s="242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3" t="s">
        <v>319</v>
      </c>
      <c r="AT1471" s="243" t="s">
        <v>226</v>
      </c>
      <c r="AU1471" s="243" t="s">
        <v>89</v>
      </c>
      <c r="AY1471" s="19" t="s">
        <v>224</v>
      </c>
      <c r="BE1471" s="244">
        <f>IF(N1471="základní",J1471,0)</f>
        <v>0</v>
      </c>
      <c r="BF1471" s="244">
        <f>IF(N1471="snížená",J1471,0)</f>
        <v>0</v>
      </c>
      <c r="BG1471" s="244">
        <f>IF(N1471="zákl. přenesená",J1471,0)</f>
        <v>0</v>
      </c>
      <c r="BH1471" s="244">
        <f>IF(N1471="sníž. přenesená",J1471,0)</f>
        <v>0</v>
      </c>
      <c r="BI1471" s="244">
        <f>IF(N1471="nulová",J1471,0)</f>
        <v>0</v>
      </c>
      <c r="BJ1471" s="19" t="s">
        <v>89</v>
      </c>
      <c r="BK1471" s="244">
        <f>ROUND(I1471*H1471,2)</f>
        <v>0</v>
      </c>
      <c r="BL1471" s="19" t="s">
        <v>319</v>
      </c>
      <c r="BM1471" s="243" t="s">
        <v>2057</v>
      </c>
    </row>
    <row r="1472" s="14" customFormat="1">
      <c r="A1472" s="14"/>
      <c r="B1472" s="257"/>
      <c r="C1472" s="258"/>
      <c r="D1472" s="247" t="s">
        <v>232</v>
      </c>
      <c r="E1472" s="259" t="s">
        <v>1</v>
      </c>
      <c r="F1472" s="260" t="s">
        <v>2058</v>
      </c>
      <c r="G1472" s="258"/>
      <c r="H1472" s="259" t="s">
        <v>1</v>
      </c>
      <c r="I1472" s="261"/>
      <c r="J1472" s="258"/>
      <c r="K1472" s="258"/>
      <c r="L1472" s="262"/>
      <c r="M1472" s="263"/>
      <c r="N1472" s="264"/>
      <c r="O1472" s="264"/>
      <c r="P1472" s="264"/>
      <c r="Q1472" s="264"/>
      <c r="R1472" s="264"/>
      <c r="S1472" s="264"/>
      <c r="T1472" s="26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6" t="s">
        <v>232</v>
      </c>
      <c r="AU1472" s="266" t="s">
        <v>89</v>
      </c>
      <c r="AV1472" s="14" t="s">
        <v>84</v>
      </c>
      <c r="AW1472" s="14" t="s">
        <v>33</v>
      </c>
      <c r="AX1472" s="14" t="s">
        <v>78</v>
      </c>
      <c r="AY1472" s="266" t="s">
        <v>224</v>
      </c>
    </row>
    <row r="1473" s="13" customFormat="1">
      <c r="A1473" s="13"/>
      <c r="B1473" s="245"/>
      <c r="C1473" s="246"/>
      <c r="D1473" s="247" t="s">
        <v>232</v>
      </c>
      <c r="E1473" s="248" t="s">
        <v>1</v>
      </c>
      <c r="F1473" s="249" t="s">
        <v>680</v>
      </c>
      <c r="G1473" s="246"/>
      <c r="H1473" s="250">
        <v>15.25</v>
      </c>
      <c r="I1473" s="251"/>
      <c r="J1473" s="246"/>
      <c r="K1473" s="246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6" t="s">
        <v>232</v>
      </c>
      <c r="AU1473" s="256" t="s">
        <v>89</v>
      </c>
      <c r="AV1473" s="13" t="s">
        <v>89</v>
      </c>
      <c r="AW1473" s="13" t="s">
        <v>33</v>
      </c>
      <c r="AX1473" s="13" t="s">
        <v>78</v>
      </c>
      <c r="AY1473" s="256" t="s">
        <v>224</v>
      </c>
    </row>
    <row r="1474" s="13" customFormat="1">
      <c r="A1474" s="13"/>
      <c r="B1474" s="245"/>
      <c r="C1474" s="246"/>
      <c r="D1474" s="247" t="s">
        <v>232</v>
      </c>
      <c r="E1474" s="248" t="s">
        <v>1</v>
      </c>
      <c r="F1474" s="249" t="s">
        <v>729</v>
      </c>
      <c r="G1474" s="246"/>
      <c r="H1474" s="250">
        <v>14.32</v>
      </c>
      <c r="I1474" s="251"/>
      <c r="J1474" s="246"/>
      <c r="K1474" s="246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6" t="s">
        <v>232</v>
      </c>
      <c r="AU1474" s="256" t="s">
        <v>89</v>
      </c>
      <c r="AV1474" s="13" t="s">
        <v>89</v>
      </c>
      <c r="AW1474" s="13" t="s">
        <v>33</v>
      </c>
      <c r="AX1474" s="13" t="s">
        <v>78</v>
      </c>
      <c r="AY1474" s="256" t="s">
        <v>224</v>
      </c>
    </row>
    <row r="1475" s="13" customFormat="1">
      <c r="A1475" s="13"/>
      <c r="B1475" s="245"/>
      <c r="C1475" s="246"/>
      <c r="D1475" s="247" t="s">
        <v>232</v>
      </c>
      <c r="E1475" s="248" t="s">
        <v>1</v>
      </c>
      <c r="F1475" s="249" t="s">
        <v>730</v>
      </c>
      <c r="G1475" s="246"/>
      <c r="H1475" s="250">
        <v>16.629999999999999</v>
      </c>
      <c r="I1475" s="251"/>
      <c r="J1475" s="246"/>
      <c r="K1475" s="246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6" t="s">
        <v>232</v>
      </c>
      <c r="AU1475" s="256" t="s">
        <v>89</v>
      </c>
      <c r="AV1475" s="13" t="s">
        <v>89</v>
      </c>
      <c r="AW1475" s="13" t="s">
        <v>33</v>
      </c>
      <c r="AX1475" s="13" t="s">
        <v>78</v>
      </c>
      <c r="AY1475" s="256" t="s">
        <v>224</v>
      </c>
    </row>
    <row r="1476" s="13" customFormat="1">
      <c r="A1476" s="13"/>
      <c r="B1476" s="245"/>
      <c r="C1476" s="246"/>
      <c r="D1476" s="247" t="s">
        <v>232</v>
      </c>
      <c r="E1476" s="248" t="s">
        <v>1</v>
      </c>
      <c r="F1476" s="249" t="s">
        <v>731</v>
      </c>
      <c r="G1476" s="246"/>
      <c r="H1476" s="250">
        <v>5.8099999999999996</v>
      </c>
      <c r="I1476" s="251"/>
      <c r="J1476" s="246"/>
      <c r="K1476" s="246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6" t="s">
        <v>232</v>
      </c>
      <c r="AU1476" s="256" t="s">
        <v>89</v>
      </c>
      <c r="AV1476" s="13" t="s">
        <v>89</v>
      </c>
      <c r="AW1476" s="13" t="s">
        <v>33</v>
      </c>
      <c r="AX1476" s="13" t="s">
        <v>78</v>
      </c>
      <c r="AY1476" s="256" t="s">
        <v>224</v>
      </c>
    </row>
    <row r="1477" s="13" customFormat="1">
      <c r="A1477" s="13"/>
      <c r="B1477" s="245"/>
      <c r="C1477" s="246"/>
      <c r="D1477" s="247" t="s">
        <v>232</v>
      </c>
      <c r="E1477" s="248" t="s">
        <v>1</v>
      </c>
      <c r="F1477" s="249" t="s">
        <v>732</v>
      </c>
      <c r="G1477" s="246"/>
      <c r="H1477" s="250">
        <v>6.3200000000000003</v>
      </c>
      <c r="I1477" s="251"/>
      <c r="J1477" s="246"/>
      <c r="K1477" s="246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6" t="s">
        <v>232</v>
      </c>
      <c r="AU1477" s="256" t="s">
        <v>89</v>
      </c>
      <c r="AV1477" s="13" t="s">
        <v>89</v>
      </c>
      <c r="AW1477" s="13" t="s">
        <v>33</v>
      </c>
      <c r="AX1477" s="13" t="s">
        <v>78</v>
      </c>
      <c r="AY1477" s="256" t="s">
        <v>224</v>
      </c>
    </row>
    <row r="1478" s="13" customFormat="1">
      <c r="A1478" s="13"/>
      <c r="B1478" s="245"/>
      <c r="C1478" s="246"/>
      <c r="D1478" s="247" t="s">
        <v>232</v>
      </c>
      <c r="E1478" s="248" t="s">
        <v>1</v>
      </c>
      <c r="F1478" s="249" t="s">
        <v>733</v>
      </c>
      <c r="G1478" s="246"/>
      <c r="H1478" s="250">
        <v>4.1299999999999999</v>
      </c>
      <c r="I1478" s="251"/>
      <c r="J1478" s="246"/>
      <c r="K1478" s="246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6" t="s">
        <v>232</v>
      </c>
      <c r="AU1478" s="256" t="s">
        <v>89</v>
      </c>
      <c r="AV1478" s="13" t="s">
        <v>89</v>
      </c>
      <c r="AW1478" s="13" t="s">
        <v>33</v>
      </c>
      <c r="AX1478" s="13" t="s">
        <v>78</v>
      </c>
      <c r="AY1478" s="256" t="s">
        <v>224</v>
      </c>
    </row>
    <row r="1479" s="13" customFormat="1">
      <c r="A1479" s="13"/>
      <c r="B1479" s="245"/>
      <c r="C1479" s="246"/>
      <c r="D1479" s="247" t="s">
        <v>232</v>
      </c>
      <c r="E1479" s="248" t="s">
        <v>1</v>
      </c>
      <c r="F1479" s="249" t="s">
        <v>681</v>
      </c>
      <c r="G1479" s="246"/>
      <c r="H1479" s="250">
        <v>14.960000000000001</v>
      </c>
      <c r="I1479" s="251"/>
      <c r="J1479" s="246"/>
      <c r="K1479" s="246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6" t="s">
        <v>232</v>
      </c>
      <c r="AU1479" s="256" t="s">
        <v>89</v>
      </c>
      <c r="AV1479" s="13" t="s">
        <v>89</v>
      </c>
      <c r="AW1479" s="13" t="s">
        <v>33</v>
      </c>
      <c r="AX1479" s="13" t="s">
        <v>78</v>
      </c>
      <c r="AY1479" s="256" t="s">
        <v>224</v>
      </c>
    </row>
    <row r="1480" s="13" customFormat="1">
      <c r="A1480" s="13"/>
      <c r="B1480" s="245"/>
      <c r="C1480" s="246"/>
      <c r="D1480" s="247" t="s">
        <v>232</v>
      </c>
      <c r="E1480" s="248" t="s">
        <v>1</v>
      </c>
      <c r="F1480" s="249" t="s">
        <v>734</v>
      </c>
      <c r="G1480" s="246"/>
      <c r="H1480" s="250">
        <v>20.050000000000001</v>
      </c>
      <c r="I1480" s="251"/>
      <c r="J1480" s="246"/>
      <c r="K1480" s="246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6" t="s">
        <v>232</v>
      </c>
      <c r="AU1480" s="256" t="s">
        <v>89</v>
      </c>
      <c r="AV1480" s="13" t="s">
        <v>89</v>
      </c>
      <c r="AW1480" s="13" t="s">
        <v>33</v>
      </c>
      <c r="AX1480" s="13" t="s">
        <v>78</v>
      </c>
      <c r="AY1480" s="256" t="s">
        <v>224</v>
      </c>
    </row>
    <row r="1481" s="13" customFormat="1">
      <c r="A1481" s="13"/>
      <c r="B1481" s="245"/>
      <c r="C1481" s="246"/>
      <c r="D1481" s="247" t="s">
        <v>232</v>
      </c>
      <c r="E1481" s="248" t="s">
        <v>1</v>
      </c>
      <c r="F1481" s="249" t="s">
        <v>735</v>
      </c>
      <c r="G1481" s="246"/>
      <c r="H1481" s="250">
        <v>6.0099999999999998</v>
      </c>
      <c r="I1481" s="251"/>
      <c r="J1481" s="246"/>
      <c r="K1481" s="246"/>
      <c r="L1481" s="252"/>
      <c r="M1481" s="253"/>
      <c r="N1481" s="254"/>
      <c r="O1481" s="254"/>
      <c r="P1481" s="254"/>
      <c r="Q1481" s="254"/>
      <c r="R1481" s="254"/>
      <c r="S1481" s="254"/>
      <c r="T1481" s="255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6" t="s">
        <v>232</v>
      </c>
      <c r="AU1481" s="256" t="s">
        <v>89</v>
      </c>
      <c r="AV1481" s="13" t="s">
        <v>89</v>
      </c>
      <c r="AW1481" s="13" t="s">
        <v>33</v>
      </c>
      <c r="AX1481" s="13" t="s">
        <v>78</v>
      </c>
      <c r="AY1481" s="256" t="s">
        <v>224</v>
      </c>
    </row>
    <row r="1482" s="13" customFormat="1">
      <c r="A1482" s="13"/>
      <c r="B1482" s="245"/>
      <c r="C1482" s="246"/>
      <c r="D1482" s="247" t="s">
        <v>232</v>
      </c>
      <c r="E1482" s="248" t="s">
        <v>1</v>
      </c>
      <c r="F1482" s="249" t="s">
        <v>736</v>
      </c>
      <c r="G1482" s="246"/>
      <c r="H1482" s="250">
        <v>23.280000000000001</v>
      </c>
      <c r="I1482" s="251"/>
      <c r="J1482" s="246"/>
      <c r="K1482" s="246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6" t="s">
        <v>232</v>
      </c>
      <c r="AU1482" s="256" t="s">
        <v>89</v>
      </c>
      <c r="AV1482" s="13" t="s">
        <v>89</v>
      </c>
      <c r="AW1482" s="13" t="s">
        <v>33</v>
      </c>
      <c r="AX1482" s="13" t="s">
        <v>78</v>
      </c>
      <c r="AY1482" s="256" t="s">
        <v>224</v>
      </c>
    </row>
    <row r="1483" s="16" customFormat="1">
      <c r="A1483" s="16"/>
      <c r="B1483" s="290"/>
      <c r="C1483" s="291"/>
      <c r="D1483" s="247" t="s">
        <v>232</v>
      </c>
      <c r="E1483" s="292" t="s">
        <v>1</v>
      </c>
      <c r="F1483" s="293" t="s">
        <v>1860</v>
      </c>
      <c r="G1483" s="291"/>
      <c r="H1483" s="294">
        <v>126.76000000000001</v>
      </c>
      <c r="I1483" s="295"/>
      <c r="J1483" s="291"/>
      <c r="K1483" s="291"/>
      <c r="L1483" s="296"/>
      <c r="M1483" s="297"/>
      <c r="N1483" s="298"/>
      <c r="O1483" s="298"/>
      <c r="P1483" s="298"/>
      <c r="Q1483" s="298"/>
      <c r="R1483" s="298"/>
      <c r="S1483" s="298"/>
      <c r="T1483" s="299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T1483" s="300" t="s">
        <v>232</v>
      </c>
      <c r="AU1483" s="300" t="s">
        <v>89</v>
      </c>
      <c r="AV1483" s="16" t="s">
        <v>93</v>
      </c>
      <c r="AW1483" s="16" t="s">
        <v>33</v>
      </c>
      <c r="AX1483" s="16" t="s">
        <v>78</v>
      </c>
      <c r="AY1483" s="300" t="s">
        <v>224</v>
      </c>
    </row>
    <row r="1484" s="14" customFormat="1">
      <c r="A1484" s="14"/>
      <c r="B1484" s="257"/>
      <c r="C1484" s="258"/>
      <c r="D1484" s="247" t="s">
        <v>232</v>
      </c>
      <c r="E1484" s="259" t="s">
        <v>1</v>
      </c>
      <c r="F1484" s="260" t="s">
        <v>2059</v>
      </c>
      <c r="G1484" s="258"/>
      <c r="H1484" s="259" t="s">
        <v>1</v>
      </c>
      <c r="I1484" s="261"/>
      <c r="J1484" s="258"/>
      <c r="K1484" s="258"/>
      <c r="L1484" s="262"/>
      <c r="M1484" s="263"/>
      <c r="N1484" s="264"/>
      <c r="O1484" s="264"/>
      <c r="P1484" s="264"/>
      <c r="Q1484" s="264"/>
      <c r="R1484" s="264"/>
      <c r="S1484" s="264"/>
      <c r="T1484" s="26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6" t="s">
        <v>232</v>
      </c>
      <c r="AU1484" s="266" t="s">
        <v>89</v>
      </c>
      <c r="AV1484" s="14" t="s">
        <v>84</v>
      </c>
      <c r="AW1484" s="14" t="s">
        <v>33</v>
      </c>
      <c r="AX1484" s="14" t="s">
        <v>78</v>
      </c>
      <c r="AY1484" s="266" t="s">
        <v>224</v>
      </c>
    </row>
    <row r="1485" s="14" customFormat="1">
      <c r="A1485" s="14"/>
      <c r="B1485" s="257"/>
      <c r="C1485" s="258"/>
      <c r="D1485" s="247" t="s">
        <v>232</v>
      </c>
      <c r="E1485" s="259" t="s">
        <v>1</v>
      </c>
      <c r="F1485" s="260" t="s">
        <v>1405</v>
      </c>
      <c r="G1485" s="258"/>
      <c r="H1485" s="259" t="s">
        <v>1</v>
      </c>
      <c r="I1485" s="261"/>
      <c r="J1485" s="258"/>
      <c r="K1485" s="258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6" t="s">
        <v>232</v>
      </c>
      <c r="AU1485" s="266" t="s">
        <v>89</v>
      </c>
      <c r="AV1485" s="14" t="s">
        <v>84</v>
      </c>
      <c r="AW1485" s="14" t="s">
        <v>33</v>
      </c>
      <c r="AX1485" s="14" t="s">
        <v>78</v>
      </c>
      <c r="AY1485" s="266" t="s">
        <v>224</v>
      </c>
    </row>
    <row r="1486" s="13" customFormat="1">
      <c r="A1486" s="13"/>
      <c r="B1486" s="245"/>
      <c r="C1486" s="246"/>
      <c r="D1486" s="247" t="s">
        <v>232</v>
      </c>
      <c r="E1486" s="248" t="s">
        <v>1</v>
      </c>
      <c r="F1486" s="249" t="s">
        <v>2060</v>
      </c>
      <c r="G1486" s="246"/>
      <c r="H1486" s="250">
        <v>14.603999999999999</v>
      </c>
      <c r="I1486" s="251"/>
      <c r="J1486" s="246"/>
      <c r="K1486" s="246"/>
      <c r="L1486" s="252"/>
      <c r="M1486" s="253"/>
      <c r="N1486" s="254"/>
      <c r="O1486" s="254"/>
      <c r="P1486" s="254"/>
      <c r="Q1486" s="254"/>
      <c r="R1486" s="254"/>
      <c r="S1486" s="254"/>
      <c r="T1486" s="255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6" t="s">
        <v>232</v>
      </c>
      <c r="AU1486" s="256" t="s">
        <v>89</v>
      </c>
      <c r="AV1486" s="13" t="s">
        <v>89</v>
      </c>
      <c r="AW1486" s="13" t="s">
        <v>33</v>
      </c>
      <c r="AX1486" s="13" t="s">
        <v>78</v>
      </c>
      <c r="AY1486" s="256" t="s">
        <v>224</v>
      </c>
    </row>
    <row r="1487" s="14" customFormat="1">
      <c r="A1487" s="14"/>
      <c r="B1487" s="257"/>
      <c r="C1487" s="258"/>
      <c r="D1487" s="247" t="s">
        <v>232</v>
      </c>
      <c r="E1487" s="259" t="s">
        <v>1</v>
      </c>
      <c r="F1487" s="260" t="s">
        <v>2061</v>
      </c>
      <c r="G1487" s="258"/>
      <c r="H1487" s="259" t="s">
        <v>1</v>
      </c>
      <c r="I1487" s="261"/>
      <c r="J1487" s="258"/>
      <c r="K1487" s="258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6" t="s">
        <v>232</v>
      </c>
      <c r="AU1487" s="266" t="s">
        <v>89</v>
      </c>
      <c r="AV1487" s="14" t="s">
        <v>84</v>
      </c>
      <c r="AW1487" s="14" t="s">
        <v>33</v>
      </c>
      <c r="AX1487" s="14" t="s">
        <v>78</v>
      </c>
      <c r="AY1487" s="266" t="s">
        <v>224</v>
      </c>
    </row>
    <row r="1488" s="13" customFormat="1">
      <c r="A1488" s="13"/>
      <c r="B1488" s="245"/>
      <c r="C1488" s="246"/>
      <c r="D1488" s="247" t="s">
        <v>232</v>
      </c>
      <c r="E1488" s="248" t="s">
        <v>1</v>
      </c>
      <c r="F1488" s="249" t="s">
        <v>2062</v>
      </c>
      <c r="G1488" s="246"/>
      <c r="H1488" s="250">
        <v>9.1289999999999996</v>
      </c>
      <c r="I1488" s="251"/>
      <c r="J1488" s="246"/>
      <c r="K1488" s="246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6" t="s">
        <v>232</v>
      </c>
      <c r="AU1488" s="256" t="s">
        <v>89</v>
      </c>
      <c r="AV1488" s="13" t="s">
        <v>89</v>
      </c>
      <c r="AW1488" s="13" t="s">
        <v>33</v>
      </c>
      <c r="AX1488" s="13" t="s">
        <v>78</v>
      </c>
      <c r="AY1488" s="256" t="s">
        <v>224</v>
      </c>
    </row>
    <row r="1489" s="13" customFormat="1">
      <c r="A1489" s="13"/>
      <c r="B1489" s="245"/>
      <c r="C1489" s="246"/>
      <c r="D1489" s="247" t="s">
        <v>232</v>
      </c>
      <c r="E1489" s="248" t="s">
        <v>1</v>
      </c>
      <c r="F1489" s="249" t="s">
        <v>2063</v>
      </c>
      <c r="G1489" s="246"/>
      <c r="H1489" s="250">
        <v>-1.272</v>
      </c>
      <c r="I1489" s="251"/>
      <c r="J1489" s="246"/>
      <c r="K1489" s="246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6" t="s">
        <v>232</v>
      </c>
      <c r="AU1489" s="256" t="s">
        <v>89</v>
      </c>
      <c r="AV1489" s="13" t="s">
        <v>89</v>
      </c>
      <c r="AW1489" s="13" t="s">
        <v>33</v>
      </c>
      <c r="AX1489" s="13" t="s">
        <v>78</v>
      </c>
      <c r="AY1489" s="256" t="s">
        <v>224</v>
      </c>
    </row>
    <row r="1490" s="16" customFormat="1">
      <c r="A1490" s="16"/>
      <c r="B1490" s="290"/>
      <c r="C1490" s="291"/>
      <c r="D1490" s="247" t="s">
        <v>232</v>
      </c>
      <c r="E1490" s="292" t="s">
        <v>1</v>
      </c>
      <c r="F1490" s="293" t="s">
        <v>1860</v>
      </c>
      <c r="G1490" s="291"/>
      <c r="H1490" s="294">
        <v>22.460999999999999</v>
      </c>
      <c r="I1490" s="295"/>
      <c r="J1490" s="291"/>
      <c r="K1490" s="291"/>
      <c r="L1490" s="296"/>
      <c r="M1490" s="297"/>
      <c r="N1490" s="298"/>
      <c r="O1490" s="298"/>
      <c r="P1490" s="298"/>
      <c r="Q1490" s="298"/>
      <c r="R1490" s="298"/>
      <c r="S1490" s="298"/>
      <c r="T1490" s="299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300" t="s">
        <v>232</v>
      </c>
      <c r="AU1490" s="300" t="s">
        <v>89</v>
      </c>
      <c r="AV1490" s="16" t="s">
        <v>93</v>
      </c>
      <c r="AW1490" s="16" t="s">
        <v>33</v>
      </c>
      <c r="AX1490" s="16" t="s">
        <v>78</v>
      </c>
      <c r="AY1490" s="300" t="s">
        <v>224</v>
      </c>
    </row>
    <row r="1491" s="14" customFormat="1">
      <c r="A1491" s="14"/>
      <c r="B1491" s="257"/>
      <c r="C1491" s="258"/>
      <c r="D1491" s="247" t="s">
        <v>232</v>
      </c>
      <c r="E1491" s="259" t="s">
        <v>1</v>
      </c>
      <c r="F1491" s="260" t="s">
        <v>2064</v>
      </c>
      <c r="G1491" s="258"/>
      <c r="H1491" s="259" t="s">
        <v>1</v>
      </c>
      <c r="I1491" s="261"/>
      <c r="J1491" s="258"/>
      <c r="K1491" s="258"/>
      <c r="L1491" s="262"/>
      <c r="M1491" s="263"/>
      <c r="N1491" s="264"/>
      <c r="O1491" s="264"/>
      <c r="P1491" s="264"/>
      <c r="Q1491" s="264"/>
      <c r="R1491" s="264"/>
      <c r="S1491" s="264"/>
      <c r="T1491" s="26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6" t="s">
        <v>232</v>
      </c>
      <c r="AU1491" s="266" t="s">
        <v>89</v>
      </c>
      <c r="AV1491" s="14" t="s">
        <v>84</v>
      </c>
      <c r="AW1491" s="14" t="s">
        <v>33</v>
      </c>
      <c r="AX1491" s="14" t="s">
        <v>78</v>
      </c>
      <c r="AY1491" s="266" t="s">
        <v>224</v>
      </c>
    </row>
    <row r="1492" s="14" customFormat="1">
      <c r="A1492" s="14"/>
      <c r="B1492" s="257"/>
      <c r="C1492" s="258"/>
      <c r="D1492" s="247" t="s">
        <v>232</v>
      </c>
      <c r="E1492" s="259" t="s">
        <v>1</v>
      </c>
      <c r="F1492" s="260" t="s">
        <v>524</v>
      </c>
      <c r="G1492" s="258"/>
      <c r="H1492" s="259" t="s">
        <v>1</v>
      </c>
      <c r="I1492" s="261"/>
      <c r="J1492" s="258"/>
      <c r="K1492" s="258"/>
      <c r="L1492" s="262"/>
      <c r="M1492" s="263"/>
      <c r="N1492" s="264"/>
      <c r="O1492" s="264"/>
      <c r="P1492" s="264"/>
      <c r="Q1492" s="264"/>
      <c r="R1492" s="264"/>
      <c r="S1492" s="264"/>
      <c r="T1492" s="26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6" t="s">
        <v>232</v>
      </c>
      <c r="AU1492" s="266" t="s">
        <v>89</v>
      </c>
      <c r="AV1492" s="14" t="s">
        <v>84</v>
      </c>
      <c r="AW1492" s="14" t="s">
        <v>33</v>
      </c>
      <c r="AX1492" s="14" t="s">
        <v>78</v>
      </c>
      <c r="AY1492" s="266" t="s">
        <v>224</v>
      </c>
    </row>
    <row r="1493" s="13" customFormat="1">
      <c r="A1493" s="13"/>
      <c r="B1493" s="245"/>
      <c r="C1493" s="246"/>
      <c r="D1493" s="247" t="s">
        <v>232</v>
      </c>
      <c r="E1493" s="248" t="s">
        <v>1</v>
      </c>
      <c r="F1493" s="249" t="s">
        <v>525</v>
      </c>
      <c r="G1493" s="246"/>
      <c r="H1493" s="250">
        <v>43.685000000000002</v>
      </c>
      <c r="I1493" s="251"/>
      <c r="J1493" s="246"/>
      <c r="K1493" s="246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6" t="s">
        <v>232</v>
      </c>
      <c r="AU1493" s="256" t="s">
        <v>89</v>
      </c>
      <c r="AV1493" s="13" t="s">
        <v>89</v>
      </c>
      <c r="AW1493" s="13" t="s">
        <v>33</v>
      </c>
      <c r="AX1493" s="13" t="s">
        <v>78</v>
      </c>
      <c r="AY1493" s="256" t="s">
        <v>224</v>
      </c>
    </row>
    <row r="1494" s="13" customFormat="1">
      <c r="A1494" s="13"/>
      <c r="B1494" s="245"/>
      <c r="C1494" s="246"/>
      <c r="D1494" s="247" t="s">
        <v>232</v>
      </c>
      <c r="E1494" s="248" t="s">
        <v>1</v>
      </c>
      <c r="F1494" s="249" t="s">
        <v>527</v>
      </c>
      <c r="G1494" s="246"/>
      <c r="H1494" s="250">
        <v>42.515999999999998</v>
      </c>
      <c r="I1494" s="251"/>
      <c r="J1494" s="246"/>
      <c r="K1494" s="246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6" t="s">
        <v>232</v>
      </c>
      <c r="AU1494" s="256" t="s">
        <v>89</v>
      </c>
      <c r="AV1494" s="13" t="s">
        <v>89</v>
      </c>
      <c r="AW1494" s="13" t="s">
        <v>33</v>
      </c>
      <c r="AX1494" s="13" t="s">
        <v>78</v>
      </c>
      <c r="AY1494" s="256" t="s">
        <v>224</v>
      </c>
    </row>
    <row r="1495" s="13" customFormat="1">
      <c r="A1495" s="13"/>
      <c r="B1495" s="245"/>
      <c r="C1495" s="246"/>
      <c r="D1495" s="247" t="s">
        <v>232</v>
      </c>
      <c r="E1495" s="248" t="s">
        <v>1</v>
      </c>
      <c r="F1495" s="249" t="s">
        <v>2065</v>
      </c>
      <c r="G1495" s="246"/>
      <c r="H1495" s="250">
        <v>-1.788</v>
      </c>
      <c r="I1495" s="251"/>
      <c r="J1495" s="246"/>
      <c r="K1495" s="246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6" t="s">
        <v>232</v>
      </c>
      <c r="AU1495" s="256" t="s">
        <v>89</v>
      </c>
      <c r="AV1495" s="13" t="s">
        <v>89</v>
      </c>
      <c r="AW1495" s="13" t="s">
        <v>33</v>
      </c>
      <c r="AX1495" s="13" t="s">
        <v>78</v>
      </c>
      <c r="AY1495" s="256" t="s">
        <v>224</v>
      </c>
    </row>
    <row r="1496" s="13" customFormat="1">
      <c r="A1496" s="13"/>
      <c r="B1496" s="245"/>
      <c r="C1496" s="246"/>
      <c r="D1496" s="247" t="s">
        <v>232</v>
      </c>
      <c r="E1496" s="248" t="s">
        <v>1</v>
      </c>
      <c r="F1496" s="249" t="s">
        <v>529</v>
      </c>
      <c r="G1496" s="246"/>
      <c r="H1496" s="250">
        <v>46.097999999999999</v>
      </c>
      <c r="I1496" s="251"/>
      <c r="J1496" s="246"/>
      <c r="K1496" s="246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6" t="s">
        <v>232</v>
      </c>
      <c r="AU1496" s="256" t="s">
        <v>89</v>
      </c>
      <c r="AV1496" s="13" t="s">
        <v>89</v>
      </c>
      <c r="AW1496" s="13" t="s">
        <v>33</v>
      </c>
      <c r="AX1496" s="13" t="s">
        <v>78</v>
      </c>
      <c r="AY1496" s="256" t="s">
        <v>224</v>
      </c>
    </row>
    <row r="1497" s="13" customFormat="1">
      <c r="A1497" s="13"/>
      <c r="B1497" s="245"/>
      <c r="C1497" s="246"/>
      <c r="D1497" s="247" t="s">
        <v>232</v>
      </c>
      <c r="E1497" s="248" t="s">
        <v>1</v>
      </c>
      <c r="F1497" s="249" t="s">
        <v>2066</v>
      </c>
      <c r="G1497" s="246"/>
      <c r="H1497" s="250">
        <v>23.649999999999999</v>
      </c>
      <c r="I1497" s="251"/>
      <c r="J1497" s="246"/>
      <c r="K1497" s="246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6" t="s">
        <v>232</v>
      </c>
      <c r="AU1497" s="256" t="s">
        <v>89</v>
      </c>
      <c r="AV1497" s="13" t="s">
        <v>89</v>
      </c>
      <c r="AW1497" s="13" t="s">
        <v>33</v>
      </c>
      <c r="AX1497" s="13" t="s">
        <v>78</v>
      </c>
      <c r="AY1497" s="256" t="s">
        <v>224</v>
      </c>
    </row>
    <row r="1498" s="13" customFormat="1">
      <c r="A1498" s="13"/>
      <c r="B1498" s="245"/>
      <c r="C1498" s="246"/>
      <c r="D1498" s="247" t="s">
        <v>232</v>
      </c>
      <c r="E1498" s="248" t="s">
        <v>1</v>
      </c>
      <c r="F1498" s="249" t="s">
        <v>2067</v>
      </c>
      <c r="G1498" s="246"/>
      <c r="H1498" s="250">
        <v>-21.324999999999999</v>
      </c>
      <c r="I1498" s="251"/>
      <c r="J1498" s="246"/>
      <c r="K1498" s="246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6" t="s">
        <v>232</v>
      </c>
      <c r="AU1498" s="256" t="s">
        <v>89</v>
      </c>
      <c r="AV1498" s="13" t="s">
        <v>89</v>
      </c>
      <c r="AW1498" s="13" t="s">
        <v>33</v>
      </c>
      <c r="AX1498" s="13" t="s">
        <v>78</v>
      </c>
      <c r="AY1498" s="256" t="s">
        <v>224</v>
      </c>
    </row>
    <row r="1499" s="13" customFormat="1">
      <c r="A1499" s="13"/>
      <c r="B1499" s="245"/>
      <c r="C1499" s="246"/>
      <c r="D1499" s="247" t="s">
        <v>232</v>
      </c>
      <c r="E1499" s="248" t="s">
        <v>1</v>
      </c>
      <c r="F1499" s="249" t="s">
        <v>533</v>
      </c>
      <c r="G1499" s="246"/>
      <c r="H1499" s="250">
        <v>27.620000000000001</v>
      </c>
      <c r="I1499" s="251"/>
      <c r="J1499" s="246"/>
      <c r="K1499" s="246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6" t="s">
        <v>232</v>
      </c>
      <c r="AU1499" s="256" t="s">
        <v>89</v>
      </c>
      <c r="AV1499" s="13" t="s">
        <v>89</v>
      </c>
      <c r="AW1499" s="13" t="s">
        <v>33</v>
      </c>
      <c r="AX1499" s="13" t="s">
        <v>78</v>
      </c>
      <c r="AY1499" s="256" t="s">
        <v>224</v>
      </c>
    </row>
    <row r="1500" s="13" customFormat="1">
      <c r="A1500" s="13"/>
      <c r="B1500" s="245"/>
      <c r="C1500" s="246"/>
      <c r="D1500" s="247" t="s">
        <v>232</v>
      </c>
      <c r="E1500" s="248" t="s">
        <v>1</v>
      </c>
      <c r="F1500" s="249" t="s">
        <v>535</v>
      </c>
      <c r="G1500" s="246"/>
      <c r="H1500" s="250">
        <v>-2.5670000000000002</v>
      </c>
      <c r="I1500" s="251"/>
      <c r="J1500" s="246"/>
      <c r="K1500" s="246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6" t="s">
        <v>232</v>
      </c>
      <c r="AU1500" s="256" t="s">
        <v>89</v>
      </c>
      <c r="AV1500" s="13" t="s">
        <v>89</v>
      </c>
      <c r="AW1500" s="13" t="s">
        <v>33</v>
      </c>
      <c r="AX1500" s="13" t="s">
        <v>78</v>
      </c>
      <c r="AY1500" s="256" t="s">
        <v>224</v>
      </c>
    </row>
    <row r="1501" s="13" customFormat="1">
      <c r="A1501" s="13"/>
      <c r="B1501" s="245"/>
      <c r="C1501" s="246"/>
      <c r="D1501" s="247" t="s">
        <v>232</v>
      </c>
      <c r="E1501" s="248" t="s">
        <v>1</v>
      </c>
      <c r="F1501" s="249" t="s">
        <v>2068</v>
      </c>
      <c r="G1501" s="246"/>
      <c r="H1501" s="250">
        <v>20.626000000000001</v>
      </c>
      <c r="I1501" s="251"/>
      <c r="J1501" s="246"/>
      <c r="K1501" s="246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6" t="s">
        <v>232</v>
      </c>
      <c r="AU1501" s="256" t="s">
        <v>89</v>
      </c>
      <c r="AV1501" s="13" t="s">
        <v>89</v>
      </c>
      <c r="AW1501" s="13" t="s">
        <v>33</v>
      </c>
      <c r="AX1501" s="13" t="s">
        <v>78</v>
      </c>
      <c r="AY1501" s="256" t="s">
        <v>224</v>
      </c>
    </row>
    <row r="1502" s="13" customFormat="1">
      <c r="A1502" s="13"/>
      <c r="B1502" s="245"/>
      <c r="C1502" s="246"/>
      <c r="D1502" s="247" t="s">
        <v>232</v>
      </c>
      <c r="E1502" s="248" t="s">
        <v>1</v>
      </c>
      <c r="F1502" s="249" t="s">
        <v>2069</v>
      </c>
      <c r="G1502" s="246"/>
      <c r="H1502" s="250">
        <v>-18.106000000000002</v>
      </c>
      <c r="I1502" s="251"/>
      <c r="J1502" s="246"/>
      <c r="K1502" s="246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6" t="s">
        <v>232</v>
      </c>
      <c r="AU1502" s="256" t="s">
        <v>89</v>
      </c>
      <c r="AV1502" s="13" t="s">
        <v>89</v>
      </c>
      <c r="AW1502" s="13" t="s">
        <v>33</v>
      </c>
      <c r="AX1502" s="13" t="s">
        <v>78</v>
      </c>
      <c r="AY1502" s="256" t="s">
        <v>224</v>
      </c>
    </row>
    <row r="1503" s="13" customFormat="1">
      <c r="A1503" s="13"/>
      <c r="B1503" s="245"/>
      <c r="C1503" s="246"/>
      <c r="D1503" s="247" t="s">
        <v>232</v>
      </c>
      <c r="E1503" s="248" t="s">
        <v>1</v>
      </c>
      <c r="F1503" s="249" t="s">
        <v>539</v>
      </c>
      <c r="G1503" s="246"/>
      <c r="H1503" s="250">
        <v>44.700000000000003</v>
      </c>
      <c r="I1503" s="251"/>
      <c r="J1503" s="246"/>
      <c r="K1503" s="246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6" t="s">
        <v>232</v>
      </c>
      <c r="AU1503" s="256" t="s">
        <v>89</v>
      </c>
      <c r="AV1503" s="13" t="s">
        <v>89</v>
      </c>
      <c r="AW1503" s="13" t="s">
        <v>33</v>
      </c>
      <c r="AX1503" s="13" t="s">
        <v>78</v>
      </c>
      <c r="AY1503" s="256" t="s">
        <v>224</v>
      </c>
    </row>
    <row r="1504" s="13" customFormat="1">
      <c r="A1504" s="13"/>
      <c r="B1504" s="245"/>
      <c r="C1504" s="246"/>
      <c r="D1504" s="247" t="s">
        <v>232</v>
      </c>
      <c r="E1504" s="248" t="s">
        <v>1</v>
      </c>
      <c r="F1504" s="249" t="s">
        <v>541</v>
      </c>
      <c r="G1504" s="246"/>
      <c r="H1504" s="250">
        <v>43.228999999999999</v>
      </c>
      <c r="I1504" s="251"/>
      <c r="J1504" s="246"/>
      <c r="K1504" s="246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6" t="s">
        <v>232</v>
      </c>
      <c r="AU1504" s="256" t="s">
        <v>89</v>
      </c>
      <c r="AV1504" s="13" t="s">
        <v>89</v>
      </c>
      <c r="AW1504" s="13" t="s">
        <v>33</v>
      </c>
      <c r="AX1504" s="13" t="s">
        <v>78</v>
      </c>
      <c r="AY1504" s="256" t="s">
        <v>224</v>
      </c>
    </row>
    <row r="1505" s="13" customFormat="1">
      <c r="A1505" s="13"/>
      <c r="B1505" s="245"/>
      <c r="C1505" s="246"/>
      <c r="D1505" s="247" t="s">
        <v>232</v>
      </c>
      <c r="E1505" s="248" t="s">
        <v>1</v>
      </c>
      <c r="F1505" s="249" t="s">
        <v>543</v>
      </c>
      <c r="G1505" s="246"/>
      <c r="H1505" s="250">
        <v>25.507000000000001</v>
      </c>
      <c r="I1505" s="251"/>
      <c r="J1505" s="246"/>
      <c r="K1505" s="246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6" t="s">
        <v>232</v>
      </c>
      <c r="AU1505" s="256" t="s">
        <v>89</v>
      </c>
      <c r="AV1505" s="13" t="s">
        <v>89</v>
      </c>
      <c r="AW1505" s="13" t="s">
        <v>33</v>
      </c>
      <c r="AX1505" s="13" t="s">
        <v>78</v>
      </c>
      <c r="AY1505" s="256" t="s">
        <v>224</v>
      </c>
    </row>
    <row r="1506" s="13" customFormat="1">
      <c r="A1506" s="13"/>
      <c r="B1506" s="245"/>
      <c r="C1506" s="246"/>
      <c r="D1506" s="247" t="s">
        <v>232</v>
      </c>
      <c r="E1506" s="248" t="s">
        <v>1</v>
      </c>
      <c r="F1506" s="249" t="s">
        <v>545</v>
      </c>
      <c r="G1506" s="246"/>
      <c r="H1506" s="250">
        <v>48.366999999999997</v>
      </c>
      <c r="I1506" s="251"/>
      <c r="J1506" s="246"/>
      <c r="K1506" s="246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6" t="s">
        <v>232</v>
      </c>
      <c r="AU1506" s="256" t="s">
        <v>89</v>
      </c>
      <c r="AV1506" s="13" t="s">
        <v>89</v>
      </c>
      <c r="AW1506" s="13" t="s">
        <v>33</v>
      </c>
      <c r="AX1506" s="13" t="s">
        <v>78</v>
      </c>
      <c r="AY1506" s="256" t="s">
        <v>224</v>
      </c>
    </row>
    <row r="1507" s="13" customFormat="1">
      <c r="A1507" s="13"/>
      <c r="B1507" s="245"/>
      <c r="C1507" s="246"/>
      <c r="D1507" s="247" t="s">
        <v>232</v>
      </c>
      <c r="E1507" s="248" t="s">
        <v>1</v>
      </c>
      <c r="F1507" s="249" t="s">
        <v>2070</v>
      </c>
      <c r="G1507" s="246"/>
      <c r="H1507" s="250">
        <v>-5.8390000000000004</v>
      </c>
      <c r="I1507" s="251"/>
      <c r="J1507" s="246"/>
      <c r="K1507" s="246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6" t="s">
        <v>232</v>
      </c>
      <c r="AU1507" s="256" t="s">
        <v>89</v>
      </c>
      <c r="AV1507" s="13" t="s">
        <v>89</v>
      </c>
      <c r="AW1507" s="13" t="s">
        <v>33</v>
      </c>
      <c r="AX1507" s="13" t="s">
        <v>78</v>
      </c>
      <c r="AY1507" s="256" t="s">
        <v>224</v>
      </c>
    </row>
    <row r="1508" s="13" customFormat="1">
      <c r="A1508" s="13"/>
      <c r="B1508" s="245"/>
      <c r="C1508" s="246"/>
      <c r="D1508" s="247" t="s">
        <v>232</v>
      </c>
      <c r="E1508" s="248" t="s">
        <v>1</v>
      </c>
      <c r="F1508" s="249" t="s">
        <v>547</v>
      </c>
      <c r="G1508" s="246"/>
      <c r="H1508" s="250">
        <v>-3.0960000000000001</v>
      </c>
      <c r="I1508" s="251"/>
      <c r="J1508" s="246"/>
      <c r="K1508" s="246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6" t="s">
        <v>232</v>
      </c>
      <c r="AU1508" s="256" t="s">
        <v>89</v>
      </c>
      <c r="AV1508" s="13" t="s">
        <v>89</v>
      </c>
      <c r="AW1508" s="13" t="s">
        <v>33</v>
      </c>
      <c r="AX1508" s="13" t="s">
        <v>78</v>
      </c>
      <c r="AY1508" s="256" t="s">
        <v>224</v>
      </c>
    </row>
    <row r="1509" s="13" customFormat="1">
      <c r="A1509" s="13"/>
      <c r="B1509" s="245"/>
      <c r="C1509" s="246"/>
      <c r="D1509" s="247" t="s">
        <v>232</v>
      </c>
      <c r="E1509" s="248" t="s">
        <v>1</v>
      </c>
      <c r="F1509" s="249" t="s">
        <v>548</v>
      </c>
      <c r="G1509" s="246"/>
      <c r="H1509" s="250">
        <v>-1.5149999999999999</v>
      </c>
      <c r="I1509" s="251"/>
      <c r="J1509" s="246"/>
      <c r="K1509" s="246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6" t="s">
        <v>232</v>
      </c>
      <c r="AU1509" s="256" t="s">
        <v>89</v>
      </c>
      <c r="AV1509" s="13" t="s">
        <v>89</v>
      </c>
      <c r="AW1509" s="13" t="s">
        <v>33</v>
      </c>
      <c r="AX1509" s="13" t="s">
        <v>78</v>
      </c>
      <c r="AY1509" s="256" t="s">
        <v>224</v>
      </c>
    </row>
    <row r="1510" s="16" customFormat="1">
      <c r="A1510" s="16"/>
      <c r="B1510" s="290"/>
      <c r="C1510" s="291"/>
      <c r="D1510" s="247" t="s">
        <v>232</v>
      </c>
      <c r="E1510" s="292" t="s">
        <v>1</v>
      </c>
      <c r="F1510" s="293" t="s">
        <v>1860</v>
      </c>
      <c r="G1510" s="291"/>
      <c r="H1510" s="294">
        <v>311.762</v>
      </c>
      <c r="I1510" s="295"/>
      <c r="J1510" s="291"/>
      <c r="K1510" s="291"/>
      <c r="L1510" s="296"/>
      <c r="M1510" s="297"/>
      <c r="N1510" s="298"/>
      <c r="O1510" s="298"/>
      <c r="P1510" s="298"/>
      <c r="Q1510" s="298"/>
      <c r="R1510" s="298"/>
      <c r="S1510" s="298"/>
      <c r="T1510" s="299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T1510" s="300" t="s">
        <v>232</v>
      </c>
      <c r="AU1510" s="300" t="s">
        <v>89</v>
      </c>
      <c r="AV1510" s="16" t="s">
        <v>93</v>
      </c>
      <c r="AW1510" s="16" t="s">
        <v>33</v>
      </c>
      <c r="AX1510" s="16" t="s">
        <v>78</v>
      </c>
      <c r="AY1510" s="300" t="s">
        <v>224</v>
      </c>
    </row>
    <row r="1511" s="15" customFormat="1">
      <c r="A1511" s="15"/>
      <c r="B1511" s="267"/>
      <c r="C1511" s="268"/>
      <c r="D1511" s="247" t="s">
        <v>232</v>
      </c>
      <c r="E1511" s="269" t="s">
        <v>1</v>
      </c>
      <c r="F1511" s="270" t="s">
        <v>248</v>
      </c>
      <c r="G1511" s="268"/>
      <c r="H1511" s="271">
        <v>460.983</v>
      </c>
      <c r="I1511" s="272"/>
      <c r="J1511" s="268"/>
      <c r="K1511" s="268"/>
      <c r="L1511" s="273"/>
      <c r="M1511" s="274"/>
      <c r="N1511" s="275"/>
      <c r="O1511" s="275"/>
      <c r="P1511" s="275"/>
      <c r="Q1511" s="275"/>
      <c r="R1511" s="275"/>
      <c r="S1511" s="275"/>
      <c r="T1511" s="276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7" t="s">
        <v>232</v>
      </c>
      <c r="AU1511" s="277" t="s">
        <v>89</v>
      </c>
      <c r="AV1511" s="15" t="s">
        <v>230</v>
      </c>
      <c r="AW1511" s="15" t="s">
        <v>33</v>
      </c>
      <c r="AX1511" s="15" t="s">
        <v>84</v>
      </c>
      <c r="AY1511" s="277" t="s">
        <v>224</v>
      </c>
    </row>
    <row r="1512" s="2" customFormat="1" ht="16.5" customHeight="1">
      <c r="A1512" s="40"/>
      <c r="B1512" s="41"/>
      <c r="C1512" s="231" t="s">
        <v>2071</v>
      </c>
      <c r="D1512" s="231" t="s">
        <v>226</v>
      </c>
      <c r="E1512" s="232" t="s">
        <v>2072</v>
      </c>
      <c r="F1512" s="233" t="s">
        <v>2073</v>
      </c>
      <c r="G1512" s="234" t="s">
        <v>229</v>
      </c>
      <c r="H1512" s="235">
        <v>5.3540000000000001</v>
      </c>
      <c r="I1512" s="236"/>
      <c r="J1512" s="237">
        <f>ROUND(I1512*H1512,2)</f>
        <v>0</v>
      </c>
      <c r="K1512" s="238"/>
      <c r="L1512" s="46"/>
      <c r="M1512" s="239" t="s">
        <v>1</v>
      </c>
      <c r="N1512" s="240" t="s">
        <v>44</v>
      </c>
      <c r="O1512" s="93"/>
      <c r="P1512" s="241">
        <f>O1512*H1512</f>
        <v>0</v>
      </c>
      <c r="Q1512" s="241">
        <v>0.0038</v>
      </c>
      <c r="R1512" s="241">
        <f>Q1512*H1512</f>
        <v>0.020345200000000001</v>
      </c>
      <c r="S1512" s="241">
        <v>0</v>
      </c>
      <c r="T1512" s="242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3" t="s">
        <v>319</v>
      </c>
      <c r="AT1512" s="243" t="s">
        <v>226</v>
      </c>
      <c r="AU1512" s="243" t="s">
        <v>89</v>
      </c>
      <c r="AY1512" s="19" t="s">
        <v>224</v>
      </c>
      <c r="BE1512" s="244">
        <f>IF(N1512="základní",J1512,0)</f>
        <v>0</v>
      </c>
      <c r="BF1512" s="244">
        <f>IF(N1512="snížená",J1512,0)</f>
        <v>0</v>
      </c>
      <c r="BG1512" s="244">
        <f>IF(N1512="zákl. přenesená",J1512,0)</f>
        <v>0</v>
      </c>
      <c r="BH1512" s="244">
        <f>IF(N1512="sníž. přenesená",J1512,0)</f>
        <v>0</v>
      </c>
      <c r="BI1512" s="244">
        <f>IF(N1512="nulová",J1512,0)</f>
        <v>0</v>
      </c>
      <c r="BJ1512" s="19" t="s">
        <v>89</v>
      </c>
      <c r="BK1512" s="244">
        <f>ROUND(I1512*H1512,2)</f>
        <v>0</v>
      </c>
      <c r="BL1512" s="19" t="s">
        <v>319</v>
      </c>
      <c r="BM1512" s="243" t="s">
        <v>2074</v>
      </c>
    </row>
    <row r="1513" s="14" customFormat="1">
      <c r="A1513" s="14"/>
      <c r="B1513" s="257"/>
      <c r="C1513" s="258"/>
      <c r="D1513" s="247" t="s">
        <v>232</v>
      </c>
      <c r="E1513" s="259" t="s">
        <v>1</v>
      </c>
      <c r="F1513" s="260" t="s">
        <v>2075</v>
      </c>
      <c r="G1513" s="258"/>
      <c r="H1513" s="259" t="s">
        <v>1</v>
      </c>
      <c r="I1513" s="261"/>
      <c r="J1513" s="258"/>
      <c r="K1513" s="258"/>
      <c r="L1513" s="262"/>
      <c r="M1513" s="263"/>
      <c r="N1513" s="264"/>
      <c r="O1513" s="264"/>
      <c r="P1513" s="264"/>
      <c r="Q1513" s="264"/>
      <c r="R1513" s="264"/>
      <c r="S1513" s="264"/>
      <c r="T1513" s="26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6" t="s">
        <v>232</v>
      </c>
      <c r="AU1513" s="266" t="s">
        <v>89</v>
      </c>
      <c r="AV1513" s="14" t="s">
        <v>84</v>
      </c>
      <c r="AW1513" s="14" t="s">
        <v>33</v>
      </c>
      <c r="AX1513" s="14" t="s">
        <v>78</v>
      </c>
      <c r="AY1513" s="266" t="s">
        <v>224</v>
      </c>
    </row>
    <row r="1514" s="14" customFormat="1">
      <c r="A1514" s="14"/>
      <c r="B1514" s="257"/>
      <c r="C1514" s="258"/>
      <c r="D1514" s="247" t="s">
        <v>232</v>
      </c>
      <c r="E1514" s="259" t="s">
        <v>1</v>
      </c>
      <c r="F1514" s="260" t="s">
        <v>2076</v>
      </c>
      <c r="G1514" s="258"/>
      <c r="H1514" s="259" t="s">
        <v>1</v>
      </c>
      <c r="I1514" s="261"/>
      <c r="J1514" s="258"/>
      <c r="K1514" s="258"/>
      <c r="L1514" s="262"/>
      <c r="M1514" s="263"/>
      <c r="N1514" s="264"/>
      <c r="O1514" s="264"/>
      <c r="P1514" s="264"/>
      <c r="Q1514" s="264"/>
      <c r="R1514" s="264"/>
      <c r="S1514" s="264"/>
      <c r="T1514" s="26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6" t="s">
        <v>232</v>
      </c>
      <c r="AU1514" s="266" t="s">
        <v>89</v>
      </c>
      <c r="AV1514" s="14" t="s">
        <v>84</v>
      </c>
      <c r="AW1514" s="14" t="s">
        <v>33</v>
      </c>
      <c r="AX1514" s="14" t="s">
        <v>78</v>
      </c>
      <c r="AY1514" s="266" t="s">
        <v>224</v>
      </c>
    </row>
    <row r="1515" s="13" customFormat="1">
      <c r="A1515" s="13"/>
      <c r="B1515" s="245"/>
      <c r="C1515" s="246"/>
      <c r="D1515" s="247" t="s">
        <v>232</v>
      </c>
      <c r="E1515" s="248" t="s">
        <v>1</v>
      </c>
      <c r="F1515" s="249" t="s">
        <v>2077</v>
      </c>
      <c r="G1515" s="246"/>
      <c r="H1515" s="250">
        <v>2.5670000000000002</v>
      </c>
      <c r="I1515" s="251"/>
      <c r="J1515" s="246"/>
      <c r="K1515" s="246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6" t="s">
        <v>232</v>
      </c>
      <c r="AU1515" s="256" t="s">
        <v>89</v>
      </c>
      <c r="AV1515" s="13" t="s">
        <v>89</v>
      </c>
      <c r="AW1515" s="13" t="s">
        <v>33</v>
      </c>
      <c r="AX1515" s="13" t="s">
        <v>78</v>
      </c>
      <c r="AY1515" s="256" t="s">
        <v>224</v>
      </c>
    </row>
    <row r="1516" s="13" customFormat="1">
      <c r="A1516" s="13"/>
      <c r="B1516" s="245"/>
      <c r="C1516" s="246"/>
      <c r="D1516" s="247" t="s">
        <v>232</v>
      </c>
      <c r="E1516" s="248" t="s">
        <v>1</v>
      </c>
      <c r="F1516" s="249" t="s">
        <v>2078</v>
      </c>
      <c r="G1516" s="246"/>
      <c r="H1516" s="250">
        <v>1.272</v>
      </c>
      <c r="I1516" s="251"/>
      <c r="J1516" s="246"/>
      <c r="K1516" s="246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6" t="s">
        <v>232</v>
      </c>
      <c r="AU1516" s="256" t="s">
        <v>89</v>
      </c>
      <c r="AV1516" s="13" t="s">
        <v>89</v>
      </c>
      <c r="AW1516" s="13" t="s">
        <v>33</v>
      </c>
      <c r="AX1516" s="13" t="s">
        <v>78</v>
      </c>
      <c r="AY1516" s="256" t="s">
        <v>224</v>
      </c>
    </row>
    <row r="1517" s="13" customFormat="1">
      <c r="A1517" s="13"/>
      <c r="B1517" s="245"/>
      <c r="C1517" s="246"/>
      <c r="D1517" s="247" t="s">
        <v>232</v>
      </c>
      <c r="E1517" s="248" t="s">
        <v>1</v>
      </c>
      <c r="F1517" s="249" t="s">
        <v>2079</v>
      </c>
      <c r="G1517" s="246"/>
      <c r="H1517" s="250">
        <v>1.5149999999999999</v>
      </c>
      <c r="I1517" s="251"/>
      <c r="J1517" s="246"/>
      <c r="K1517" s="246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6" t="s">
        <v>232</v>
      </c>
      <c r="AU1517" s="256" t="s">
        <v>89</v>
      </c>
      <c r="AV1517" s="13" t="s">
        <v>89</v>
      </c>
      <c r="AW1517" s="13" t="s">
        <v>33</v>
      </c>
      <c r="AX1517" s="13" t="s">
        <v>78</v>
      </c>
      <c r="AY1517" s="256" t="s">
        <v>224</v>
      </c>
    </row>
    <row r="1518" s="15" customFormat="1">
      <c r="A1518" s="15"/>
      <c r="B1518" s="267"/>
      <c r="C1518" s="268"/>
      <c r="D1518" s="247" t="s">
        <v>232</v>
      </c>
      <c r="E1518" s="269" t="s">
        <v>1</v>
      </c>
      <c r="F1518" s="270" t="s">
        <v>248</v>
      </c>
      <c r="G1518" s="268"/>
      <c r="H1518" s="271">
        <v>5.3540000000000001</v>
      </c>
      <c r="I1518" s="272"/>
      <c r="J1518" s="268"/>
      <c r="K1518" s="268"/>
      <c r="L1518" s="273"/>
      <c r="M1518" s="274"/>
      <c r="N1518" s="275"/>
      <c r="O1518" s="275"/>
      <c r="P1518" s="275"/>
      <c r="Q1518" s="275"/>
      <c r="R1518" s="275"/>
      <c r="S1518" s="275"/>
      <c r="T1518" s="27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7" t="s">
        <v>232</v>
      </c>
      <c r="AU1518" s="277" t="s">
        <v>89</v>
      </c>
      <c r="AV1518" s="15" t="s">
        <v>230</v>
      </c>
      <c r="AW1518" s="15" t="s">
        <v>33</v>
      </c>
      <c r="AX1518" s="15" t="s">
        <v>84</v>
      </c>
      <c r="AY1518" s="277" t="s">
        <v>224</v>
      </c>
    </row>
    <row r="1519" s="12" customFormat="1" ht="22.8" customHeight="1">
      <c r="A1519" s="12"/>
      <c r="B1519" s="215"/>
      <c r="C1519" s="216"/>
      <c r="D1519" s="217" t="s">
        <v>77</v>
      </c>
      <c r="E1519" s="229" t="s">
        <v>2080</v>
      </c>
      <c r="F1519" s="229" t="s">
        <v>2081</v>
      </c>
      <c r="G1519" s="216"/>
      <c r="H1519" s="216"/>
      <c r="I1519" s="219"/>
      <c r="J1519" s="230">
        <f>BK1519</f>
        <v>0</v>
      </c>
      <c r="K1519" s="216"/>
      <c r="L1519" s="221"/>
      <c r="M1519" s="222"/>
      <c r="N1519" s="223"/>
      <c r="O1519" s="223"/>
      <c r="P1519" s="224">
        <f>SUM(P1520:P1544)</f>
        <v>0</v>
      </c>
      <c r="Q1519" s="223"/>
      <c r="R1519" s="224">
        <f>SUM(R1520:R1544)</f>
        <v>0.036840999999999999</v>
      </c>
      <c r="S1519" s="223"/>
      <c r="T1519" s="225">
        <f>SUM(T1520:T1544)</f>
        <v>0</v>
      </c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R1519" s="226" t="s">
        <v>89</v>
      </c>
      <c r="AT1519" s="227" t="s">
        <v>77</v>
      </c>
      <c r="AU1519" s="227" t="s">
        <v>84</v>
      </c>
      <c r="AY1519" s="226" t="s">
        <v>224</v>
      </c>
      <c r="BK1519" s="228">
        <f>SUM(BK1520:BK1544)</f>
        <v>0</v>
      </c>
    </row>
    <row r="1520" s="2" customFormat="1" ht="24.15" customHeight="1">
      <c r="A1520" s="40"/>
      <c r="B1520" s="41"/>
      <c r="C1520" s="231" t="s">
        <v>2082</v>
      </c>
      <c r="D1520" s="231" t="s">
        <v>226</v>
      </c>
      <c r="E1520" s="232" t="s">
        <v>2083</v>
      </c>
      <c r="F1520" s="233" t="s">
        <v>2084</v>
      </c>
      <c r="G1520" s="234" t="s">
        <v>386</v>
      </c>
      <c r="H1520" s="235">
        <v>3</v>
      </c>
      <c r="I1520" s="236"/>
      <c r="J1520" s="237">
        <f>ROUND(I1520*H1520,2)</f>
        <v>0</v>
      </c>
      <c r="K1520" s="238"/>
      <c r="L1520" s="46"/>
      <c r="M1520" s="239" t="s">
        <v>1</v>
      </c>
      <c r="N1520" s="240" t="s">
        <v>44</v>
      </c>
      <c r="O1520" s="93"/>
      <c r="P1520" s="241">
        <f>O1520*H1520</f>
        <v>0</v>
      </c>
      <c r="Q1520" s="241">
        <v>0</v>
      </c>
      <c r="R1520" s="241">
        <f>Q1520*H1520</f>
        <v>0</v>
      </c>
      <c r="S1520" s="241">
        <v>0</v>
      </c>
      <c r="T1520" s="242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43" t="s">
        <v>319</v>
      </c>
      <c r="AT1520" s="243" t="s">
        <v>226</v>
      </c>
      <c r="AU1520" s="243" t="s">
        <v>89</v>
      </c>
      <c r="AY1520" s="19" t="s">
        <v>224</v>
      </c>
      <c r="BE1520" s="244">
        <f>IF(N1520="základní",J1520,0)</f>
        <v>0</v>
      </c>
      <c r="BF1520" s="244">
        <f>IF(N1520="snížená",J1520,0)</f>
        <v>0</v>
      </c>
      <c r="BG1520" s="244">
        <f>IF(N1520="zákl. přenesená",J1520,0)</f>
        <v>0</v>
      </c>
      <c r="BH1520" s="244">
        <f>IF(N1520="sníž. přenesená",J1520,0)</f>
        <v>0</v>
      </c>
      <c r="BI1520" s="244">
        <f>IF(N1520="nulová",J1520,0)</f>
        <v>0</v>
      </c>
      <c r="BJ1520" s="19" t="s">
        <v>89</v>
      </c>
      <c r="BK1520" s="244">
        <f>ROUND(I1520*H1520,2)</f>
        <v>0</v>
      </c>
      <c r="BL1520" s="19" t="s">
        <v>319</v>
      </c>
      <c r="BM1520" s="243" t="s">
        <v>2085</v>
      </c>
    </row>
    <row r="1521" s="13" customFormat="1">
      <c r="A1521" s="13"/>
      <c r="B1521" s="245"/>
      <c r="C1521" s="246"/>
      <c r="D1521" s="247" t="s">
        <v>232</v>
      </c>
      <c r="E1521" s="248" t="s">
        <v>1</v>
      </c>
      <c r="F1521" s="249" t="s">
        <v>2086</v>
      </c>
      <c r="G1521" s="246"/>
      <c r="H1521" s="250">
        <v>1</v>
      </c>
      <c r="I1521" s="251"/>
      <c r="J1521" s="246"/>
      <c r="K1521" s="246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6" t="s">
        <v>232</v>
      </c>
      <c r="AU1521" s="256" t="s">
        <v>89</v>
      </c>
      <c r="AV1521" s="13" t="s">
        <v>89</v>
      </c>
      <c r="AW1521" s="13" t="s">
        <v>33</v>
      </c>
      <c r="AX1521" s="13" t="s">
        <v>78</v>
      </c>
      <c r="AY1521" s="256" t="s">
        <v>224</v>
      </c>
    </row>
    <row r="1522" s="13" customFormat="1">
      <c r="A1522" s="13"/>
      <c r="B1522" s="245"/>
      <c r="C1522" s="246"/>
      <c r="D1522" s="247" t="s">
        <v>232</v>
      </c>
      <c r="E1522" s="248" t="s">
        <v>1</v>
      </c>
      <c r="F1522" s="249" t="s">
        <v>2087</v>
      </c>
      <c r="G1522" s="246"/>
      <c r="H1522" s="250">
        <v>2</v>
      </c>
      <c r="I1522" s="251"/>
      <c r="J1522" s="246"/>
      <c r="K1522" s="246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6" t="s">
        <v>232</v>
      </c>
      <c r="AU1522" s="256" t="s">
        <v>89</v>
      </c>
      <c r="AV1522" s="13" t="s">
        <v>89</v>
      </c>
      <c r="AW1522" s="13" t="s">
        <v>33</v>
      </c>
      <c r="AX1522" s="13" t="s">
        <v>78</v>
      </c>
      <c r="AY1522" s="256" t="s">
        <v>224</v>
      </c>
    </row>
    <row r="1523" s="15" customFormat="1">
      <c r="A1523" s="15"/>
      <c r="B1523" s="267"/>
      <c r="C1523" s="268"/>
      <c r="D1523" s="247" t="s">
        <v>232</v>
      </c>
      <c r="E1523" s="269" t="s">
        <v>1</v>
      </c>
      <c r="F1523" s="270" t="s">
        <v>248</v>
      </c>
      <c r="G1523" s="268"/>
      <c r="H1523" s="271">
        <v>3</v>
      </c>
      <c r="I1523" s="272"/>
      <c r="J1523" s="268"/>
      <c r="K1523" s="268"/>
      <c r="L1523" s="273"/>
      <c r="M1523" s="274"/>
      <c r="N1523" s="275"/>
      <c r="O1523" s="275"/>
      <c r="P1523" s="275"/>
      <c r="Q1523" s="275"/>
      <c r="R1523" s="275"/>
      <c r="S1523" s="275"/>
      <c r="T1523" s="276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77" t="s">
        <v>232</v>
      </c>
      <c r="AU1523" s="277" t="s">
        <v>89</v>
      </c>
      <c r="AV1523" s="15" t="s">
        <v>230</v>
      </c>
      <c r="AW1523" s="15" t="s">
        <v>33</v>
      </c>
      <c r="AX1523" s="15" t="s">
        <v>84</v>
      </c>
      <c r="AY1523" s="277" t="s">
        <v>224</v>
      </c>
    </row>
    <row r="1524" s="2" customFormat="1" ht="16.5" customHeight="1">
      <c r="A1524" s="40"/>
      <c r="B1524" s="41"/>
      <c r="C1524" s="278" t="s">
        <v>2088</v>
      </c>
      <c r="D1524" s="278" t="s">
        <v>390</v>
      </c>
      <c r="E1524" s="279" t="s">
        <v>2089</v>
      </c>
      <c r="F1524" s="280" t="s">
        <v>2090</v>
      </c>
      <c r="G1524" s="281" t="s">
        <v>229</v>
      </c>
      <c r="H1524" s="282">
        <v>7.8390000000000004</v>
      </c>
      <c r="I1524" s="283"/>
      <c r="J1524" s="284">
        <f>ROUND(I1524*H1524,2)</f>
        <v>0</v>
      </c>
      <c r="K1524" s="285"/>
      <c r="L1524" s="286"/>
      <c r="M1524" s="287" t="s">
        <v>1</v>
      </c>
      <c r="N1524" s="288" t="s">
        <v>44</v>
      </c>
      <c r="O1524" s="93"/>
      <c r="P1524" s="241">
        <f>O1524*H1524</f>
        <v>0</v>
      </c>
      <c r="Q1524" s="241">
        <v>0.001</v>
      </c>
      <c r="R1524" s="241">
        <f>Q1524*H1524</f>
        <v>0.0078390000000000005</v>
      </c>
      <c r="S1524" s="241">
        <v>0</v>
      </c>
      <c r="T1524" s="242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3" t="s">
        <v>418</v>
      </c>
      <c r="AT1524" s="243" t="s">
        <v>390</v>
      </c>
      <c r="AU1524" s="243" t="s">
        <v>89</v>
      </c>
      <c r="AY1524" s="19" t="s">
        <v>224</v>
      </c>
      <c r="BE1524" s="244">
        <f>IF(N1524="základní",J1524,0)</f>
        <v>0</v>
      </c>
      <c r="BF1524" s="244">
        <f>IF(N1524="snížená",J1524,0)</f>
        <v>0</v>
      </c>
      <c r="BG1524" s="244">
        <f>IF(N1524="zákl. přenesená",J1524,0)</f>
        <v>0</v>
      </c>
      <c r="BH1524" s="244">
        <f>IF(N1524="sníž. přenesená",J1524,0)</f>
        <v>0</v>
      </c>
      <c r="BI1524" s="244">
        <f>IF(N1524="nulová",J1524,0)</f>
        <v>0</v>
      </c>
      <c r="BJ1524" s="19" t="s">
        <v>89</v>
      </c>
      <c r="BK1524" s="244">
        <f>ROUND(I1524*H1524,2)</f>
        <v>0</v>
      </c>
      <c r="BL1524" s="19" t="s">
        <v>319</v>
      </c>
      <c r="BM1524" s="243" t="s">
        <v>2091</v>
      </c>
    </row>
    <row r="1525" s="13" customFormat="1">
      <c r="A1525" s="13"/>
      <c r="B1525" s="245"/>
      <c r="C1525" s="246"/>
      <c r="D1525" s="247" t="s">
        <v>232</v>
      </c>
      <c r="E1525" s="248" t="s">
        <v>1</v>
      </c>
      <c r="F1525" s="249" t="s">
        <v>2092</v>
      </c>
      <c r="G1525" s="246"/>
      <c r="H1525" s="250">
        <v>2.5699999999999998</v>
      </c>
      <c r="I1525" s="251"/>
      <c r="J1525" s="246"/>
      <c r="K1525" s="246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6" t="s">
        <v>232</v>
      </c>
      <c r="AU1525" s="256" t="s">
        <v>89</v>
      </c>
      <c r="AV1525" s="13" t="s">
        <v>89</v>
      </c>
      <c r="AW1525" s="13" t="s">
        <v>33</v>
      </c>
      <c r="AX1525" s="13" t="s">
        <v>78</v>
      </c>
      <c r="AY1525" s="256" t="s">
        <v>224</v>
      </c>
    </row>
    <row r="1526" s="13" customFormat="1">
      <c r="A1526" s="13"/>
      <c r="B1526" s="245"/>
      <c r="C1526" s="246"/>
      <c r="D1526" s="247" t="s">
        <v>232</v>
      </c>
      <c r="E1526" s="248" t="s">
        <v>1</v>
      </c>
      <c r="F1526" s="249" t="s">
        <v>2093</v>
      </c>
      <c r="G1526" s="246"/>
      <c r="H1526" s="250">
        <v>5.2690000000000001</v>
      </c>
      <c r="I1526" s="251"/>
      <c r="J1526" s="246"/>
      <c r="K1526" s="246"/>
      <c r="L1526" s="252"/>
      <c r="M1526" s="253"/>
      <c r="N1526" s="254"/>
      <c r="O1526" s="254"/>
      <c r="P1526" s="254"/>
      <c r="Q1526" s="254"/>
      <c r="R1526" s="254"/>
      <c r="S1526" s="254"/>
      <c r="T1526" s="255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6" t="s">
        <v>232</v>
      </c>
      <c r="AU1526" s="256" t="s">
        <v>89</v>
      </c>
      <c r="AV1526" s="13" t="s">
        <v>89</v>
      </c>
      <c r="AW1526" s="13" t="s">
        <v>33</v>
      </c>
      <c r="AX1526" s="13" t="s">
        <v>78</v>
      </c>
      <c r="AY1526" s="256" t="s">
        <v>224</v>
      </c>
    </row>
    <row r="1527" s="15" customFormat="1">
      <c r="A1527" s="15"/>
      <c r="B1527" s="267"/>
      <c r="C1527" s="268"/>
      <c r="D1527" s="247" t="s">
        <v>232</v>
      </c>
      <c r="E1527" s="269" t="s">
        <v>1</v>
      </c>
      <c r="F1527" s="270" t="s">
        <v>248</v>
      </c>
      <c r="G1527" s="268"/>
      <c r="H1527" s="271">
        <v>7.8390000000000004</v>
      </c>
      <c r="I1527" s="272"/>
      <c r="J1527" s="268"/>
      <c r="K1527" s="268"/>
      <c r="L1527" s="273"/>
      <c r="M1527" s="274"/>
      <c r="N1527" s="275"/>
      <c r="O1527" s="275"/>
      <c r="P1527" s="275"/>
      <c r="Q1527" s="275"/>
      <c r="R1527" s="275"/>
      <c r="S1527" s="275"/>
      <c r="T1527" s="276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77" t="s">
        <v>232</v>
      </c>
      <c r="AU1527" s="277" t="s">
        <v>89</v>
      </c>
      <c r="AV1527" s="15" t="s">
        <v>230</v>
      </c>
      <c r="AW1527" s="15" t="s">
        <v>33</v>
      </c>
      <c r="AX1527" s="15" t="s">
        <v>84</v>
      </c>
      <c r="AY1527" s="277" t="s">
        <v>224</v>
      </c>
    </row>
    <row r="1528" s="2" customFormat="1" ht="21.75" customHeight="1">
      <c r="A1528" s="40"/>
      <c r="B1528" s="41"/>
      <c r="C1528" s="278" t="s">
        <v>2094</v>
      </c>
      <c r="D1528" s="278" t="s">
        <v>390</v>
      </c>
      <c r="E1528" s="279" t="s">
        <v>2095</v>
      </c>
      <c r="F1528" s="280" t="s">
        <v>2096</v>
      </c>
      <c r="G1528" s="281" t="s">
        <v>386</v>
      </c>
      <c r="H1528" s="282">
        <v>1</v>
      </c>
      <c r="I1528" s="283"/>
      <c r="J1528" s="284">
        <f>ROUND(I1528*H1528,2)</f>
        <v>0</v>
      </c>
      <c r="K1528" s="285"/>
      <c r="L1528" s="286"/>
      <c r="M1528" s="287" t="s">
        <v>1</v>
      </c>
      <c r="N1528" s="288" t="s">
        <v>44</v>
      </c>
      <c r="O1528" s="93"/>
      <c r="P1528" s="241">
        <f>O1528*H1528</f>
        <v>0</v>
      </c>
      <c r="Q1528" s="241">
        <v>0.001</v>
      </c>
      <c r="R1528" s="241">
        <f>Q1528*H1528</f>
        <v>0.001</v>
      </c>
      <c r="S1528" s="241">
        <v>0</v>
      </c>
      <c r="T1528" s="242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43" t="s">
        <v>418</v>
      </c>
      <c r="AT1528" s="243" t="s">
        <v>390</v>
      </c>
      <c r="AU1528" s="243" t="s">
        <v>89</v>
      </c>
      <c r="AY1528" s="19" t="s">
        <v>224</v>
      </c>
      <c r="BE1528" s="244">
        <f>IF(N1528="základní",J1528,0)</f>
        <v>0</v>
      </c>
      <c r="BF1528" s="244">
        <f>IF(N1528="snížená",J1528,0)</f>
        <v>0</v>
      </c>
      <c r="BG1528" s="244">
        <f>IF(N1528="zákl. přenesená",J1528,0)</f>
        <v>0</v>
      </c>
      <c r="BH1528" s="244">
        <f>IF(N1528="sníž. přenesená",J1528,0)</f>
        <v>0</v>
      </c>
      <c r="BI1528" s="244">
        <f>IF(N1528="nulová",J1528,0)</f>
        <v>0</v>
      </c>
      <c r="BJ1528" s="19" t="s">
        <v>89</v>
      </c>
      <c r="BK1528" s="244">
        <f>ROUND(I1528*H1528,2)</f>
        <v>0</v>
      </c>
      <c r="BL1528" s="19" t="s">
        <v>319</v>
      </c>
      <c r="BM1528" s="243" t="s">
        <v>2097</v>
      </c>
    </row>
    <row r="1529" s="13" customFormat="1">
      <c r="A1529" s="13"/>
      <c r="B1529" s="245"/>
      <c r="C1529" s="246"/>
      <c r="D1529" s="247" t="s">
        <v>232</v>
      </c>
      <c r="E1529" s="248" t="s">
        <v>1</v>
      </c>
      <c r="F1529" s="249" t="s">
        <v>2086</v>
      </c>
      <c r="G1529" s="246"/>
      <c r="H1529" s="250">
        <v>1</v>
      </c>
      <c r="I1529" s="251"/>
      <c r="J1529" s="246"/>
      <c r="K1529" s="246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6" t="s">
        <v>232</v>
      </c>
      <c r="AU1529" s="256" t="s">
        <v>89</v>
      </c>
      <c r="AV1529" s="13" t="s">
        <v>89</v>
      </c>
      <c r="AW1529" s="13" t="s">
        <v>33</v>
      </c>
      <c r="AX1529" s="13" t="s">
        <v>84</v>
      </c>
      <c r="AY1529" s="256" t="s">
        <v>224</v>
      </c>
    </row>
    <row r="1530" s="2" customFormat="1" ht="21.75" customHeight="1">
      <c r="A1530" s="40"/>
      <c r="B1530" s="41"/>
      <c r="C1530" s="278" t="s">
        <v>2098</v>
      </c>
      <c r="D1530" s="278" t="s">
        <v>390</v>
      </c>
      <c r="E1530" s="279" t="s">
        <v>2099</v>
      </c>
      <c r="F1530" s="280" t="s">
        <v>2100</v>
      </c>
      <c r="G1530" s="281" t="s">
        <v>386</v>
      </c>
      <c r="H1530" s="282">
        <v>2</v>
      </c>
      <c r="I1530" s="283"/>
      <c r="J1530" s="284">
        <f>ROUND(I1530*H1530,2)</f>
        <v>0</v>
      </c>
      <c r="K1530" s="285"/>
      <c r="L1530" s="286"/>
      <c r="M1530" s="287" t="s">
        <v>1</v>
      </c>
      <c r="N1530" s="288" t="s">
        <v>44</v>
      </c>
      <c r="O1530" s="93"/>
      <c r="P1530" s="241">
        <f>O1530*H1530</f>
        <v>0</v>
      </c>
      <c r="Q1530" s="241">
        <v>0.001</v>
      </c>
      <c r="R1530" s="241">
        <f>Q1530*H1530</f>
        <v>0.002</v>
      </c>
      <c r="S1530" s="241">
        <v>0</v>
      </c>
      <c r="T1530" s="242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43" t="s">
        <v>418</v>
      </c>
      <c r="AT1530" s="243" t="s">
        <v>390</v>
      </c>
      <c r="AU1530" s="243" t="s">
        <v>89</v>
      </c>
      <c r="AY1530" s="19" t="s">
        <v>224</v>
      </c>
      <c r="BE1530" s="244">
        <f>IF(N1530="základní",J1530,0)</f>
        <v>0</v>
      </c>
      <c r="BF1530" s="244">
        <f>IF(N1530="snížená",J1530,0)</f>
        <v>0</v>
      </c>
      <c r="BG1530" s="244">
        <f>IF(N1530="zákl. přenesená",J1530,0)</f>
        <v>0</v>
      </c>
      <c r="BH1530" s="244">
        <f>IF(N1530="sníž. přenesená",J1530,0)</f>
        <v>0</v>
      </c>
      <c r="BI1530" s="244">
        <f>IF(N1530="nulová",J1530,0)</f>
        <v>0</v>
      </c>
      <c r="BJ1530" s="19" t="s">
        <v>89</v>
      </c>
      <c r="BK1530" s="244">
        <f>ROUND(I1530*H1530,2)</f>
        <v>0</v>
      </c>
      <c r="BL1530" s="19" t="s">
        <v>319</v>
      </c>
      <c r="BM1530" s="243" t="s">
        <v>2101</v>
      </c>
    </row>
    <row r="1531" s="13" customFormat="1">
      <c r="A1531" s="13"/>
      <c r="B1531" s="245"/>
      <c r="C1531" s="246"/>
      <c r="D1531" s="247" t="s">
        <v>232</v>
      </c>
      <c r="E1531" s="248" t="s">
        <v>1</v>
      </c>
      <c r="F1531" s="249" t="s">
        <v>2087</v>
      </c>
      <c r="G1531" s="246"/>
      <c r="H1531" s="250">
        <v>2</v>
      </c>
      <c r="I1531" s="251"/>
      <c r="J1531" s="246"/>
      <c r="K1531" s="246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6" t="s">
        <v>232</v>
      </c>
      <c r="AU1531" s="256" t="s">
        <v>89</v>
      </c>
      <c r="AV1531" s="13" t="s">
        <v>89</v>
      </c>
      <c r="AW1531" s="13" t="s">
        <v>33</v>
      </c>
      <c r="AX1531" s="13" t="s">
        <v>84</v>
      </c>
      <c r="AY1531" s="256" t="s">
        <v>224</v>
      </c>
    </row>
    <row r="1532" s="2" customFormat="1" ht="24.15" customHeight="1">
      <c r="A1532" s="40"/>
      <c r="B1532" s="41"/>
      <c r="C1532" s="231" t="s">
        <v>2102</v>
      </c>
      <c r="D1532" s="231" t="s">
        <v>226</v>
      </c>
      <c r="E1532" s="232" t="s">
        <v>2103</v>
      </c>
      <c r="F1532" s="233" t="s">
        <v>2104</v>
      </c>
      <c r="G1532" s="234" t="s">
        <v>386</v>
      </c>
      <c r="H1532" s="235">
        <v>1</v>
      </c>
      <c r="I1532" s="236"/>
      <c r="J1532" s="237">
        <f>ROUND(I1532*H1532,2)</f>
        <v>0</v>
      </c>
      <c r="K1532" s="238"/>
      <c r="L1532" s="46"/>
      <c r="M1532" s="239" t="s">
        <v>1</v>
      </c>
      <c r="N1532" s="240" t="s">
        <v>44</v>
      </c>
      <c r="O1532" s="93"/>
      <c r="P1532" s="241">
        <f>O1532*H1532</f>
        <v>0</v>
      </c>
      <c r="Q1532" s="241">
        <v>0</v>
      </c>
      <c r="R1532" s="241">
        <f>Q1532*H1532</f>
        <v>0</v>
      </c>
      <c r="S1532" s="241">
        <v>0</v>
      </c>
      <c r="T1532" s="242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3" t="s">
        <v>319</v>
      </c>
      <c r="AT1532" s="243" t="s">
        <v>226</v>
      </c>
      <c r="AU1532" s="243" t="s">
        <v>89</v>
      </c>
      <c r="AY1532" s="19" t="s">
        <v>224</v>
      </c>
      <c r="BE1532" s="244">
        <f>IF(N1532="základní",J1532,0)</f>
        <v>0</v>
      </c>
      <c r="BF1532" s="244">
        <f>IF(N1532="snížená",J1532,0)</f>
        <v>0</v>
      </c>
      <c r="BG1532" s="244">
        <f>IF(N1532="zákl. přenesená",J1532,0)</f>
        <v>0</v>
      </c>
      <c r="BH1532" s="244">
        <f>IF(N1532="sníž. přenesená",J1532,0)</f>
        <v>0</v>
      </c>
      <c r="BI1532" s="244">
        <f>IF(N1532="nulová",J1532,0)</f>
        <v>0</v>
      </c>
      <c r="BJ1532" s="19" t="s">
        <v>89</v>
      </c>
      <c r="BK1532" s="244">
        <f>ROUND(I1532*H1532,2)</f>
        <v>0</v>
      </c>
      <c r="BL1532" s="19" t="s">
        <v>319</v>
      </c>
      <c r="BM1532" s="243" t="s">
        <v>2105</v>
      </c>
    </row>
    <row r="1533" s="13" customFormat="1">
      <c r="A1533" s="13"/>
      <c r="B1533" s="245"/>
      <c r="C1533" s="246"/>
      <c r="D1533" s="247" t="s">
        <v>232</v>
      </c>
      <c r="E1533" s="248" t="s">
        <v>1</v>
      </c>
      <c r="F1533" s="249" t="s">
        <v>2106</v>
      </c>
      <c r="G1533" s="246"/>
      <c r="H1533" s="250">
        <v>1</v>
      </c>
      <c r="I1533" s="251"/>
      <c r="J1533" s="246"/>
      <c r="K1533" s="246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6" t="s">
        <v>232</v>
      </c>
      <c r="AU1533" s="256" t="s">
        <v>89</v>
      </c>
      <c r="AV1533" s="13" t="s">
        <v>89</v>
      </c>
      <c r="AW1533" s="13" t="s">
        <v>33</v>
      </c>
      <c r="AX1533" s="13" t="s">
        <v>84</v>
      </c>
      <c r="AY1533" s="256" t="s">
        <v>224</v>
      </c>
    </row>
    <row r="1534" s="2" customFormat="1" ht="16.5" customHeight="1">
      <c r="A1534" s="40"/>
      <c r="B1534" s="41"/>
      <c r="C1534" s="278" t="s">
        <v>2107</v>
      </c>
      <c r="D1534" s="278" t="s">
        <v>390</v>
      </c>
      <c r="E1534" s="279" t="s">
        <v>2108</v>
      </c>
      <c r="F1534" s="280" t="s">
        <v>2109</v>
      </c>
      <c r="G1534" s="281" t="s">
        <v>229</v>
      </c>
      <c r="H1534" s="282">
        <v>6.4249999999999998</v>
      </c>
      <c r="I1534" s="283"/>
      <c r="J1534" s="284">
        <f>ROUND(I1534*H1534,2)</f>
        <v>0</v>
      </c>
      <c r="K1534" s="285"/>
      <c r="L1534" s="286"/>
      <c r="M1534" s="287" t="s">
        <v>1</v>
      </c>
      <c r="N1534" s="288" t="s">
        <v>44</v>
      </c>
      <c r="O1534" s="93"/>
      <c r="P1534" s="241">
        <f>O1534*H1534</f>
        <v>0</v>
      </c>
      <c r="Q1534" s="241">
        <v>0.001</v>
      </c>
      <c r="R1534" s="241">
        <f>Q1534*H1534</f>
        <v>0.0064250000000000002</v>
      </c>
      <c r="S1534" s="241">
        <v>0</v>
      </c>
      <c r="T1534" s="242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3" t="s">
        <v>418</v>
      </c>
      <c r="AT1534" s="243" t="s">
        <v>390</v>
      </c>
      <c r="AU1534" s="243" t="s">
        <v>89</v>
      </c>
      <c r="AY1534" s="19" t="s">
        <v>224</v>
      </c>
      <c r="BE1534" s="244">
        <f>IF(N1534="základní",J1534,0)</f>
        <v>0</v>
      </c>
      <c r="BF1534" s="244">
        <f>IF(N1534="snížená",J1534,0)</f>
        <v>0</v>
      </c>
      <c r="BG1534" s="244">
        <f>IF(N1534="zákl. přenesená",J1534,0)</f>
        <v>0</v>
      </c>
      <c r="BH1534" s="244">
        <f>IF(N1534="sníž. přenesená",J1534,0)</f>
        <v>0</v>
      </c>
      <c r="BI1534" s="244">
        <f>IF(N1534="nulová",J1534,0)</f>
        <v>0</v>
      </c>
      <c r="BJ1534" s="19" t="s">
        <v>89</v>
      </c>
      <c r="BK1534" s="244">
        <f>ROUND(I1534*H1534,2)</f>
        <v>0</v>
      </c>
      <c r="BL1534" s="19" t="s">
        <v>319</v>
      </c>
      <c r="BM1534" s="243" t="s">
        <v>2110</v>
      </c>
    </row>
    <row r="1535" s="13" customFormat="1">
      <c r="A1535" s="13"/>
      <c r="B1535" s="245"/>
      <c r="C1535" s="246"/>
      <c r="D1535" s="247" t="s">
        <v>232</v>
      </c>
      <c r="E1535" s="248" t="s">
        <v>1</v>
      </c>
      <c r="F1535" s="249" t="s">
        <v>2111</v>
      </c>
      <c r="G1535" s="246"/>
      <c r="H1535" s="250">
        <v>6.4249999999999998</v>
      </c>
      <c r="I1535" s="251"/>
      <c r="J1535" s="246"/>
      <c r="K1535" s="246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6" t="s">
        <v>232</v>
      </c>
      <c r="AU1535" s="256" t="s">
        <v>89</v>
      </c>
      <c r="AV1535" s="13" t="s">
        <v>89</v>
      </c>
      <c r="AW1535" s="13" t="s">
        <v>33</v>
      </c>
      <c r="AX1535" s="13" t="s">
        <v>84</v>
      </c>
      <c r="AY1535" s="256" t="s">
        <v>224</v>
      </c>
    </row>
    <row r="1536" s="2" customFormat="1" ht="21.75" customHeight="1">
      <c r="A1536" s="40"/>
      <c r="B1536" s="41"/>
      <c r="C1536" s="278" t="s">
        <v>2112</v>
      </c>
      <c r="D1536" s="278" t="s">
        <v>390</v>
      </c>
      <c r="E1536" s="279" t="s">
        <v>2113</v>
      </c>
      <c r="F1536" s="280" t="s">
        <v>2114</v>
      </c>
      <c r="G1536" s="281" t="s">
        <v>386</v>
      </c>
      <c r="H1536" s="282">
        <v>1</v>
      </c>
      <c r="I1536" s="283"/>
      <c r="J1536" s="284">
        <f>ROUND(I1536*H1536,2)</f>
        <v>0</v>
      </c>
      <c r="K1536" s="285"/>
      <c r="L1536" s="286"/>
      <c r="M1536" s="287" t="s">
        <v>1</v>
      </c>
      <c r="N1536" s="288" t="s">
        <v>44</v>
      </c>
      <c r="O1536" s="93"/>
      <c r="P1536" s="241">
        <f>O1536*H1536</f>
        <v>0</v>
      </c>
      <c r="Q1536" s="241">
        <v>0.001</v>
      </c>
      <c r="R1536" s="241">
        <f>Q1536*H1536</f>
        <v>0.001</v>
      </c>
      <c r="S1536" s="241">
        <v>0</v>
      </c>
      <c r="T1536" s="242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43" t="s">
        <v>418</v>
      </c>
      <c r="AT1536" s="243" t="s">
        <v>390</v>
      </c>
      <c r="AU1536" s="243" t="s">
        <v>89</v>
      </c>
      <c r="AY1536" s="19" t="s">
        <v>224</v>
      </c>
      <c r="BE1536" s="244">
        <f>IF(N1536="základní",J1536,0)</f>
        <v>0</v>
      </c>
      <c r="BF1536" s="244">
        <f>IF(N1536="snížená",J1536,0)</f>
        <v>0</v>
      </c>
      <c r="BG1536" s="244">
        <f>IF(N1536="zákl. přenesená",J1536,0)</f>
        <v>0</v>
      </c>
      <c r="BH1536" s="244">
        <f>IF(N1536="sníž. přenesená",J1536,0)</f>
        <v>0</v>
      </c>
      <c r="BI1536" s="244">
        <f>IF(N1536="nulová",J1536,0)</f>
        <v>0</v>
      </c>
      <c r="BJ1536" s="19" t="s">
        <v>89</v>
      </c>
      <c r="BK1536" s="244">
        <f>ROUND(I1536*H1536,2)</f>
        <v>0</v>
      </c>
      <c r="BL1536" s="19" t="s">
        <v>319</v>
      </c>
      <c r="BM1536" s="243" t="s">
        <v>2115</v>
      </c>
    </row>
    <row r="1537" s="13" customFormat="1">
      <c r="A1537" s="13"/>
      <c r="B1537" s="245"/>
      <c r="C1537" s="246"/>
      <c r="D1537" s="247" t="s">
        <v>232</v>
      </c>
      <c r="E1537" s="248" t="s">
        <v>1</v>
      </c>
      <c r="F1537" s="249" t="s">
        <v>2106</v>
      </c>
      <c r="G1537" s="246"/>
      <c r="H1537" s="250">
        <v>1</v>
      </c>
      <c r="I1537" s="251"/>
      <c r="J1537" s="246"/>
      <c r="K1537" s="246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6" t="s">
        <v>232</v>
      </c>
      <c r="AU1537" s="256" t="s">
        <v>89</v>
      </c>
      <c r="AV1537" s="13" t="s">
        <v>89</v>
      </c>
      <c r="AW1537" s="13" t="s">
        <v>33</v>
      </c>
      <c r="AX1537" s="13" t="s">
        <v>84</v>
      </c>
      <c r="AY1537" s="256" t="s">
        <v>224</v>
      </c>
    </row>
    <row r="1538" s="2" customFormat="1" ht="24.15" customHeight="1">
      <c r="A1538" s="40"/>
      <c r="B1538" s="41"/>
      <c r="C1538" s="231" t="s">
        <v>2116</v>
      </c>
      <c r="D1538" s="231" t="s">
        <v>226</v>
      </c>
      <c r="E1538" s="232" t="s">
        <v>2117</v>
      </c>
      <c r="F1538" s="233" t="s">
        <v>2118</v>
      </c>
      <c r="G1538" s="234" t="s">
        <v>386</v>
      </c>
      <c r="H1538" s="235">
        <v>2</v>
      </c>
      <c r="I1538" s="236"/>
      <c r="J1538" s="237">
        <f>ROUND(I1538*H1538,2)</f>
        <v>0</v>
      </c>
      <c r="K1538" s="238"/>
      <c r="L1538" s="46"/>
      <c r="M1538" s="239" t="s">
        <v>1</v>
      </c>
      <c r="N1538" s="240" t="s">
        <v>44</v>
      </c>
      <c r="O1538" s="93"/>
      <c r="P1538" s="241">
        <f>O1538*H1538</f>
        <v>0</v>
      </c>
      <c r="Q1538" s="241">
        <v>0</v>
      </c>
      <c r="R1538" s="241">
        <f>Q1538*H1538</f>
        <v>0</v>
      </c>
      <c r="S1538" s="241">
        <v>0</v>
      </c>
      <c r="T1538" s="242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43" t="s">
        <v>319</v>
      </c>
      <c r="AT1538" s="243" t="s">
        <v>226</v>
      </c>
      <c r="AU1538" s="243" t="s">
        <v>89</v>
      </c>
      <c r="AY1538" s="19" t="s">
        <v>224</v>
      </c>
      <c r="BE1538" s="244">
        <f>IF(N1538="základní",J1538,0)</f>
        <v>0</v>
      </c>
      <c r="BF1538" s="244">
        <f>IF(N1538="snížená",J1538,0)</f>
        <v>0</v>
      </c>
      <c r="BG1538" s="244">
        <f>IF(N1538="zákl. přenesená",J1538,0)</f>
        <v>0</v>
      </c>
      <c r="BH1538" s="244">
        <f>IF(N1538="sníž. přenesená",J1538,0)</f>
        <v>0</v>
      </c>
      <c r="BI1538" s="244">
        <f>IF(N1538="nulová",J1538,0)</f>
        <v>0</v>
      </c>
      <c r="BJ1538" s="19" t="s">
        <v>89</v>
      </c>
      <c r="BK1538" s="244">
        <f>ROUND(I1538*H1538,2)</f>
        <v>0</v>
      </c>
      <c r="BL1538" s="19" t="s">
        <v>319</v>
      </c>
      <c r="BM1538" s="243" t="s">
        <v>2119</v>
      </c>
    </row>
    <row r="1539" s="13" customFormat="1">
      <c r="A1539" s="13"/>
      <c r="B1539" s="245"/>
      <c r="C1539" s="246"/>
      <c r="D1539" s="247" t="s">
        <v>232</v>
      </c>
      <c r="E1539" s="248" t="s">
        <v>1</v>
      </c>
      <c r="F1539" s="249" t="s">
        <v>2120</v>
      </c>
      <c r="G1539" s="246"/>
      <c r="H1539" s="250">
        <v>2</v>
      </c>
      <c r="I1539" s="251"/>
      <c r="J1539" s="246"/>
      <c r="K1539" s="246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6" t="s">
        <v>232</v>
      </c>
      <c r="AU1539" s="256" t="s">
        <v>89</v>
      </c>
      <c r="AV1539" s="13" t="s">
        <v>89</v>
      </c>
      <c r="AW1539" s="13" t="s">
        <v>33</v>
      </c>
      <c r="AX1539" s="13" t="s">
        <v>84</v>
      </c>
      <c r="AY1539" s="256" t="s">
        <v>224</v>
      </c>
    </row>
    <row r="1540" s="2" customFormat="1" ht="16.5" customHeight="1">
      <c r="A1540" s="40"/>
      <c r="B1540" s="41"/>
      <c r="C1540" s="278" t="s">
        <v>2121</v>
      </c>
      <c r="D1540" s="278" t="s">
        <v>390</v>
      </c>
      <c r="E1540" s="279" t="s">
        <v>2122</v>
      </c>
      <c r="F1540" s="280" t="s">
        <v>2123</v>
      </c>
      <c r="G1540" s="281" t="s">
        <v>229</v>
      </c>
      <c r="H1540" s="282">
        <v>16.577000000000002</v>
      </c>
      <c r="I1540" s="283"/>
      <c r="J1540" s="284">
        <f>ROUND(I1540*H1540,2)</f>
        <v>0</v>
      </c>
      <c r="K1540" s="285"/>
      <c r="L1540" s="286"/>
      <c r="M1540" s="287" t="s">
        <v>1</v>
      </c>
      <c r="N1540" s="288" t="s">
        <v>44</v>
      </c>
      <c r="O1540" s="93"/>
      <c r="P1540" s="241">
        <f>O1540*H1540</f>
        <v>0</v>
      </c>
      <c r="Q1540" s="241">
        <v>0.001</v>
      </c>
      <c r="R1540" s="241">
        <f>Q1540*H1540</f>
        <v>0.016577000000000001</v>
      </c>
      <c r="S1540" s="241">
        <v>0</v>
      </c>
      <c r="T1540" s="242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3" t="s">
        <v>418</v>
      </c>
      <c r="AT1540" s="243" t="s">
        <v>390</v>
      </c>
      <c r="AU1540" s="243" t="s">
        <v>89</v>
      </c>
      <c r="AY1540" s="19" t="s">
        <v>224</v>
      </c>
      <c r="BE1540" s="244">
        <f>IF(N1540="základní",J1540,0)</f>
        <v>0</v>
      </c>
      <c r="BF1540" s="244">
        <f>IF(N1540="snížená",J1540,0)</f>
        <v>0</v>
      </c>
      <c r="BG1540" s="244">
        <f>IF(N1540="zákl. přenesená",J1540,0)</f>
        <v>0</v>
      </c>
      <c r="BH1540" s="244">
        <f>IF(N1540="sníž. přenesená",J1540,0)</f>
        <v>0</v>
      </c>
      <c r="BI1540" s="244">
        <f>IF(N1540="nulová",J1540,0)</f>
        <v>0</v>
      </c>
      <c r="BJ1540" s="19" t="s">
        <v>89</v>
      </c>
      <c r="BK1540" s="244">
        <f>ROUND(I1540*H1540,2)</f>
        <v>0</v>
      </c>
      <c r="BL1540" s="19" t="s">
        <v>319</v>
      </c>
      <c r="BM1540" s="243" t="s">
        <v>2124</v>
      </c>
    </row>
    <row r="1541" s="13" customFormat="1">
      <c r="A1541" s="13"/>
      <c r="B1541" s="245"/>
      <c r="C1541" s="246"/>
      <c r="D1541" s="247" t="s">
        <v>232</v>
      </c>
      <c r="E1541" s="248" t="s">
        <v>1</v>
      </c>
      <c r="F1541" s="249" t="s">
        <v>2125</v>
      </c>
      <c r="G1541" s="246"/>
      <c r="H1541" s="250">
        <v>16.577000000000002</v>
      </c>
      <c r="I1541" s="251"/>
      <c r="J1541" s="246"/>
      <c r="K1541" s="246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6" t="s">
        <v>232</v>
      </c>
      <c r="AU1541" s="256" t="s">
        <v>89</v>
      </c>
      <c r="AV1541" s="13" t="s">
        <v>89</v>
      </c>
      <c r="AW1541" s="13" t="s">
        <v>33</v>
      </c>
      <c r="AX1541" s="13" t="s">
        <v>84</v>
      </c>
      <c r="AY1541" s="256" t="s">
        <v>224</v>
      </c>
    </row>
    <row r="1542" s="2" customFormat="1" ht="21.75" customHeight="1">
      <c r="A1542" s="40"/>
      <c r="B1542" s="41"/>
      <c r="C1542" s="278" t="s">
        <v>2126</v>
      </c>
      <c r="D1542" s="278" t="s">
        <v>390</v>
      </c>
      <c r="E1542" s="279" t="s">
        <v>2127</v>
      </c>
      <c r="F1542" s="280" t="s">
        <v>2128</v>
      </c>
      <c r="G1542" s="281" t="s">
        <v>386</v>
      </c>
      <c r="H1542" s="282">
        <v>2</v>
      </c>
      <c r="I1542" s="283"/>
      <c r="J1542" s="284">
        <f>ROUND(I1542*H1542,2)</f>
        <v>0</v>
      </c>
      <c r="K1542" s="285"/>
      <c r="L1542" s="286"/>
      <c r="M1542" s="287" t="s">
        <v>1</v>
      </c>
      <c r="N1542" s="288" t="s">
        <v>44</v>
      </c>
      <c r="O1542" s="93"/>
      <c r="P1542" s="241">
        <f>O1542*H1542</f>
        <v>0</v>
      </c>
      <c r="Q1542" s="241">
        <v>0.001</v>
      </c>
      <c r="R1542" s="241">
        <f>Q1542*H1542</f>
        <v>0.002</v>
      </c>
      <c r="S1542" s="241">
        <v>0</v>
      </c>
      <c r="T1542" s="242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3" t="s">
        <v>418</v>
      </c>
      <c r="AT1542" s="243" t="s">
        <v>390</v>
      </c>
      <c r="AU1542" s="243" t="s">
        <v>89</v>
      </c>
      <c r="AY1542" s="19" t="s">
        <v>224</v>
      </c>
      <c r="BE1542" s="244">
        <f>IF(N1542="základní",J1542,0)</f>
        <v>0</v>
      </c>
      <c r="BF1542" s="244">
        <f>IF(N1542="snížená",J1542,0)</f>
        <v>0</v>
      </c>
      <c r="BG1542" s="244">
        <f>IF(N1542="zákl. přenesená",J1542,0)</f>
        <v>0</v>
      </c>
      <c r="BH1542" s="244">
        <f>IF(N1542="sníž. přenesená",J1542,0)</f>
        <v>0</v>
      </c>
      <c r="BI1542" s="244">
        <f>IF(N1542="nulová",J1542,0)</f>
        <v>0</v>
      </c>
      <c r="BJ1542" s="19" t="s">
        <v>89</v>
      </c>
      <c r="BK1542" s="244">
        <f>ROUND(I1542*H1542,2)</f>
        <v>0</v>
      </c>
      <c r="BL1542" s="19" t="s">
        <v>319</v>
      </c>
      <c r="BM1542" s="243" t="s">
        <v>2129</v>
      </c>
    </row>
    <row r="1543" s="13" customFormat="1">
      <c r="A1543" s="13"/>
      <c r="B1543" s="245"/>
      <c r="C1543" s="246"/>
      <c r="D1543" s="247" t="s">
        <v>232</v>
      </c>
      <c r="E1543" s="248" t="s">
        <v>1</v>
      </c>
      <c r="F1543" s="249" t="s">
        <v>2120</v>
      </c>
      <c r="G1543" s="246"/>
      <c r="H1543" s="250">
        <v>2</v>
      </c>
      <c r="I1543" s="251"/>
      <c r="J1543" s="246"/>
      <c r="K1543" s="246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6" t="s">
        <v>232</v>
      </c>
      <c r="AU1543" s="256" t="s">
        <v>89</v>
      </c>
      <c r="AV1543" s="13" t="s">
        <v>89</v>
      </c>
      <c r="AW1543" s="13" t="s">
        <v>33</v>
      </c>
      <c r="AX1543" s="13" t="s">
        <v>84</v>
      </c>
      <c r="AY1543" s="256" t="s">
        <v>224</v>
      </c>
    </row>
    <row r="1544" s="2" customFormat="1" ht="16.5" customHeight="1">
      <c r="A1544" s="40"/>
      <c r="B1544" s="41"/>
      <c r="C1544" s="231" t="s">
        <v>2130</v>
      </c>
      <c r="D1544" s="231" t="s">
        <v>226</v>
      </c>
      <c r="E1544" s="232" t="s">
        <v>2131</v>
      </c>
      <c r="F1544" s="233" t="s">
        <v>2132</v>
      </c>
      <c r="G1544" s="234" t="s">
        <v>810</v>
      </c>
      <c r="H1544" s="289"/>
      <c r="I1544" s="236"/>
      <c r="J1544" s="237">
        <f>ROUND(I1544*H1544,2)</f>
        <v>0</v>
      </c>
      <c r="K1544" s="238"/>
      <c r="L1544" s="46"/>
      <c r="M1544" s="239" t="s">
        <v>1</v>
      </c>
      <c r="N1544" s="240" t="s">
        <v>44</v>
      </c>
      <c r="O1544" s="93"/>
      <c r="P1544" s="241">
        <f>O1544*H1544</f>
        <v>0</v>
      </c>
      <c r="Q1544" s="241">
        <v>0</v>
      </c>
      <c r="R1544" s="241">
        <f>Q1544*H1544</f>
        <v>0</v>
      </c>
      <c r="S1544" s="241">
        <v>0</v>
      </c>
      <c r="T1544" s="242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3" t="s">
        <v>319</v>
      </c>
      <c r="AT1544" s="243" t="s">
        <v>226</v>
      </c>
      <c r="AU1544" s="243" t="s">
        <v>89</v>
      </c>
      <c r="AY1544" s="19" t="s">
        <v>224</v>
      </c>
      <c r="BE1544" s="244">
        <f>IF(N1544="základní",J1544,0)</f>
        <v>0</v>
      </c>
      <c r="BF1544" s="244">
        <f>IF(N1544="snížená",J1544,0)</f>
        <v>0</v>
      </c>
      <c r="BG1544" s="244">
        <f>IF(N1544="zákl. přenesená",J1544,0)</f>
        <v>0</v>
      </c>
      <c r="BH1544" s="244">
        <f>IF(N1544="sníž. přenesená",J1544,0)</f>
        <v>0</v>
      </c>
      <c r="BI1544" s="244">
        <f>IF(N1544="nulová",J1544,0)</f>
        <v>0</v>
      </c>
      <c r="BJ1544" s="19" t="s">
        <v>89</v>
      </c>
      <c r="BK1544" s="244">
        <f>ROUND(I1544*H1544,2)</f>
        <v>0</v>
      </c>
      <c r="BL1544" s="19" t="s">
        <v>319</v>
      </c>
      <c r="BM1544" s="243" t="s">
        <v>2133</v>
      </c>
    </row>
    <row r="1545" s="12" customFormat="1" ht="22.8" customHeight="1">
      <c r="A1545" s="12"/>
      <c r="B1545" s="215"/>
      <c r="C1545" s="216"/>
      <c r="D1545" s="217" t="s">
        <v>77</v>
      </c>
      <c r="E1545" s="229" t="s">
        <v>2134</v>
      </c>
      <c r="F1545" s="229" t="s">
        <v>2135</v>
      </c>
      <c r="G1545" s="216"/>
      <c r="H1545" s="216"/>
      <c r="I1545" s="219"/>
      <c r="J1545" s="230">
        <f>BK1545</f>
        <v>0</v>
      </c>
      <c r="K1545" s="216"/>
      <c r="L1545" s="221"/>
      <c r="M1545" s="222"/>
      <c r="N1545" s="223"/>
      <c r="O1545" s="223"/>
      <c r="P1545" s="224">
        <f>SUM(P1546:P1551)</f>
        <v>0</v>
      </c>
      <c r="Q1545" s="223"/>
      <c r="R1545" s="224">
        <f>SUM(R1546:R1551)</f>
        <v>0</v>
      </c>
      <c r="S1545" s="223"/>
      <c r="T1545" s="225">
        <f>SUM(T1546:T1551)</f>
        <v>0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26" t="s">
        <v>89</v>
      </c>
      <c r="AT1545" s="227" t="s">
        <v>77</v>
      </c>
      <c r="AU1545" s="227" t="s">
        <v>84</v>
      </c>
      <c r="AY1545" s="226" t="s">
        <v>224</v>
      </c>
      <c r="BK1545" s="228">
        <f>SUM(BK1546:BK1551)</f>
        <v>0</v>
      </c>
    </row>
    <row r="1546" s="2" customFormat="1" ht="24.15" customHeight="1">
      <c r="A1546" s="40"/>
      <c r="B1546" s="41"/>
      <c r="C1546" s="231" t="s">
        <v>2136</v>
      </c>
      <c r="D1546" s="231" t="s">
        <v>226</v>
      </c>
      <c r="E1546" s="232" t="s">
        <v>2137</v>
      </c>
      <c r="F1546" s="233" t="s">
        <v>2138</v>
      </c>
      <c r="G1546" s="234" t="s">
        <v>386</v>
      </c>
      <c r="H1546" s="235">
        <v>1</v>
      </c>
      <c r="I1546" s="236"/>
      <c r="J1546" s="237">
        <f>ROUND(I1546*H1546,2)</f>
        <v>0</v>
      </c>
      <c r="K1546" s="238"/>
      <c r="L1546" s="46"/>
      <c r="M1546" s="239" t="s">
        <v>1</v>
      </c>
      <c r="N1546" s="240" t="s">
        <v>44</v>
      </c>
      <c r="O1546" s="93"/>
      <c r="P1546" s="241">
        <f>O1546*H1546</f>
        <v>0</v>
      </c>
      <c r="Q1546" s="241">
        <v>0</v>
      </c>
      <c r="R1546" s="241">
        <f>Q1546*H1546</f>
        <v>0</v>
      </c>
      <c r="S1546" s="241">
        <v>0</v>
      </c>
      <c r="T1546" s="242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3" t="s">
        <v>319</v>
      </c>
      <c r="AT1546" s="243" t="s">
        <v>226</v>
      </c>
      <c r="AU1546" s="243" t="s">
        <v>89</v>
      </c>
      <c r="AY1546" s="19" t="s">
        <v>224</v>
      </c>
      <c r="BE1546" s="244">
        <f>IF(N1546="základní",J1546,0)</f>
        <v>0</v>
      </c>
      <c r="BF1546" s="244">
        <f>IF(N1546="snížená",J1546,0)</f>
        <v>0</v>
      </c>
      <c r="BG1546" s="244">
        <f>IF(N1546="zákl. přenesená",J1546,0)</f>
        <v>0</v>
      </c>
      <c r="BH1546" s="244">
        <f>IF(N1546="sníž. přenesená",J1546,0)</f>
        <v>0</v>
      </c>
      <c r="BI1546" s="244">
        <f>IF(N1546="nulová",J1546,0)</f>
        <v>0</v>
      </c>
      <c r="BJ1546" s="19" t="s">
        <v>89</v>
      </c>
      <c r="BK1546" s="244">
        <f>ROUND(I1546*H1546,2)</f>
        <v>0</v>
      </c>
      <c r="BL1546" s="19" t="s">
        <v>319</v>
      </c>
      <c r="BM1546" s="243" t="s">
        <v>2139</v>
      </c>
    </row>
    <row r="1547" s="14" customFormat="1">
      <c r="A1547" s="14"/>
      <c r="B1547" s="257"/>
      <c r="C1547" s="258"/>
      <c r="D1547" s="247" t="s">
        <v>232</v>
      </c>
      <c r="E1547" s="259" t="s">
        <v>1</v>
      </c>
      <c r="F1547" s="260" t="s">
        <v>2140</v>
      </c>
      <c r="G1547" s="258"/>
      <c r="H1547" s="259" t="s">
        <v>1</v>
      </c>
      <c r="I1547" s="261"/>
      <c r="J1547" s="258"/>
      <c r="K1547" s="258"/>
      <c r="L1547" s="262"/>
      <c r="M1547" s="263"/>
      <c r="N1547" s="264"/>
      <c r="O1547" s="264"/>
      <c r="P1547" s="264"/>
      <c r="Q1547" s="264"/>
      <c r="R1547" s="264"/>
      <c r="S1547" s="264"/>
      <c r="T1547" s="265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6" t="s">
        <v>232</v>
      </c>
      <c r="AU1547" s="266" t="s">
        <v>89</v>
      </c>
      <c r="AV1547" s="14" t="s">
        <v>84</v>
      </c>
      <c r="AW1547" s="14" t="s">
        <v>33</v>
      </c>
      <c r="AX1547" s="14" t="s">
        <v>78</v>
      </c>
      <c r="AY1547" s="266" t="s">
        <v>224</v>
      </c>
    </row>
    <row r="1548" s="13" customFormat="1">
      <c r="A1548" s="13"/>
      <c r="B1548" s="245"/>
      <c r="C1548" s="246"/>
      <c r="D1548" s="247" t="s">
        <v>232</v>
      </c>
      <c r="E1548" s="248" t="s">
        <v>1</v>
      </c>
      <c r="F1548" s="249" t="s">
        <v>2141</v>
      </c>
      <c r="G1548" s="246"/>
      <c r="H1548" s="250">
        <v>1</v>
      </c>
      <c r="I1548" s="251"/>
      <c r="J1548" s="246"/>
      <c r="K1548" s="246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6" t="s">
        <v>232</v>
      </c>
      <c r="AU1548" s="256" t="s">
        <v>89</v>
      </c>
      <c r="AV1548" s="13" t="s">
        <v>89</v>
      </c>
      <c r="AW1548" s="13" t="s">
        <v>33</v>
      </c>
      <c r="AX1548" s="13" t="s">
        <v>84</v>
      </c>
      <c r="AY1548" s="256" t="s">
        <v>224</v>
      </c>
    </row>
    <row r="1549" s="2" customFormat="1" ht="37.8" customHeight="1">
      <c r="A1549" s="40"/>
      <c r="B1549" s="41"/>
      <c r="C1549" s="231" t="s">
        <v>2142</v>
      </c>
      <c r="D1549" s="231" t="s">
        <v>226</v>
      </c>
      <c r="E1549" s="232" t="s">
        <v>2143</v>
      </c>
      <c r="F1549" s="233" t="s">
        <v>2144</v>
      </c>
      <c r="G1549" s="234" t="s">
        <v>386</v>
      </c>
      <c r="H1549" s="235">
        <v>1</v>
      </c>
      <c r="I1549" s="236"/>
      <c r="J1549" s="237">
        <f>ROUND(I1549*H1549,2)</f>
        <v>0</v>
      </c>
      <c r="K1549" s="238"/>
      <c r="L1549" s="46"/>
      <c r="M1549" s="239" t="s">
        <v>1</v>
      </c>
      <c r="N1549" s="240" t="s">
        <v>44</v>
      </c>
      <c r="O1549" s="93"/>
      <c r="P1549" s="241">
        <f>O1549*H1549</f>
        <v>0</v>
      </c>
      <c r="Q1549" s="241">
        <v>0</v>
      </c>
      <c r="R1549" s="241">
        <f>Q1549*H1549</f>
        <v>0</v>
      </c>
      <c r="S1549" s="241">
        <v>0</v>
      </c>
      <c r="T1549" s="242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3" t="s">
        <v>319</v>
      </c>
      <c r="AT1549" s="243" t="s">
        <v>226</v>
      </c>
      <c r="AU1549" s="243" t="s">
        <v>89</v>
      </c>
      <c r="AY1549" s="19" t="s">
        <v>224</v>
      </c>
      <c r="BE1549" s="244">
        <f>IF(N1549="základní",J1549,0)</f>
        <v>0</v>
      </c>
      <c r="BF1549" s="244">
        <f>IF(N1549="snížená",J1549,0)</f>
        <v>0</v>
      </c>
      <c r="BG1549" s="244">
        <f>IF(N1549="zákl. přenesená",J1549,0)</f>
        <v>0</v>
      </c>
      <c r="BH1549" s="244">
        <f>IF(N1549="sníž. přenesená",J1549,0)</f>
        <v>0</v>
      </c>
      <c r="BI1549" s="244">
        <f>IF(N1549="nulová",J1549,0)</f>
        <v>0</v>
      </c>
      <c r="BJ1549" s="19" t="s">
        <v>89</v>
      </c>
      <c r="BK1549" s="244">
        <f>ROUND(I1549*H1549,2)</f>
        <v>0</v>
      </c>
      <c r="BL1549" s="19" t="s">
        <v>319</v>
      </c>
      <c r="BM1549" s="243" t="s">
        <v>2145</v>
      </c>
    </row>
    <row r="1550" s="14" customFormat="1">
      <c r="A1550" s="14"/>
      <c r="B1550" s="257"/>
      <c r="C1550" s="258"/>
      <c r="D1550" s="247" t="s">
        <v>232</v>
      </c>
      <c r="E1550" s="259" t="s">
        <v>1</v>
      </c>
      <c r="F1550" s="260" t="s">
        <v>1026</v>
      </c>
      <c r="G1550" s="258"/>
      <c r="H1550" s="259" t="s">
        <v>1</v>
      </c>
      <c r="I1550" s="261"/>
      <c r="J1550" s="258"/>
      <c r="K1550" s="258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6" t="s">
        <v>232</v>
      </c>
      <c r="AU1550" s="266" t="s">
        <v>89</v>
      </c>
      <c r="AV1550" s="14" t="s">
        <v>84</v>
      </c>
      <c r="AW1550" s="14" t="s">
        <v>33</v>
      </c>
      <c r="AX1550" s="14" t="s">
        <v>78</v>
      </c>
      <c r="AY1550" s="266" t="s">
        <v>224</v>
      </c>
    </row>
    <row r="1551" s="13" customFormat="1">
      <c r="A1551" s="13"/>
      <c r="B1551" s="245"/>
      <c r="C1551" s="246"/>
      <c r="D1551" s="247" t="s">
        <v>232</v>
      </c>
      <c r="E1551" s="248" t="s">
        <v>1</v>
      </c>
      <c r="F1551" s="249" t="s">
        <v>2146</v>
      </c>
      <c r="G1551" s="246"/>
      <c r="H1551" s="250">
        <v>1</v>
      </c>
      <c r="I1551" s="251"/>
      <c r="J1551" s="246"/>
      <c r="K1551" s="246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6" t="s">
        <v>232</v>
      </c>
      <c r="AU1551" s="256" t="s">
        <v>89</v>
      </c>
      <c r="AV1551" s="13" t="s">
        <v>89</v>
      </c>
      <c r="AW1551" s="13" t="s">
        <v>33</v>
      </c>
      <c r="AX1551" s="13" t="s">
        <v>84</v>
      </c>
      <c r="AY1551" s="256" t="s">
        <v>224</v>
      </c>
    </row>
    <row r="1552" s="12" customFormat="1" ht="25.92" customHeight="1">
      <c r="A1552" s="12"/>
      <c r="B1552" s="215"/>
      <c r="C1552" s="216"/>
      <c r="D1552" s="217" t="s">
        <v>77</v>
      </c>
      <c r="E1552" s="218" t="s">
        <v>390</v>
      </c>
      <c r="F1552" s="218" t="s">
        <v>2147</v>
      </c>
      <c r="G1552" s="216"/>
      <c r="H1552" s="216"/>
      <c r="I1552" s="219"/>
      <c r="J1552" s="220">
        <f>BK1552</f>
        <v>0</v>
      </c>
      <c r="K1552" s="216"/>
      <c r="L1552" s="221"/>
      <c r="M1552" s="222"/>
      <c r="N1552" s="223"/>
      <c r="O1552" s="223"/>
      <c r="P1552" s="224">
        <f>P1553+P1712</f>
        <v>0</v>
      </c>
      <c r="Q1552" s="223"/>
      <c r="R1552" s="224">
        <f>R1553+R1712</f>
        <v>0.0015</v>
      </c>
      <c r="S1552" s="223"/>
      <c r="T1552" s="225">
        <f>T1553+T1712</f>
        <v>0</v>
      </c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R1552" s="226" t="s">
        <v>93</v>
      </c>
      <c r="AT1552" s="227" t="s">
        <v>77</v>
      </c>
      <c r="AU1552" s="227" t="s">
        <v>78</v>
      </c>
      <c r="AY1552" s="226" t="s">
        <v>224</v>
      </c>
      <c r="BK1552" s="228">
        <f>BK1553+BK1712</f>
        <v>0</v>
      </c>
    </row>
    <row r="1553" s="12" customFormat="1" ht="22.8" customHeight="1">
      <c r="A1553" s="12"/>
      <c r="B1553" s="215"/>
      <c r="C1553" s="216"/>
      <c r="D1553" s="217" t="s">
        <v>77</v>
      </c>
      <c r="E1553" s="229" t="s">
        <v>2148</v>
      </c>
      <c r="F1553" s="229" t="s">
        <v>2149</v>
      </c>
      <c r="G1553" s="216"/>
      <c r="H1553" s="216"/>
      <c r="I1553" s="219"/>
      <c r="J1553" s="230">
        <f>BK1553</f>
        <v>0</v>
      </c>
      <c r="K1553" s="216"/>
      <c r="L1553" s="221"/>
      <c r="M1553" s="222"/>
      <c r="N1553" s="223"/>
      <c r="O1553" s="223"/>
      <c r="P1553" s="224">
        <f>P1554+P1593+P1605+P1626+P1644+P1659+P1683+P1691+P1709</f>
        <v>0</v>
      </c>
      <c r="Q1553" s="223"/>
      <c r="R1553" s="224">
        <f>R1554+R1593+R1605+R1626+R1644+R1659+R1683+R1691+R1709</f>
        <v>0</v>
      </c>
      <c r="S1553" s="223"/>
      <c r="T1553" s="225">
        <f>T1554+T1593+T1605+T1626+T1644+T1659+T1683+T1691+T1709</f>
        <v>0</v>
      </c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R1553" s="226" t="s">
        <v>93</v>
      </c>
      <c r="AT1553" s="227" t="s">
        <v>77</v>
      </c>
      <c r="AU1553" s="227" t="s">
        <v>84</v>
      </c>
      <c r="AY1553" s="226" t="s">
        <v>224</v>
      </c>
      <c r="BK1553" s="228">
        <f>BK1554+BK1593+BK1605+BK1626+BK1644+BK1659+BK1683+BK1691+BK1709</f>
        <v>0</v>
      </c>
    </row>
    <row r="1554" s="12" customFormat="1" ht="20.88" customHeight="1">
      <c r="A1554" s="12"/>
      <c r="B1554" s="215"/>
      <c r="C1554" s="216"/>
      <c r="D1554" s="217" t="s">
        <v>77</v>
      </c>
      <c r="E1554" s="229" t="s">
        <v>2150</v>
      </c>
      <c r="F1554" s="229" t="s">
        <v>2151</v>
      </c>
      <c r="G1554" s="216"/>
      <c r="H1554" s="216"/>
      <c r="I1554" s="219"/>
      <c r="J1554" s="230">
        <f>BK1554</f>
        <v>0</v>
      </c>
      <c r="K1554" s="216"/>
      <c r="L1554" s="221"/>
      <c r="M1554" s="222"/>
      <c r="N1554" s="223"/>
      <c r="O1554" s="223"/>
      <c r="P1554" s="224">
        <f>SUM(P1555:P1592)</f>
        <v>0</v>
      </c>
      <c r="Q1554" s="223"/>
      <c r="R1554" s="224">
        <f>SUM(R1555:R1592)</f>
        <v>0</v>
      </c>
      <c r="S1554" s="223"/>
      <c r="T1554" s="225">
        <f>SUM(T1555:T1592)</f>
        <v>0</v>
      </c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R1554" s="226" t="s">
        <v>93</v>
      </c>
      <c r="AT1554" s="227" t="s">
        <v>77</v>
      </c>
      <c r="AU1554" s="227" t="s">
        <v>89</v>
      </c>
      <c r="AY1554" s="226" t="s">
        <v>224</v>
      </c>
      <c r="BK1554" s="228">
        <f>SUM(BK1555:BK1592)</f>
        <v>0</v>
      </c>
    </row>
    <row r="1555" s="2" customFormat="1" ht="16.5" customHeight="1">
      <c r="A1555" s="40"/>
      <c r="B1555" s="41"/>
      <c r="C1555" s="231" t="s">
        <v>2152</v>
      </c>
      <c r="D1555" s="231" t="s">
        <v>226</v>
      </c>
      <c r="E1555" s="232" t="s">
        <v>2153</v>
      </c>
      <c r="F1555" s="233" t="s">
        <v>2154</v>
      </c>
      <c r="G1555" s="234" t="s">
        <v>1068</v>
      </c>
      <c r="H1555" s="235">
        <v>125</v>
      </c>
      <c r="I1555" s="236"/>
      <c r="J1555" s="237">
        <f>ROUND(I1555*H1555,2)</f>
        <v>0</v>
      </c>
      <c r="K1555" s="238"/>
      <c r="L1555" s="46"/>
      <c r="M1555" s="239" t="s">
        <v>1</v>
      </c>
      <c r="N1555" s="240" t="s">
        <v>44</v>
      </c>
      <c r="O1555" s="93"/>
      <c r="P1555" s="241">
        <f>O1555*H1555</f>
        <v>0</v>
      </c>
      <c r="Q1555" s="241">
        <v>0</v>
      </c>
      <c r="R1555" s="241">
        <f>Q1555*H1555</f>
        <v>0</v>
      </c>
      <c r="S1555" s="241">
        <v>0</v>
      </c>
      <c r="T1555" s="242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3" t="s">
        <v>637</v>
      </c>
      <c r="AT1555" s="243" t="s">
        <v>226</v>
      </c>
      <c r="AU1555" s="243" t="s">
        <v>93</v>
      </c>
      <c r="AY1555" s="19" t="s">
        <v>224</v>
      </c>
      <c r="BE1555" s="244">
        <f>IF(N1555="základní",J1555,0)</f>
        <v>0</v>
      </c>
      <c r="BF1555" s="244">
        <f>IF(N1555="snížená",J1555,0)</f>
        <v>0</v>
      </c>
      <c r="BG1555" s="244">
        <f>IF(N1555="zákl. přenesená",J1555,0)</f>
        <v>0</v>
      </c>
      <c r="BH1555" s="244">
        <f>IF(N1555="sníž. přenesená",J1555,0)</f>
        <v>0</v>
      </c>
      <c r="BI1555" s="244">
        <f>IF(N1555="nulová",J1555,0)</f>
        <v>0</v>
      </c>
      <c r="BJ1555" s="19" t="s">
        <v>89</v>
      </c>
      <c r="BK1555" s="244">
        <f>ROUND(I1555*H1555,2)</f>
        <v>0</v>
      </c>
      <c r="BL1555" s="19" t="s">
        <v>637</v>
      </c>
      <c r="BM1555" s="243" t="s">
        <v>2155</v>
      </c>
    </row>
    <row r="1556" s="2" customFormat="1" ht="16.5" customHeight="1">
      <c r="A1556" s="40"/>
      <c r="B1556" s="41"/>
      <c r="C1556" s="231" t="s">
        <v>2156</v>
      </c>
      <c r="D1556" s="231" t="s">
        <v>226</v>
      </c>
      <c r="E1556" s="232" t="s">
        <v>2157</v>
      </c>
      <c r="F1556" s="233" t="s">
        <v>2158</v>
      </c>
      <c r="G1556" s="234" t="s">
        <v>1068</v>
      </c>
      <c r="H1556" s="235">
        <v>6</v>
      </c>
      <c r="I1556" s="236"/>
      <c r="J1556" s="237">
        <f>ROUND(I1556*H1556,2)</f>
        <v>0</v>
      </c>
      <c r="K1556" s="238"/>
      <c r="L1556" s="46"/>
      <c r="M1556" s="239" t="s">
        <v>1</v>
      </c>
      <c r="N1556" s="240" t="s">
        <v>44</v>
      </c>
      <c r="O1556" s="93"/>
      <c r="P1556" s="241">
        <f>O1556*H1556</f>
        <v>0</v>
      </c>
      <c r="Q1556" s="241">
        <v>0</v>
      </c>
      <c r="R1556" s="241">
        <f>Q1556*H1556</f>
        <v>0</v>
      </c>
      <c r="S1556" s="241">
        <v>0</v>
      </c>
      <c r="T1556" s="242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43" t="s">
        <v>637</v>
      </c>
      <c r="AT1556" s="243" t="s">
        <v>226</v>
      </c>
      <c r="AU1556" s="243" t="s">
        <v>93</v>
      </c>
      <c r="AY1556" s="19" t="s">
        <v>224</v>
      </c>
      <c r="BE1556" s="244">
        <f>IF(N1556="základní",J1556,0)</f>
        <v>0</v>
      </c>
      <c r="BF1556" s="244">
        <f>IF(N1556="snížená",J1556,0)</f>
        <v>0</v>
      </c>
      <c r="BG1556" s="244">
        <f>IF(N1556="zákl. přenesená",J1556,0)</f>
        <v>0</v>
      </c>
      <c r="BH1556" s="244">
        <f>IF(N1556="sníž. přenesená",J1556,0)</f>
        <v>0</v>
      </c>
      <c r="BI1556" s="244">
        <f>IF(N1556="nulová",J1556,0)</f>
        <v>0</v>
      </c>
      <c r="BJ1556" s="19" t="s">
        <v>89</v>
      </c>
      <c r="BK1556" s="244">
        <f>ROUND(I1556*H1556,2)</f>
        <v>0</v>
      </c>
      <c r="BL1556" s="19" t="s">
        <v>637</v>
      </c>
      <c r="BM1556" s="243" t="s">
        <v>2159</v>
      </c>
    </row>
    <row r="1557" s="2" customFormat="1" ht="16.5" customHeight="1">
      <c r="A1557" s="40"/>
      <c r="B1557" s="41"/>
      <c r="C1557" s="231" t="s">
        <v>2160</v>
      </c>
      <c r="D1557" s="231" t="s">
        <v>226</v>
      </c>
      <c r="E1557" s="232" t="s">
        <v>2161</v>
      </c>
      <c r="F1557" s="233" t="s">
        <v>2162</v>
      </c>
      <c r="G1557" s="234" t="s">
        <v>1068</v>
      </c>
      <c r="H1557" s="235">
        <v>1</v>
      </c>
      <c r="I1557" s="236"/>
      <c r="J1557" s="237">
        <f>ROUND(I1557*H1557,2)</f>
        <v>0</v>
      </c>
      <c r="K1557" s="238"/>
      <c r="L1557" s="46"/>
      <c r="M1557" s="239" t="s">
        <v>1</v>
      </c>
      <c r="N1557" s="240" t="s">
        <v>44</v>
      </c>
      <c r="O1557" s="93"/>
      <c r="P1557" s="241">
        <f>O1557*H1557</f>
        <v>0</v>
      </c>
      <c r="Q1557" s="241">
        <v>0</v>
      </c>
      <c r="R1557" s="241">
        <f>Q1557*H1557</f>
        <v>0</v>
      </c>
      <c r="S1557" s="241">
        <v>0</v>
      </c>
      <c r="T1557" s="242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3" t="s">
        <v>637</v>
      </c>
      <c r="AT1557" s="243" t="s">
        <v>226</v>
      </c>
      <c r="AU1557" s="243" t="s">
        <v>93</v>
      </c>
      <c r="AY1557" s="19" t="s">
        <v>224</v>
      </c>
      <c r="BE1557" s="244">
        <f>IF(N1557="základní",J1557,0)</f>
        <v>0</v>
      </c>
      <c r="BF1557" s="244">
        <f>IF(N1557="snížená",J1557,0)</f>
        <v>0</v>
      </c>
      <c r="BG1557" s="244">
        <f>IF(N1557="zákl. přenesená",J1557,0)</f>
        <v>0</v>
      </c>
      <c r="BH1557" s="244">
        <f>IF(N1557="sníž. přenesená",J1557,0)</f>
        <v>0</v>
      </c>
      <c r="BI1557" s="244">
        <f>IF(N1557="nulová",J1557,0)</f>
        <v>0</v>
      </c>
      <c r="BJ1557" s="19" t="s">
        <v>89</v>
      </c>
      <c r="BK1557" s="244">
        <f>ROUND(I1557*H1557,2)</f>
        <v>0</v>
      </c>
      <c r="BL1557" s="19" t="s">
        <v>637</v>
      </c>
      <c r="BM1557" s="243" t="s">
        <v>2163</v>
      </c>
    </row>
    <row r="1558" s="2" customFormat="1" ht="16.5" customHeight="1">
      <c r="A1558" s="40"/>
      <c r="B1558" s="41"/>
      <c r="C1558" s="231" t="s">
        <v>2164</v>
      </c>
      <c r="D1558" s="231" t="s">
        <v>226</v>
      </c>
      <c r="E1558" s="232" t="s">
        <v>2165</v>
      </c>
      <c r="F1558" s="233" t="s">
        <v>2166</v>
      </c>
      <c r="G1558" s="234" t="s">
        <v>1068</v>
      </c>
      <c r="H1558" s="235">
        <v>150</v>
      </c>
      <c r="I1558" s="236"/>
      <c r="J1558" s="237">
        <f>ROUND(I1558*H1558,2)</f>
        <v>0</v>
      </c>
      <c r="K1558" s="238"/>
      <c r="L1558" s="46"/>
      <c r="M1558" s="239" t="s">
        <v>1</v>
      </c>
      <c r="N1558" s="240" t="s">
        <v>44</v>
      </c>
      <c r="O1558" s="93"/>
      <c r="P1558" s="241">
        <f>O1558*H1558</f>
        <v>0</v>
      </c>
      <c r="Q1558" s="241">
        <v>0</v>
      </c>
      <c r="R1558" s="241">
        <f>Q1558*H1558</f>
        <v>0</v>
      </c>
      <c r="S1558" s="241">
        <v>0</v>
      </c>
      <c r="T1558" s="242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3" t="s">
        <v>637</v>
      </c>
      <c r="AT1558" s="243" t="s">
        <v>226</v>
      </c>
      <c r="AU1558" s="243" t="s">
        <v>93</v>
      </c>
      <c r="AY1558" s="19" t="s">
        <v>224</v>
      </c>
      <c r="BE1558" s="244">
        <f>IF(N1558="základní",J1558,0)</f>
        <v>0</v>
      </c>
      <c r="BF1558" s="244">
        <f>IF(N1558="snížená",J1558,0)</f>
        <v>0</v>
      </c>
      <c r="BG1558" s="244">
        <f>IF(N1558="zákl. přenesená",J1558,0)</f>
        <v>0</v>
      </c>
      <c r="BH1558" s="244">
        <f>IF(N1558="sníž. přenesená",J1558,0)</f>
        <v>0</v>
      </c>
      <c r="BI1558" s="244">
        <f>IF(N1558="nulová",J1558,0)</f>
        <v>0</v>
      </c>
      <c r="BJ1558" s="19" t="s">
        <v>89</v>
      </c>
      <c r="BK1558" s="244">
        <f>ROUND(I1558*H1558,2)</f>
        <v>0</v>
      </c>
      <c r="BL1558" s="19" t="s">
        <v>637</v>
      </c>
      <c r="BM1558" s="243" t="s">
        <v>2167</v>
      </c>
    </row>
    <row r="1559" s="2" customFormat="1" ht="16.5" customHeight="1">
      <c r="A1559" s="40"/>
      <c r="B1559" s="41"/>
      <c r="C1559" s="231" t="s">
        <v>2168</v>
      </c>
      <c r="D1559" s="231" t="s">
        <v>226</v>
      </c>
      <c r="E1559" s="232" t="s">
        <v>2169</v>
      </c>
      <c r="F1559" s="233" t="s">
        <v>2170</v>
      </c>
      <c r="G1559" s="234" t="s">
        <v>1068</v>
      </c>
      <c r="H1559" s="235">
        <v>200</v>
      </c>
      <c r="I1559" s="236"/>
      <c r="J1559" s="237">
        <f>ROUND(I1559*H1559,2)</f>
        <v>0</v>
      </c>
      <c r="K1559" s="238"/>
      <c r="L1559" s="46"/>
      <c r="M1559" s="239" t="s">
        <v>1</v>
      </c>
      <c r="N1559" s="240" t="s">
        <v>44</v>
      </c>
      <c r="O1559" s="93"/>
      <c r="P1559" s="241">
        <f>O1559*H1559</f>
        <v>0</v>
      </c>
      <c r="Q1559" s="241">
        <v>0</v>
      </c>
      <c r="R1559" s="241">
        <f>Q1559*H1559</f>
        <v>0</v>
      </c>
      <c r="S1559" s="241">
        <v>0</v>
      </c>
      <c r="T1559" s="242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43" t="s">
        <v>637</v>
      </c>
      <c r="AT1559" s="243" t="s">
        <v>226</v>
      </c>
      <c r="AU1559" s="243" t="s">
        <v>93</v>
      </c>
      <c r="AY1559" s="19" t="s">
        <v>224</v>
      </c>
      <c r="BE1559" s="244">
        <f>IF(N1559="základní",J1559,0)</f>
        <v>0</v>
      </c>
      <c r="BF1559" s="244">
        <f>IF(N1559="snížená",J1559,0)</f>
        <v>0</v>
      </c>
      <c r="BG1559" s="244">
        <f>IF(N1559="zákl. přenesená",J1559,0)</f>
        <v>0</v>
      </c>
      <c r="BH1559" s="244">
        <f>IF(N1559="sníž. přenesená",J1559,0)</f>
        <v>0</v>
      </c>
      <c r="BI1559" s="244">
        <f>IF(N1559="nulová",J1559,0)</f>
        <v>0</v>
      </c>
      <c r="BJ1559" s="19" t="s">
        <v>89</v>
      </c>
      <c r="BK1559" s="244">
        <f>ROUND(I1559*H1559,2)</f>
        <v>0</v>
      </c>
      <c r="BL1559" s="19" t="s">
        <v>637</v>
      </c>
      <c r="BM1559" s="243" t="s">
        <v>2171</v>
      </c>
    </row>
    <row r="1560" s="2" customFormat="1" ht="16.5" customHeight="1">
      <c r="A1560" s="40"/>
      <c r="B1560" s="41"/>
      <c r="C1560" s="231" t="s">
        <v>2172</v>
      </c>
      <c r="D1560" s="231" t="s">
        <v>226</v>
      </c>
      <c r="E1560" s="232" t="s">
        <v>2173</v>
      </c>
      <c r="F1560" s="233" t="s">
        <v>2174</v>
      </c>
      <c r="G1560" s="234" t="s">
        <v>1068</v>
      </c>
      <c r="H1560" s="235">
        <v>200</v>
      </c>
      <c r="I1560" s="236"/>
      <c r="J1560" s="237">
        <f>ROUND(I1560*H1560,2)</f>
        <v>0</v>
      </c>
      <c r="K1560" s="238"/>
      <c r="L1560" s="46"/>
      <c r="M1560" s="239" t="s">
        <v>1</v>
      </c>
      <c r="N1560" s="240" t="s">
        <v>44</v>
      </c>
      <c r="O1560" s="93"/>
      <c r="P1560" s="241">
        <f>O1560*H1560</f>
        <v>0</v>
      </c>
      <c r="Q1560" s="241">
        <v>0</v>
      </c>
      <c r="R1560" s="241">
        <f>Q1560*H1560</f>
        <v>0</v>
      </c>
      <c r="S1560" s="241">
        <v>0</v>
      </c>
      <c r="T1560" s="242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3" t="s">
        <v>637</v>
      </c>
      <c r="AT1560" s="243" t="s">
        <v>226</v>
      </c>
      <c r="AU1560" s="243" t="s">
        <v>93</v>
      </c>
      <c r="AY1560" s="19" t="s">
        <v>224</v>
      </c>
      <c r="BE1560" s="244">
        <f>IF(N1560="základní",J1560,0)</f>
        <v>0</v>
      </c>
      <c r="BF1560" s="244">
        <f>IF(N1560="snížená",J1560,0)</f>
        <v>0</v>
      </c>
      <c r="BG1560" s="244">
        <f>IF(N1560="zákl. přenesená",J1560,0)</f>
        <v>0</v>
      </c>
      <c r="BH1560" s="244">
        <f>IF(N1560="sníž. přenesená",J1560,0)</f>
        <v>0</v>
      </c>
      <c r="BI1560" s="244">
        <f>IF(N1560="nulová",J1560,0)</f>
        <v>0</v>
      </c>
      <c r="BJ1560" s="19" t="s">
        <v>89</v>
      </c>
      <c r="BK1560" s="244">
        <f>ROUND(I1560*H1560,2)</f>
        <v>0</v>
      </c>
      <c r="BL1560" s="19" t="s">
        <v>637</v>
      </c>
      <c r="BM1560" s="243" t="s">
        <v>2175</v>
      </c>
    </row>
    <row r="1561" s="2" customFormat="1" ht="16.5" customHeight="1">
      <c r="A1561" s="40"/>
      <c r="B1561" s="41"/>
      <c r="C1561" s="231" t="s">
        <v>2176</v>
      </c>
      <c r="D1561" s="231" t="s">
        <v>226</v>
      </c>
      <c r="E1561" s="232" t="s">
        <v>2177</v>
      </c>
      <c r="F1561" s="233" t="s">
        <v>2178</v>
      </c>
      <c r="G1561" s="234" t="s">
        <v>1068</v>
      </c>
      <c r="H1561" s="235">
        <v>18</v>
      </c>
      <c r="I1561" s="236"/>
      <c r="J1561" s="237">
        <f>ROUND(I1561*H1561,2)</f>
        <v>0</v>
      </c>
      <c r="K1561" s="238"/>
      <c r="L1561" s="46"/>
      <c r="M1561" s="239" t="s">
        <v>1</v>
      </c>
      <c r="N1561" s="240" t="s">
        <v>44</v>
      </c>
      <c r="O1561" s="93"/>
      <c r="P1561" s="241">
        <f>O1561*H1561</f>
        <v>0</v>
      </c>
      <c r="Q1561" s="241">
        <v>0</v>
      </c>
      <c r="R1561" s="241">
        <f>Q1561*H1561</f>
        <v>0</v>
      </c>
      <c r="S1561" s="241">
        <v>0</v>
      </c>
      <c r="T1561" s="242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43" t="s">
        <v>637</v>
      </c>
      <c r="AT1561" s="243" t="s">
        <v>226</v>
      </c>
      <c r="AU1561" s="243" t="s">
        <v>93</v>
      </c>
      <c r="AY1561" s="19" t="s">
        <v>224</v>
      </c>
      <c r="BE1561" s="244">
        <f>IF(N1561="základní",J1561,0)</f>
        <v>0</v>
      </c>
      <c r="BF1561" s="244">
        <f>IF(N1561="snížená",J1561,0)</f>
        <v>0</v>
      </c>
      <c r="BG1561" s="244">
        <f>IF(N1561="zákl. přenesená",J1561,0)</f>
        <v>0</v>
      </c>
      <c r="BH1561" s="244">
        <f>IF(N1561="sníž. přenesená",J1561,0)</f>
        <v>0</v>
      </c>
      <c r="BI1561" s="244">
        <f>IF(N1561="nulová",J1561,0)</f>
        <v>0</v>
      </c>
      <c r="BJ1561" s="19" t="s">
        <v>89</v>
      </c>
      <c r="BK1561" s="244">
        <f>ROUND(I1561*H1561,2)</f>
        <v>0</v>
      </c>
      <c r="BL1561" s="19" t="s">
        <v>637</v>
      </c>
      <c r="BM1561" s="243" t="s">
        <v>2179</v>
      </c>
    </row>
    <row r="1562" s="2" customFormat="1" ht="16.5" customHeight="1">
      <c r="A1562" s="40"/>
      <c r="B1562" s="41"/>
      <c r="C1562" s="231" t="s">
        <v>2180</v>
      </c>
      <c r="D1562" s="231" t="s">
        <v>226</v>
      </c>
      <c r="E1562" s="232" t="s">
        <v>2181</v>
      </c>
      <c r="F1562" s="233" t="s">
        <v>2182</v>
      </c>
      <c r="G1562" s="234" t="s">
        <v>273</v>
      </c>
      <c r="H1562" s="235">
        <v>20</v>
      </c>
      <c r="I1562" s="236"/>
      <c r="J1562" s="237">
        <f>ROUND(I1562*H1562,2)</f>
        <v>0</v>
      </c>
      <c r="K1562" s="238"/>
      <c r="L1562" s="46"/>
      <c r="M1562" s="239" t="s">
        <v>1</v>
      </c>
      <c r="N1562" s="240" t="s">
        <v>44</v>
      </c>
      <c r="O1562" s="93"/>
      <c r="P1562" s="241">
        <f>O1562*H1562</f>
        <v>0</v>
      </c>
      <c r="Q1562" s="241">
        <v>0</v>
      </c>
      <c r="R1562" s="241">
        <f>Q1562*H1562</f>
        <v>0</v>
      </c>
      <c r="S1562" s="241">
        <v>0</v>
      </c>
      <c r="T1562" s="242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3" t="s">
        <v>637</v>
      </c>
      <c r="AT1562" s="243" t="s">
        <v>226</v>
      </c>
      <c r="AU1562" s="243" t="s">
        <v>93</v>
      </c>
      <c r="AY1562" s="19" t="s">
        <v>224</v>
      </c>
      <c r="BE1562" s="244">
        <f>IF(N1562="základní",J1562,0)</f>
        <v>0</v>
      </c>
      <c r="BF1562" s="244">
        <f>IF(N1562="snížená",J1562,0)</f>
        <v>0</v>
      </c>
      <c r="BG1562" s="244">
        <f>IF(N1562="zákl. přenesená",J1562,0)</f>
        <v>0</v>
      </c>
      <c r="BH1562" s="244">
        <f>IF(N1562="sníž. přenesená",J1562,0)</f>
        <v>0</v>
      </c>
      <c r="BI1562" s="244">
        <f>IF(N1562="nulová",J1562,0)</f>
        <v>0</v>
      </c>
      <c r="BJ1562" s="19" t="s">
        <v>89</v>
      </c>
      <c r="BK1562" s="244">
        <f>ROUND(I1562*H1562,2)</f>
        <v>0</v>
      </c>
      <c r="BL1562" s="19" t="s">
        <v>637</v>
      </c>
      <c r="BM1562" s="243" t="s">
        <v>2183</v>
      </c>
    </row>
    <row r="1563" s="2" customFormat="1" ht="16.5" customHeight="1">
      <c r="A1563" s="40"/>
      <c r="B1563" s="41"/>
      <c r="C1563" s="231" t="s">
        <v>2184</v>
      </c>
      <c r="D1563" s="231" t="s">
        <v>226</v>
      </c>
      <c r="E1563" s="232" t="s">
        <v>2185</v>
      </c>
      <c r="F1563" s="233" t="s">
        <v>2186</v>
      </c>
      <c r="G1563" s="234" t="s">
        <v>273</v>
      </c>
      <c r="H1563" s="235">
        <v>320</v>
      </c>
      <c r="I1563" s="236"/>
      <c r="J1563" s="237">
        <f>ROUND(I1563*H1563,2)</f>
        <v>0</v>
      </c>
      <c r="K1563" s="238"/>
      <c r="L1563" s="46"/>
      <c r="M1563" s="239" t="s">
        <v>1</v>
      </c>
      <c r="N1563" s="240" t="s">
        <v>44</v>
      </c>
      <c r="O1563" s="93"/>
      <c r="P1563" s="241">
        <f>O1563*H1563</f>
        <v>0</v>
      </c>
      <c r="Q1563" s="241">
        <v>0</v>
      </c>
      <c r="R1563" s="241">
        <f>Q1563*H1563</f>
        <v>0</v>
      </c>
      <c r="S1563" s="241">
        <v>0</v>
      </c>
      <c r="T1563" s="242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3" t="s">
        <v>637</v>
      </c>
      <c r="AT1563" s="243" t="s">
        <v>226</v>
      </c>
      <c r="AU1563" s="243" t="s">
        <v>93</v>
      </c>
      <c r="AY1563" s="19" t="s">
        <v>224</v>
      </c>
      <c r="BE1563" s="244">
        <f>IF(N1563="základní",J1563,0)</f>
        <v>0</v>
      </c>
      <c r="BF1563" s="244">
        <f>IF(N1563="snížená",J1563,0)</f>
        <v>0</v>
      </c>
      <c r="BG1563" s="244">
        <f>IF(N1563="zákl. přenesená",J1563,0)</f>
        <v>0</v>
      </c>
      <c r="BH1563" s="244">
        <f>IF(N1563="sníž. přenesená",J1563,0)</f>
        <v>0</v>
      </c>
      <c r="BI1563" s="244">
        <f>IF(N1563="nulová",J1563,0)</f>
        <v>0</v>
      </c>
      <c r="BJ1563" s="19" t="s">
        <v>89</v>
      </c>
      <c r="BK1563" s="244">
        <f>ROUND(I1563*H1563,2)</f>
        <v>0</v>
      </c>
      <c r="BL1563" s="19" t="s">
        <v>637</v>
      </c>
      <c r="BM1563" s="243" t="s">
        <v>2187</v>
      </c>
    </row>
    <row r="1564" s="2" customFormat="1" ht="16.5" customHeight="1">
      <c r="A1564" s="40"/>
      <c r="B1564" s="41"/>
      <c r="C1564" s="231" t="s">
        <v>2188</v>
      </c>
      <c r="D1564" s="231" t="s">
        <v>226</v>
      </c>
      <c r="E1564" s="232" t="s">
        <v>2189</v>
      </c>
      <c r="F1564" s="233" t="s">
        <v>2190</v>
      </c>
      <c r="G1564" s="234" t="s">
        <v>273</v>
      </c>
      <c r="H1564" s="235">
        <v>100</v>
      </c>
      <c r="I1564" s="236"/>
      <c r="J1564" s="237">
        <f>ROUND(I1564*H1564,2)</f>
        <v>0</v>
      </c>
      <c r="K1564" s="238"/>
      <c r="L1564" s="46"/>
      <c r="M1564" s="239" t="s">
        <v>1</v>
      </c>
      <c r="N1564" s="240" t="s">
        <v>44</v>
      </c>
      <c r="O1564" s="93"/>
      <c r="P1564" s="241">
        <f>O1564*H1564</f>
        <v>0</v>
      </c>
      <c r="Q1564" s="241">
        <v>0</v>
      </c>
      <c r="R1564" s="241">
        <f>Q1564*H1564</f>
        <v>0</v>
      </c>
      <c r="S1564" s="241">
        <v>0</v>
      </c>
      <c r="T1564" s="242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43" t="s">
        <v>637</v>
      </c>
      <c r="AT1564" s="243" t="s">
        <v>226</v>
      </c>
      <c r="AU1564" s="243" t="s">
        <v>93</v>
      </c>
      <c r="AY1564" s="19" t="s">
        <v>224</v>
      </c>
      <c r="BE1564" s="244">
        <f>IF(N1564="základní",J1564,0)</f>
        <v>0</v>
      </c>
      <c r="BF1564" s="244">
        <f>IF(N1564="snížená",J1564,0)</f>
        <v>0</v>
      </c>
      <c r="BG1564" s="244">
        <f>IF(N1564="zákl. přenesená",J1564,0)</f>
        <v>0</v>
      </c>
      <c r="BH1564" s="244">
        <f>IF(N1564="sníž. přenesená",J1564,0)</f>
        <v>0</v>
      </c>
      <c r="BI1564" s="244">
        <f>IF(N1564="nulová",J1564,0)</f>
        <v>0</v>
      </c>
      <c r="BJ1564" s="19" t="s">
        <v>89</v>
      </c>
      <c r="BK1564" s="244">
        <f>ROUND(I1564*H1564,2)</f>
        <v>0</v>
      </c>
      <c r="BL1564" s="19" t="s">
        <v>637</v>
      </c>
      <c r="BM1564" s="243" t="s">
        <v>2191</v>
      </c>
    </row>
    <row r="1565" s="2" customFormat="1" ht="16.5" customHeight="1">
      <c r="A1565" s="40"/>
      <c r="B1565" s="41"/>
      <c r="C1565" s="231" t="s">
        <v>2192</v>
      </c>
      <c r="D1565" s="231" t="s">
        <v>226</v>
      </c>
      <c r="E1565" s="232" t="s">
        <v>2193</v>
      </c>
      <c r="F1565" s="233" t="s">
        <v>2194</v>
      </c>
      <c r="G1565" s="234" t="s">
        <v>1068</v>
      </c>
      <c r="H1565" s="235">
        <v>3</v>
      </c>
      <c r="I1565" s="236"/>
      <c r="J1565" s="237">
        <f>ROUND(I1565*H1565,2)</f>
        <v>0</v>
      </c>
      <c r="K1565" s="238"/>
      <c r="L1565" s="46"/>
      <c r="M1565" s="239" t="s">
        <v>1</v>
      </c>
      <c r="N1565" s="240" t="s">
        <v>44</v>
      </c>
      <c r="O1565" s="93"/>
      <c r="P1565" s="241">
        <f>O1565*H1565</f>
        <v>0</v>
      </c>
      <c r="Q1565" s="241">
        <v>0</v>
      </c>
      <c r="R1565" s="241">
        <f>Q1565*H1565</f>
        <v>0</v>
      </c>
      <c r="S1565" s="241">
        <v>0</v>
      </c>
      <c r="T1565" s="242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3" t="s">
        <v>637</v>
      </c>
      <c r="AT1565" s="243" t="s">
        <v>226</v>
      </c>
      <c r="AU1565" s="243" t="s">
        <v>93</v>
      </c>
      <c r="AY1565" s="19" t="s">
        <v>224</v>
      </c>
      <c r="BE1565" s="244">
        <f>IF(N1565="základní",J1565,0)</f>
        <v>0</v>
      </c>
      <c r="BF1565" s="244">
        <f>IF(N1565="snížená",J1565,0)</f>
        <v>0</v>
      </c>
      <c r="BG1565" s="244">
        <f>IF(N1565="zákl. přenesená",J1565,0)</f>
        <v>0</v>
      </c>
      <c r="BH1565" s="244">
        <f>IF(N1565="sníž. přenesená",J1565,0)</f>
        <v>0</v>
      </c>
      <c r="BI1565" s="244">
        <f>IF(N1565="nulová",J1565,0)</f>
        <v>0</v>
      </c>
      <c r="BJ1565" s="19" t="s">
        <v>89</v>
      </c>
      <c r="BK1565" s="244">
        <f>ROUND(I1565*H1565,2)</f>
        <v>0</v>
      </c>
      <c r="BL1565" s="19" t="s">
        <v>637</v>
      </c>
      <c r="BM1565" s="243" t="s">
        <v>2195</v>
      </c>
    </row>
    <row r="1566" s="2" customFormat="1" ht="16.5" customHeight="1">
      <c r="A1566" s="40"/>
      <c r="B1566" s="41"/>
      <c r="C1566" s="231" t="s">
        <v>2196</v>
      </c>
      <c r="D1566" s="231" t="s">
        <v>226</v>
      </c>
      <c r="E1566" s="232" t="s">
        <v>2197</v>
      </c>
      <c r="F1566" s="233" t="s">
        <v>2198</v>
      </c>
      <c r="G1566" s="234" t="s">
        <v>273</v>
      </c>
      <c r="H1566" s="235">
        <v>25</v>
      </c>
      <c r="I1566" s="236"/>
      <c r="J1566" s="237">
        <f>ROUND(I1566*H1566,2)</f>
        <v>0</v>
      </c>
      <c r="K1566" s="238"/>
      <c r="L1566" s="46"/>
      <c r="M1566" s="239" t="s">
        <v>1</v>
      </c>
      <c r="N1566" s="240" t="s">
        <v>44</v>
      </c>
      <c r="O1566" s="93"/>
      <c r="P1566" s="241">
        <f>O1566*H1566</f>
        <v>0</v>
      </c>
      <c r="Q1566" s="241">
        <v>0</v>
      </c>
      <c r="R1566" s="241">
        <f>Q1566*H1566</f>
        <v>0</v>
      </c>
      <c r="S1566" s="241">
        <v>0</v>
      </c>
      <c r="T1566" s="242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3" t="s">
        <v>637</v>
      </c>
      <c r="AT1566" s="243" t="s">
        <v>226</v>
      </c>
      <c r="AU1566" s="243" t="s">
        <v>93</v>
      </c>
      <c r="AY1566" s="19" t="s">
        <v>224</v>
      </c>
      <c r="BE1566" s="244">
        <f>IF(N1566="základní",J1566,0)</f>
        <v>0</v>
      </c>
      <c r="BF1566" s="244">
        <f>IF(N1566="snížená",J1566,0)</f>
        <v>0</v>
      </c>
      <c r="BG1566" s="244">
        <f>IF(N1566="zákl. přenesená",J1566,0)</f>
        <v>0</v>
      </c>
      <c r="BH1566" s="244">
        <f>IF(N1566="sníž. přenesená",J1566,0)</f>
        <v>0</v>
      </c>
      <c r="BI1566" s="244">
        <f>IF(N1566="nulová",J1566,0)</f>
        <v>0</v>
      </c>
      <c r="BJ1566" s="19" t="s">
        <v>89</v>
      </c>
      <c r="BK1566" s="244">
        <f>ROUND(I1566*H1566,2)</f>
        <v>0</v>
      </c>
      <c r="BL1566" s="19" t="s">
        <v>637</v>
      </c>
      <c r="BM1566" s="243" t="s">
        <v>2199</v>
      </c>
    </row>
    <row r="1567" s="2" customFormat="1" ht="16.5" customHeight="1">
      <c r="A1567" s="40"/>
      <c r="B1567" s="41"/>
      <c r="C1567" s="231" t="s">
        <v>2200</v>
      </c>
      <c r="D1567" s="231" t="s">
        <v>226</v>
      </c>
      <c r="E1567" s="232" t="s">
        <v>2201</v>
      </c>
      <c r="F1567" s="233" t="s">
        <v>2202</v>
      </c>
      <c r="G1567" s="234" t="s">
        <v>273</v>
      </c>
      <c r="H1567" s="235">
        <v>10</v>
      </c>
      <c r="I1567" s="236"/>
      <c r="J1567" s="237">
        <f>ROUND(I1567*H1567,2)</f>
        <v>0</v>
      </c>
      <c r="K1567" s="238"/>
      <c r="L1567" s="46"/>
      <c r="M1567" s="239" t="s">
        <v>1</v>
      </c>
      <c r="N1567" s="240" t="s">
        <v>44</v>
      </c>
      <c r="O1567" s="93"/>
      <c r="P1567" s="241">
        <f>O1567*H1567</f>
        <v>0</v>
      </c>
      <c r="Q1567" s="241">
        <v>0</v>
      </c>
      <c r="R1567" s="241">
        <f>Q1567*H1567</f>
        <v>0</v>
      </c>
      <c r="S1567" s="241">
        <v>0</v>
      </c>
      <c r="T1567" s="242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3" t="s">
        <v>637</v>
      </c>
      <c r="AT1567" s="243" t="s">
        <v>226</v>
      </c>
      <c r="AU1567" s="243" t="s">
        <v>93</v>
      </c>
      <c r="AY1567" s="19" t="s">
        <v>224</v>
      </c>
      <c r="BE1567" s="244">
        <f>IF(N1567="základní",J1567,0)</f>
        <v>0</v>
      </c>
      <c r="BF1567" s="244">
        <f>IF(N1567="snížená",J1567,0)</f>
        <v>0</v>
      </c>
      <c r="BG1567" s="244">
        <f>IF(N1567="zákl. přenesená",J1567,0)</f>
        <v>0</v>
      </c>
      <c r="BH1567" s="244">
        <f>IF(N1567="sníž. přenesená",J1567,0)</f>
        <v>0</v>
      </c>
      <c r="BI1567" s="244">
        <f>IF(N1567="nulová",J1567,0)</f>
        <v>0</v>
      </c>
      <c r="BJ1567" s="19" t="s">
        <v>89</v>
      </c>
      <c r="BK1567" s="244">
        <f>ROUND(I1567*H1567,2)</f>
        <v>0</v>
      </c>
      <c r="BL1567" s="19" t="s">
        <v>637</v>
      </c>
      <c r="BM1567" s="243" t="s">
        <v>2203</v>
      </c>
    </row>
    <row r="1568" s="2" customFormat="1" ht="16.5" customHeight="1">
      <c r="A1568" s="40"/>
      <c r="B1568" s="41"/>
      <c r="C1568" s="231" t="s">
        <v>2204</v>
      </c>
      <c r="D1568" s="231" t="s">
        <v>226</v>
      </c>
      <c r="E1568" s="232" t="s">
        <v>2205</v>
      </c>
      <c r="F1568" s="233" t="s">
        <v>2206</v>
      </c>
      <c r="G1568" s="234" t="s">
        <v>1068</v>
      </c>
      <c r="H1568" s="235">
        <v>12</v>
      </c>
      <c r="I1568" s="236"/>
      <c r="J1568" s="237">
        <f>ROUND(I1568*H1568,2)</f>
        <v>0</v>
      </c>
      <c r="K1568" s="238"/>
      <c r="L1568" s="46"/>
      <c r="M1568" s="239" t="s">
        <v>1</v>
      </c>
      <c r="N1568" s="240" t="s">
        <v>44</v>
      </c>
      <c r="O1568" s="93"/>
      <c r="P1568" s="241">
        <f>O1568*H1568</f>
        <v>0</v>
      </c>
      <c r="Q1568" s="241">
        <v>0</v>
      </c>
      <c r="R1568" s="241">
        <f>Q1568*H1568</f>
        <v>0</v>
      </c>
      <c r="S1568" s="241">
        <v>0</v>
      </c>
      <c r="T1568" s="242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3" t="s">
        <v>637</v>
      </c>
      <c r="AT1568" s="243" t="s">
        <v>226</v>
      </c>
      <c r="AU1568" s="243" t="s">
        <v>93</v>
      </c>
      <c r="AY1568" s="19" t="s">
        <v>224</v>
      </c>
      <c r="BE1568" s="244">
        <f>IF(N1568="základní",J1568,0)</f>
        <v>0</v>
      </c>
      <c r="BF1568" s="244">
        <f>IF(N1568="snížená",J1568,0)</f>
        <v>0</v>
      </c>
      <c r="BG1568" s="244">
        <f>IF(N1568="zákl. přenesená",J1568,0)</f>
        <v>0</v>
      </c>
      <c r="BH1568" s="244">
        <f>IF(N1568="sníž. přenesená",J1568,0)</f>
        <v>0</v>
      </c>
      <c r="BI1568" s="244">
        <f>IF(N1568="nulová",J1568,0)</f>
        <v>0</v>
      </c>
      <c r="BJ1568" s="19" t="s">
        <v>89</v>
      </c>
      <c r="BK1568" s="244">
        <f>ROUND(I1568*H1568,2)</f>
        <v>0</v>
      </c>
      <c r="BL1568" s="19" t="s">
        <v>637</v>
      </c>
      <c r="BM1568" s="243" t="s">
        <v>2207</v>
      </c>
    </row>
    <row r="1569" s="2" customFormat="1" ht="16.5" customHeight="1">
      <c r="A1569" s="40"/>
      <c r="B1569" s="41"/>
      <c r="C1569" s="231" t="s">
        <v>2208</v>
      </c>
      <c r="D1569" s="231" t="s">
        <v>226</v>
      </c>
      <c r="E1569" s="232" t="s">
        <v>2209</v>
      </c>
      <c r="F1569" s="233" t="s">
        <v>2210</v>
      </c>
      <c r="G1569" s="234" t="s">
        <v>1068</v>
      </c>
      <c r="H1569" s="235">
        <v>66</v>
      </c>
      <c r="I1569" s="236"/>
      <c r="J1569" s="237">
        <f>ROUND(I1569*H1569,2)</f>
        <v>0</v>
      </c>
      <c r="K1569" s="238"/>
      <c r="L1569" s="46"/>
      <c r="M1569" s="239" t="s">
        <v>1</v>
      </c>
      <c r="N1569" s="240" t="s">
        <v>44</v>
      </c>
      <c r="O1569" s="93"/>
      <c r="P1569" s="241">
        <f>O1569*H1569</f>
        <v>0</v>
      </c>
      <c r="Q1569" s="241">
        <v>0</v>
      </c>
      <c r="R1569" s="241">
        <f>Q1569*H1569</f>
        <v>0</v>
      </c>
      <c r="S1569" s="241">
        <v>0</v>
      </c>
      <c r="T1569" s="242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3" t="s">
        <v>637</v>
      </c>
      <c r="AT1569" s="243" t="s">
        <v>226</v>
      </c>
      <c r="AU1569" s="243" t="s">
        <v>93</v>
      </c>
      <c r="AY1569" s="19" t="s">
        <v>224</v>
      </c>
      <c r="BE1569" s="244">
        <f>IF(N1569="základní",J1569,0)</f>
        <v>0</v>
      </c>
      <c r="BF1569" s="244">
        <f>IF(N1569="snížená",J1569,0)</f>
        <v>0</v>
      </c>
      <c r="BG1569" s="244">
        <f>IF(N1569="zákl. přenesená",J1569,0)</f>
        <v>0</v>
      </c>
      <c r="BH1569" s="244">
        <f>IF(N1569="sníž. přenesená",J1569,0)</f>
        <v>0</v>
      </c>
      <c r="BI1569" s="244">
        <f>IF(N1569="nulová",J1569,0)</f>
        <v>0</v>
      </c>
      <c r="BJ1569" s="19" t="s">
        <v>89</v>
      </c>
      <c r="BK1569" s="244">
        <f>ROUND(I1569*H1569,2)</f>
        <v>0</v>
      </c>
      <c r="BL1569" s="19" t="s">
        <v>637</v>
      </c>
      <c r="BM1569" s="243" t="s">
        <v>2211</v>
      </c>
    </row>
    <row r="1570" s="2" customFormat="1" ht="16.5" customHeight="1">
      <c r="A1570" s="40"/>
      <c r="B1570" s="41"/>
      <c r="C1570" s="231" t="s">
        <v>2212</v>
      </c>
      <c r="D1570" s="231" t="s">
        <v>226</v>
      </c>
      <c r="E1570" s="232" t="s">
        <v>2213</v>
      </c>
      <c r="F1570" s="233" t="s">
        <v>2214</v>
      </c>
      <c r="G1570" s="234" t="s">
        <v>1068</v>
      </c>
      <c r="H1570" s="235">
        <v>1</v>
      </c>
      <c r="I1570" s="236"/>
      <c r="J1570" s="237">
        <f>ROUND(I1570*H1570,2)</f>
        <v>0</v>
      </c>
      <c r="K1570" s="238"/>
      <c r="L1570" s="46"/>
      <c r="M1570" s="239" t="s">
        <v>1</v>
      </c>
      <c r="N1570" s="240" t="s">
        <v>44</v>
      </c>
      <c r="O1570" s="93"/>
      <c r="P1570" s="241">
        <f>O1570*H1570</f>
        <v>0</v>
      </c>
      <c r="Q1570" s="241">
        <v>0</v>
      </c>
      <c r="R1570" s="241">
        <f>Q1570*H1570</f>
        <v>0</v>
      </c>
      <c r="S1570" s="241">
        <v>0</v>
      </c>
      <c r="T1570" s="242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43" t="s">
        <v>637</v>
      </c>
      <c r="AT1570" s="243" t="s">
        <v>226</v>
      </c>
      <c r="AU1570" s="243" t="s">
        <v>93</v>
      </c>
      <c r="AY1570" s="19" t="s">
        <v>224</v>
      </c>
      <c r="BE1570" s="244">
        <f>IF(N1570="základní",J1570,0)</f>
        <v>0</v>
      </c>
      <c r="BF1570" s="244">
        <f>IF(N1570="snížená",J1570,0)</f>
        <v>0</v>
      </c>
      <c r="BG1570" s="244">
        <f>IF(N1570="zákl. přenesená",J1570,0)</f>
        <v>0</v>
      </c>
      <c r="BH1570" s="244">
        <f>IF(N1570="sníž. přenesená",J1570,0)</f>
        <v>0</v>
      </c>
      <c r="BI1570" s="244">
        <f>IF(N1570="nulová",J1570,0)</f>
        <v>0</v>
      </c>
      <c r="BJ1570" s="19" t="s">
        <v>89</v>
      </c>
      <c r="BK1570" s="244">
        <f>ROUND(I1570*H1570,2)</f>
        <v>0</v>
      </c>
      <c r="BL1570" s="19" t="s">
        <v>637</v>
      </c>
      <c r="BM1570" s="243" t="s">
        <v>2215</v>
      </c>
    </row>
    <row r="1571" s="2" customFormat="1" ht="16.5" customHeight="1">
      <c r="A1571" s="40"/>
      <c r="B1571" s="41"/>
      <c r="C1571" s="231" t="s">
        <v>2216</v>
      </c>
      <c r="D1571" s="231" t="s">
        <v>226</v>
      </c>
      <c r="E1571" s="232" t="s">
        <v>2217</v>
      </c>
      <c r="F1571" s="233" t="s">
        <v>2218</v>
      </c>
      <c r="G1571" s="234" t="s">
        <v>273</v>
      </c>
      <c r="H1571" s="235">
        <v>3</v>
      </c>
      <c r="I1571" s="236"/>
      <c r="J1571" s="237">
        <f>ROUND(I1571*H1571,2)</f>
        <v>0</v>
      </c>
      <c r="K1571" s="238"/>
      <c r="L1571" s="46"/>
      <c r="M1571" s="239" t="s">
        <v>1</v>
      </c>
      <c r="N1571" s="240" t="s">
        <v>44</v>
      </c>
      <c r="O1571" s="93"/>
      <c r="P1571" s="241">
        <f>O1571*H1571</f>
        <v>0</v>
      </c>
      <c r="Q1571" s="241">
        <v>0</v>
      </c>
      <c r="R1571" s="241">
        <f>Q1571*H1571</f>
        <v>0</v>
      </c>
      <c r="S1571" s="241">
        <v>0</v>
      </c>
      <c r="T1571" s="242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3" t="s">
        <v>637</v>
      </c>
      <c r="AT1571" s="243" t="s">
        <v>226</v>
      </c>
      <c r="AU1571" s="243" t="s">
        <v>93</v>
      </c>
      <c r="AY1571" s="19" t="s">
        <v>224</v>
      </c>
      <c r="BE1571" s="244">
        <f>IF(N1571="základní",J1571,0)</f>
        <v>0</v>
      </c>
      <c r="BF1571" s="244">
        <f>IF(N1571="snížená",J1571,0)</f>
        <v>0</v>
      </c>
      <c r="BG1571" s="244">
        <f>IF(N1571="zákl. přenesená",J1571,0)</f>
        <v>0</v>
      </c>
      <c r="BH1571" s="244">
        <f>IF(N1571="sníž. přenesená",J1571,0)</f>
        <v>0</v>
      </c>
      <c r="BI1571" s="244">
        <f>IF(N1571="nulová",J1571,0)</f>
        <v>0</v>
      </c>
      <c r="BJ1571" s="19" t="s">
        <v>89</v>
      </c>
      <c r="BK1571" s="244">
        <f>ROUND(I1571*H1571,2)</f>
        <v>0</v>
      </c>
      <c r="BL1571" s="19" t="s">
        <v>637</v>
      </c>
      <c r="BM1571" s="243" t="s">
        <v>2219</v>
      </c>
    </row>
    <row r="1572" s="2" customFormat="1" ht="16.5" customHeight="1">
      <c r="A1572" s="40"/>
      <c r="B1572" s="41"/>
      <c r="C1572" s="231" t="s">
        <v>2220</v>
      </c>
      <c r="D1572" s="231" t="s">
        <v>226</v>
      </c>
      <c r="E1572" s="232" t="s">
        <v>2221</v>
      </c>
      <c r="F1572" s="233" t="s">
        <v>2222</v>
      </c>
      <c r="G1572" s="234" t="s">
        <v>1068</v>
      </c>
      <c r="H1572" s="235">
        <v>3</v>
      </c>
      <c r="I1572" s="236"/>
      <c r="J1572" s="237">
        <f>ROUND(I1572*H1572,2)</f>
        <v>0</v>
      </c>
      <c r="K1572" s="238"/>
      <c r="L1572" s="46"/>
      <c r="M1572" s="239" t="s">
        <v>1</v>
      </c>
      <c r="N1572" s="240" t="s">
        <v>44</v>
      </c>
      <c r="O1572" s="93"/>
      <c r="P1572" s="241">
        <f>O1572*H1572</f>
        <v>0</v>
      </c>
      <c r="Q1572" s="241">
        <v>0</v>
      </c>
      <c r="R1572" s="241">
        <f>Q1572*H1572</f>
        <v>0</v>
      </c>
      <c r="S1572" s="241">
        <v>0</v>
      </c>
      <c r="T1572" s="242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3" t="s">
        <v>637</v>
      </c>
      <c r="AT1572" s="243" t="s">
        <v>226</v>
      </c>
      <c r="AU1572" s="243" t="s">
        <v>93</v>
      </c>
      <c r="AY1572" s="19" t="s">
        <v>224</v>
      </c>
      <c r="BE1572" s="244">
        <f>IF(N1572="základní",J1572,0)</f>
        <v>0</v>
      </c>
      <c r="BF1572" s="244">
        <f>IF(N1572="snížená",J1572,0)</f>
        <v>0</v>
      </c>
      <c r="BG1572" s="244">
        <f>IF(N1572="zákl. přenesená",J1572,0)</f>
        <v>0</v>
      </c>
      <c r="BH1572" s="244">
        <f>IF(N1572="sníž. přenesená",J1572,0)</f>
        <v>0</v>
      </c>
      <c r="BI1572" s="244">
        <f>IF(N1572="nulová",J1572,0)</f>
        <v>0</v>
      </c>
      <c r="BJ1572" s="19" t="s">
        <v>89</v>
      </c>
      <c r="BK1572" s="244">
        <f>ROUND(I1572*H1572,2)</f>
        <v>0</v>
      </c>
      <c r="BL1572" s="19" t="s">
        <v>637</v>
      </c>
      <c r="BM1572" s="243" t="s">
        <v>2223</v>
      </c>
    </row>
    <row r="1573" s="2" customFormat="1" ht="16.5" customHeight="1">
      <c r="A1573" s="40"/>
      <c r="B1573" s="41"/>
      <c r="C1573" s="231" t="s">
        <v>2224</v>
      </c>
      <c r="D1573" s="231" t="s">
        <v>226</v>
      </c>
      <c r="E1573" s="232" t="s">
        <v>2225</v>
      </c>
      <c r="F1573" s="233" t="s">
        <v>2226</v>
      </c>
      <c r="G1573" s="234" t="s">
        <v>1068</v>
      </c>
      <c r="H1573" s="235">
        <v>3</v>
      </c>
      <c r="I1573" s="236"/>
      <c r="J1573" s="237">
        <f>ROUND(I1573*H1573,2)</f>
        <v>0</v>
      </c>
      <c r="K1573" s="238"/>
      <c r="L1573" s="46"/>
      <c r="M1573" s="239" t="s">
        <v>1</v>
      </c>
      <c r="N1573" s="240" t="s">
        <v>44</v>
      </c>
      <c r="O1573" s="93"/>
      <c r="P1573" s="241">
        <f>O1573*H1573</f>
        <v>0</v>
      </c>
      <c r="Q1573" s="241">
        <v>0</v>
      </c>
      <c r="R1573" s="241">
        <f>Q1573*H1573</f>
        <v>0</v>
      </c>
      <c r="S1573" s="241">
        <v>0</v>
      </c>
      <c r="T1573" s="242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3" t="s">
        <v>637</v>
      </c>
      <c r="AT1573" s="243" t="s">
        <v>226</v>
      </c>
      <c r="AU1573" s="243" t="s">
        <v>93</v>
      </c>
      <c r="AY1573" s="19" t="s">
        <v>224</v>
      </c>
      <c r="BE1573" s="244">
        <f>IF(N1573="základní",J1573,0)</f>
        <v>0</v>
      </c>
      <c r="BF1573" s="244">
        <f>IF(N1573="snížená",J1573,0)</f>
        <v>0</v>
      </c>
      <c r="BG1573" s="244">
        <f>IF(N1573="zákl. přenesená",J1573,0)</f>
        <v>0</v>
      </c>
      <c r="BH1573" s="244">
        <f>IF(N1573="sníž. přenesená",J1573,0)</f>
        <v>0</v>
      </c>
      <c r="BI1573" s="244">
        <f>IF(N1573="nulová",J1573,0)</f>
        <v>0</v>
      </c>
      <c r="BJ1573" s="19" t="s">
        <v>89</v>
      </c>
      <c r="BK1573" s="244">
        <f>ROUND(I1573*H1573,2)</f>
        <v>0</v>
      </c>
      <c r="BL1573" s="19" t="s">
        <v>637</v>
      </c>
      <c r="BM1573" s="243" t="s">
        <v>2227</v>
      </c>
    </row>
    <row r="1574" s="2" customFormat="1" ht="16.5" customHeight="1">
      <c r="A1574" s="40"/>
      <c r="B1574" s="41"/>
      <c r="C1574" s="231" t="s">
        <v>2228</v>
      </c>
      <c r="D1574" s="231" t="s">
        <v>226</v>
      </c>
      <c r="E1574" s="232" t="s">
        <v>2229</v>
      </c>
      <c r="F1574" s="233" t="s">
        <v>2230</v>
      </c>
      <c r="G1574" s="234" t="s">
        <v>1068</v>
      </c>
      <c r="H1574" s="235">
        <v>13</v>
      </c>
      <c r="I1574" s="236"/>
      <c r="J1574" s="237">
        <f>ROUND(I1574*H1574,2)</f>
        <v>0</v>
      </c>
      <c r="K1574" s="238"/>
      <c r="L1574" s="46"/>
      <c r="M1574" s="239" t="s">
        <v>1</v>
      </c>
      <c r="N1574" s="240" t="s">
        <v>44</v>
      </c>
      <c r="O1574" s="93"/>
      <c r="P1574" s="241">
        <f>O1574*H1574</f>
        <v>0</v>
      </c>
      <c r="Q1574" s="241">
        <v>0</v>
      </c>
      <c r="R1574" s="241">
        <f>Q1574*H1574</f>
        <v>0</v>
      </c>
      <c r="S1574" s="241">
        <v>0</v>
      </c>
      <c r="T1574" s="242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3" t="s">
        <v>637</v>
      </c>
      <c r="AT1574" s="243" t="s">
        <v>226</v>
      </c>
      <c r="AU1574" s="243" t="s">
        <v>93</v>
      </c>
      <c r="AY1574" s="19" t="s">
        <v>224</v>
      </c>
      <c r="BE1574" s="244">
        <f>IF(N1574="základní",J1574,0)</f>
        <v>0</v>
      </c>
      <c r="BF1574" s="244">
        <f>IF(N1574="snížená",J1574,0)</f>
        <v>0</v>
      </c>
      <c r="BG1574" s="244">
        <f>IF(N1574="zákl. přenesená",J1574,0)</f>
        <v>0</v>
      </c>
      <c r="BH1574" s="244">
        <f>IF(N1574="sníž. přenesená",J1574,0)</f>
        <v>0</v>
      </c>
      <c r="BI1574" s="244">
        <f>IF(N1574="nulová",J1574,0)</f>
        <v>0</v>
      </c>
      <c r="BJ1574" s="19" t="s">
        <v>89</v>
      </c>
      <c r="BK1574" s="244">
        <f>ROUND(I1574*H1574,2)</f>
        <v>0</v>
      </c>
      <c r="BL1574" s="19" t="s">
        <v>637</v>
      </c>
      <c r="BM1574" s="243" t="s">
        <v>2231</v>
      </c>
    </row>
    <row r="1575" s="2" customFormat="1" ht="16.5" customHeight="1">
      <c r="A1575" s="40"/>
      <c r="B1575" s="41"/>
      <c r="C1575" s="231" t="s">
        <v>2232</v>
      </c>
      <c r="D1575" s="231" t="s">
        <v>226</v>
      </c>
      <c r="E1575" s="232" t="s">
        <v>2233</v>
      </c>
      <c r="F1575" s="233" t="s">
        <v>2234</v>
      </c>
      <c r="G1575" s="234" t="s">
        <v>1068</v>
      </c>
      <c r="H1575" s="235">
        <v>1</v>
      </c>
      <c r="I1575" s="236"/>
      <c r="J1575" s="237">
        <f>ROUND(I1575*H1575,2)</f>
        <v>0</v>
      </c>
      <c r="K1575" s="238"/>
      <c r="L1575" s="46"/>
      <c r="M1575" s="239" t="s">
        <v>1</v>
      </c>
      <c r="N1575" s="240" t="s">
        <v>44</v>
      </c>
      <c r="O1575" s="93"/>
      <c r="P1575" s="241">
        <f>O1575*H1575</f>
        <v>0</v>
      </c>
      <c r="Q1575" s="241">
        <v>0</v>
      </c>
      <c r="R1575" s="241">
        <f>Q1575*H1575</f>
        <v>0</v>
      </c>
      <c r="S1575" s="241">
        <v>0</v>
      </c>
      <c r="T1575" s="242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3" t="s">
        <v>637</v>
      </c>
      <c r="AT1575" s="243" t="s">
        <v>226</v>
      </c>
      <c r="AU1575" s="243" t="s">
        <v>93</v>
      </c>
      <c r="AY1575" s="19" t="s">
        <v>224</v>
      </c>
      <c r="BE1575" s="244">
        <f>IF(N1575="základní",J1575,0)</f>
        <v>0</v>
      </c>
      <c r="BF1575" s="244">
        <f>IF(N1575="snížená",J1575,0)</f>
        <v>0</v>
      </c>
      <c r="BG1575" s="244">
        <f>IF(N1575="zákl. přenesená",J1575,0)</f>
        <v>0</v>
      </c>
      <c r="BH1575" s="244">
        <f>IF(N1575="sníž. přenesená",J1575,0)</f>
        <v>0</v>
      </c>
      <c r="BI1575" s="244">
        <f>IF(N1575="nulová",J1575,0)</f>
        <v>0</v>
      </c>
      <c r="BJ1575" s="19" t="s">
        <v>89</v>
      </c>
      <c r="BK1575" s="244">
        <f>ROUND(I1575*H1575,2)</f>
        <v>0</v>
      </c>
      <c r="BL1575" s="19" t="s">
        <v>637</v>
      </c>
      <c r="BM1575" s="243" t="s">
        <v>2235</v>
      </c>
    </row>
    <row r="1576" s="2" customFormat="1" ht="16.5" customHeight="1">
      <c r="A1576" s="40"/>
      <c r="B1576" s="41"/>
      <c r="C1576" s="231" t="s">
        <v>2236</v>
      </c>
      <c r="D1576" s="231" t="s">
        <v>226</v>
      </c>
      <c r="E1576" s="232" t="s">
        <v>2237</v>
      </c>
      <c r="F1576" s="233" t="s">
        <v>2238</v>
      </c>
      <c r="G1576" s="234" t="s">
        <v>1068</v>
      </c>
      <c r="H1576" s="235">
        <v>11</v>
      </c>
      <c r="I1576" s="236"/>
      <c r="J1576" s="237">
        <f>ROUND(I1576*H1576,2)</f>
        <v>0</v>
      </c>
      <c r="K1576" s="238"/>
      <c r="L1576" s="46"/>
      <c r="M1576" s="239" t="s">
        <v>1</v>
      </c>
      <c r="N1576" s="240" t="s">
        <v>44</v>
      </c>
      <c r="O1576" s="93"/>
      <c r="P1576" s="241">
        <f>O1576*H1576</f>
        <v>0</v>
      </c>
      <c r="Q1576" s="241">
        <v>0</v>
      </c>
      <c r="R1576" s="241">
        <f>Q1576*H1576</f>
        <v>0</v>
      </c>
      <c r="S1576" s="241">
        <v>0</v>
      </c>
      <c r="T1576" s="242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3" t="s">
        <v>637</v>
      </c>
      <c r="AT1576" s="243" t="s">
        <v>226</v>
      </c>
      <c r="AU1576" s="243" t="s">
        <v>93</v>
      </c>
      <c r="AY1576" s="19" t="s">
        <v>224</v>
      </c>
      <c r="BE1576" s="244">
        <f>IF(N1576="základní",J1576,0)</f>
        <v>0</v>
      </c>
      <c r="BF1576" s="244">
        <f>IF(N1576="snížená",J1576,0)</f>
        <v>0</v>
      </c>
      <c r="BG1576" s="244">
        <f>IF(N1576="zákl. přenesená",J1576,0)</f>
        <v>0</v>
      </c>
      <c r="BH1576" s="244">
        <f>IF(N1576="sníž. přenesená",J1576,0)</f>
        <v>0</v>
      </c>
      <c r="BI1576" s="244">
        <f>IF(N1576="nulová",J1576,0)</f>
        <v>0</v>
      </c>
      <c r="BJ1576" s="19" t="s">
        <v>89</v>
      </c>
      <c r="BK1576" s="244">
        <f>ROUND(I1576*H1576,2)</f>
        <v>0</v>
      </c>
      <c r="BL1576" s="19" t="s">
        <v>637</v>
      </c>
      <c r="BM1576" s="243" t="s">
        <v>2239</v>
      </c>
    </row>
    <row r="1577" s="2" customFormat="1" ht="16.5" customHeight="1">
      <c r="A1577" s="40"/>
      <c r="B1577" s="41"/>
      <c r="C1577" s="231" t="s">
        <v>2240</v>
      </c>
      <c r="D1577" s="231" t="s">
        <v>226</v>
      </c>
      <c r="E1577" s="232" t="s">
        <v>2241</v>
      </c>
      <c r="F1577" s="233" t="s">
        <v>2242</v>
      </c>
      <c r="G1577" s="234" t="s">
        <v>1068</v>
      </c>
      <c r="H1577" s="235">
        <v>2</v>
      </c>
      <c r="I1577" s="236"/>
      <c r="J1577" s="237">
        <f>ROUND(I1577*H1577,2)</f>
        <v>0</v>
      </c>
      <c r="K1577" s="238"/>
      <c r="L1577" s="46"/>
      <c r="M1577" s="239" t="s">
        <v>1</v>
      </c>
      <c r="N1577" s="240" t="s">
        <v>44</v>
      </c>
      <c r="O1577" s="93"/>
      <c r="P1577" s="241">
        <f>O1577*H1577</f>
        <v>0</v>
      </c>
      <c r="Q1577" s="241">
        <v>0</v>
      </c>
      <c r="R1577" s="241">
        <f>Q1577*H1577</f>
        <v>0</v>
      </c>
      <c r="S1577" s="241">
        <v>0</v>
      </c>
      <c r="T1577" s="242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3" t="s">
        <v>637</v>
      </c>
      <c r="AT1577" s="243" t="s">
        <v>226</v>
      </c>
      <c r="AU1577" s="243" t="s">
        <v>93</v>
      </c>
      <c r="AY1577" s="19" t="s">
        <v>224</v>
      </c>
      <c r="BE1577" s="244">
        <f>IF(N1577="základní",J1577,0)</f>
        <v>0</v>
      </c>
      <c r="BF1577" s="244">
        <f>IF(N1577="snížená",J1577,0)</f>
        <v>0</v>
      </c>
      <c r="BG1577" s="244">
        <f>IF(N1577="zákl. přenesená",J1577,0)</f>
        <v>0</v>
      </c>
      <c r="BH1577" s="244">
        <f>IF(N1577="sníž. přenesená",J1577,0)</f>
        <v>0</v>
      </c>
      <c r="BI1577" s="244">
        <f>IF(N1577="nulová",J1577,0)</f>
        <v>0</v>
      </c>
      <c r="BJ1577" s="19" t="s">
        <v>89</v>
      </c>
      <c r="BK1577" s="244">
        <f>ROUND(I1577*H1577,2)</f>
        <v>0</v>
      </c>
      <c r="BL1577" s="19" t="s">
        <v>637</v>
      </c>
      <c r="BM1577" s="243" t="s">
        <v>2243</v>
      </c>
    </row>
    <row r="1578" s="2" customFormat="1" ht="16.5" customHeight="1">
      <c r="A1578" s="40"/>
      <c r="B1578" s="41"/>
      <c r="C1578" s="231" t="s">
        <v>2244</v>
      </c>
      <c r="D1578" s="231" t="s">
        <v>226</v>
      </c>
      <c r="E1578" s="232" t="s">
        <v>2245</v>
      </c>
      <c r="F1578" s="233" t="s">
        <v>2246</v>
      </c>
      <c r="G1578" s="234" t="s">
        <v>1068</v>
      </c>
      <c r="H1578" s="235">
        <v>5</v>
      </c>
      <c r="I1578" s="236"/>
      <c r="J1578" s="237">
        <f>ROUND(I1578*H1578,2)</f>
        <v>0</v>
      </c>
      <c r="K1578" s="238"/>
      <c r="L1578" s="46"/>
      <c r="M1578" s="239" t="s">
        <v>1</v>
      </c>
      <c r="N1578" s="240" t="s">
        <v>44</v>
      </c>
      <c r="O1578" s="93"/>
      <c r="P1578" s="241">
        <f>O1578*H1578</f>
        <v>0</v>
      </c>
      <c r="Q1578" s="241">
        <v>0</v>
      </c>
      <c r="R1578" s="241">
        <f>Q1578*H1578</f>
        <v>0</v>
      </c>
      <c r="S1578" s="241">
        <v>0</v>
      </c>
      <c r="T1578" s="242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3" t="s">
        <v>637</v>
      </c>
      <c r="AT1578" s="243" t="s">
        <v>226</v>
      </c>
      <c r="AU1578" s="243" t="s">
        <v>93</v>
      </c>
      <c r="AY1578" s="19" t="s">
        <v>224</v>
      </c>
      <c r="BE1578" s="244">
        <f>IF(N1578="základní",J1578,0)</f>
        <v>0</v>
      </c>
      <c r="BF1578" s="244">
        <f>IF(N1578="snížená",J1578,0)</f>
        <v>0</v>
      </c>
      <c r="BG1578" s="244">
        <f>IF(N1578="zákl. přenesená",J1578,0)</f>
        <v>0</v>
      </c>
      <c r="BH1578" s="244">
        <f>IF(N1578="sníž. přenesená",J1578,0)</f>
        <v>0</v>
      </c>
      <c r="BI1578" s="244">
        <f>IF(N1578="nulová",J1578,0)</f>
        <v>0</v>
      </c>
      <c r="BJ1578" s="19" t="s">
        <v>89</v>
      </c>
      <c r="BK1578" s="244">
        <f>ROUND(I1578*H1578,2)</f>
        <v>0</v>
      </c>
      <c r="BL1578" s="19" t="s">
        <v>637</v>
      </c>
      <c r="BM1578" s="243" t="s">
        <v>2247</v>
      </c>
    </row>
    <row r="1579" s="2" customFormat="1" ht="16.5" customHeight="1">
      <c r="A1579" s="40"/>
      <c r="B1579" s="41"/>
      <c r="C1579" s="231" t="s">
        <v>2248</v>
      </c>
      <c r="D1579" s="231" t="s">
        <v>226</v>
      </c>
      <c r="E1579" s="232" t="s">
        <v>2249</v>
      </c>
      <c r="F1579" s="233" t="s">
        <v>2250</v>
      </c>
      <c r="G1579" s="234" t="s">
        <v>1068</v>
      </c>
      <c r="H1579" s="235">
        <v>8</v>
      </c>
      <c r="I1579" s="236"/>
      <c r="J1579" s="237">
        <f>ROUND(I1579*H1579,2)</f>
        <v>0</v>
      </c>
      <c r="K1579" s="238"/>
      <c r="L1579" s="46"/>
      <c r="M1579" s="239" t="s">
        <v>1</v>
      </c>
      <c r="N1579" s="240" t="s">
        <v>44</v>
      </c>
      <c r="O1579" s="93"/>
      <c r="P1579" s="241">
        <f>O1579*H1579</f>
        <v>0</v>
      </c>
      <c r="Q1579" s="241">
        <v>0</v>
      </c>
      <c r="R1579" s="241">
        <f>Q1579*H1579</f>
        <v>0</v>
      </c>
      <c r="S1579" s="241">
        <v>0</v>
      </c>
      <c r="T1579" s="242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3" t="s">
        <v>637</v>
      </c>
      <c r="AT1579" s="243" t="s">
        <v>226</v>
      </c>
      <c r="AU1579" s="243" t="s">
        <v>93</v>
      </c>
      <c r="AY1579" s="19" t="s">
        <v>224</v>
      </c>
      <c r="BE1579" s="244">
        <f>IF(N1579="základní",J1579,0)</f>
        <v>0</v>
      </c>
      <c r="BF1579" s="244">
        <f>IF(N1579="snížená",J1579,0)</f>
        <v>0</v>
      </c>
      <c r="BG1579" s="244">
        <f>IF(N1579="zákl. přenesená",J1579,0)</f>
        <v>0</v>
      </c>
      <c r="BH1579" s="244">
        <f>IF(N1579="sníž. přenesená",J1579,0)</f>
        <v>0</v>
      </c>
      <c r="BI1579" s="244">
        <f>IF(N1579="nulová",J1579,0)</f>
        <v>0</v>
      </c>
      <c r="BJ1579" s="19" t="s">
        <v>89</v>
      </c>
      <c r="BK1579" s="244">
        <f>ROUND(I1579*H1579,2)</f>
        <v>0</v>
      </c>
      <c r="BL1579" s="19" t="s">
        <v>637</v>
      </c>
      <c r="BM1579" s="243" t="s">
        <v>2251</v>
      </c>
    </row>
    <row r="1580" s="2" customFormat="1" ht="16.5" customHeight="1">
      <c r="A1580" s="40"/>
      <c r="B1580" s="41"/>
      <c r="C1580" s="231" t="s">
        <v>2252</v>
      </c>
      <c r="D1580" s="231" t="s">
        <v>226</v>
      </c>
      <c r="E1580" s="232" t="s">
        <v>2253</v>
      </c>
      <c r="F1580" s="233" t="s">
        <v>2254</v>
      </c>
      <c r="G1580" s="234" t="s">
        <v>1068</v>
      </c>
      <c r="H1580" s="235">
        <v>1</v>
      </c>
      <c r="I1580" s="236"/>
      <c r="J1580" s="237">
        <f>ROUND(I1580*H1580,2)</f>
        <v>0</v>
      </c>
      <c r="K1580" s="238"/>
      <c r="L1580" s="46"/>
      <c r="M1580" s="239" t="s">
        <v>1</v>
      </c>
      <c r="N1580" s="240" t="s">
        <v>44</v>
      </c>
      <c r="O1580" s="93"/>
      <c r="P1580" s="241">
        <f>O1580*H1580</f>
        <v>0</v>
      </c>
      <c r="Q1580" s="241">
        <v>0</v>
      </c>
      <c r="R1580" s="241">
        <f>Q1580*H1580</f>
        <v>0</v>
      </c>
      <c r="S1580" s="241">
        <v>0</v>
      </c>
      <c r="T1580" s="242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3" t="s">
        <v>637</v>
      </c>
      <c r="AT1580" s="243" t="s">
        <v>226</v>
      </c>
      <c r="AU1580" s="243" t="s">
        <v>93</v>
      </c>
      <c r="AY1580" s="19" t="s">
        <v>224</v>
      </c>
      <c r="BE1580" s="244">
        <f>IF(N1580="základní",J1580,0)</f>
        <v>0</v>
      </c>
      <c r="BF1580" s="244">
        <f>IF(N1580="snížená",J1580,0)</f>
        <v>0</v>
      </c>
      <c r="BG1580" s="244">
        <f>IF(N1580="zákl. přenesená",J1580,0)</f>
        <v>0</v>
      </c>
      <c r="BH1580" s="244">
        <f>IF(N1580="sníž. přenesená",J1580,0)</f>
        <v>0</v>
      </c>
      <c r="BI1580" s="244">
        <f>IF(N1580="nulová",J1580,0)</f>
        <v>0</v>
      </c>
      <c r="BJ1580" s="19" t="s">
        <v>89</v>
      </c>
      <c r="BK1580" s="244">
        <f>ROUND(I1580*H1580,2)</f>
        <v>0</v>
      </c>
      <c r="BL1580" s="19" t="s">
        <v>637</v>
      </c>
      <c r="BM1580" s="243" t="s">
        <v>2255</v>
      </c>
    </row>
    <row r="1581" s="2" customFormat="1" ht="16.5" customHeight="1">
      <c r="A1581" s="40"/>
      <c r="B1581" s="41"/>
      <c r="C1581" s="231" t="s">
        <v>2256</v>
      </c>
      <c r="D1581" s="231" t="s">
        <v>226</v>
      </c>
      <c r="E1581" s="232" t="s">
        <v>2257</v>
      </c>
      <c r="F1581" s="233" t="s">
        <v>2258</v>
      </c>
      <c r="G1581" s="234" t="s">
        <v>1068</v>
      </c>
      <c r="H1581" s="235">
        <v>30</v>
      </c>
      <c r="I1581" s="236"/>
      <c r="J1581" s="237">
        <f>ROUND(I1581*H1581,2)</f>
        <v>0</v>
      </c>
      <c r="K1581" s="238"/>
      <c r="L1581" s="46"/>
      <c r="M1581" s="239" t="s">
        <v>1</v>
      </c>
      <c r="N1581" s="240" t="s">
        <v>44</v>
      </c>
      <c r="O1581" s="93"/>
      <c r="P1581" s="241">
        <f>O1581*H1581</f>
        <v>0</v>
      </c>
      <c r="Q1581" s="241">
        <v>0</v>
      </c>
      <c r="R1581" s="241">
        <f>Q1581*H1581</f>
        <v>0</v>
      </c>
      <c r="S1581" s="241">
        <v>0</v>
      </c>
      <c r="T1581" s="242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43" t="s">
        <v>637</v>
      </c>
      <c r="AT1581" s="243" t="s">
        <v>226</v>
      </c>
      <c r="AU1581" s="243" t="s">
        <v>93</v>
      </c>
      <c r="AY1581" s="19" t="s">
        <v>224</v>
      </c>
      <c r="BE1581" s="244">
        <f>IF(N1581="základní",J1581,0)</f>
        <v>0</v>
      </c>
      <c r="BF1581" s="244">
        <f>IF(N1581="snížená",J1581,0)</f>
        <v>0</v>
      </c>
      <c r="BG1581" s="244">
        <f>IF(N1581="zákl. přenesená",J1581,0)</f>
        <v>0</v>
      </c>
      <c r="BH1581" s="244">
        <f>IF(N1581="sníž. přenesená",J1581,0)</f>
        <v>0</v>
      </c>
      <c r="BI1581" s="244">
        <f>IF(N1581="nulová",J1581,0)</f>
        <v>0</v>
      </c>
      <c r="BJ1581" s="19" t="s">
        <v>89</v>
      </c>
      <c r="BK1581" s="244">
        <f>ROUND(I1581*H1581,2)</f>
        <v>0</v>
      </c>
      <c r="BL1581" s="19" t="s">
        <v>637</v>
      </c>
      <c r="BM1581" s="243" t="s">
        <v>2259</v>
      </c>
    </row>
    <row r="1582" s="2" customFormat="1" ht="16.5" customHeight="1">
      <c r="A1582" s="40"/>
      <c r="B1582" s="41"/>
      <c r="C1582" s="231" t="s">
        <v>2260</v>
      </c>
      <c r="D1582" s="231" t="s">
        <v>226</v>
      </c>
      <c r="E1582" s="232" t="s">
        <v>2261</v>
      </c>
      <c r="F1582" s="233" t="s">
        <v>2262</v>
      </c>
      <c r="G1582" s="234" t="s">
        <v>1068</v>
      </c>
      <c r="H1582" s="235">
        <v>17</v>
      </c>
      <c r="I1582" s="236"/>
      <c r="J1582" s="237">
        <f>ROUND(I1582*H1582,2)</f>
        <v>0</v>
      </c>
      <c r="K1582" s="238"/>
      <c r="L1582" s="46"/>
      <c r="M1582" s="239" t="s">
        <v>1</v>
      </c>
      <c r="N1582" s="240" t="s">
        <v>44</v>
      </c>
      <c r="O1582" s="93"/>
      <c r="P1582" s="241">
        <f>O1582*H1582</f>
        <v>0</v>
      </c>
      <c r="Q1582" s="241">
        <v>0</v>
      </c>
      <c r="R1582" s="241">
        <f>Q1582*H1582</f>
        <v>0</v>
      </c>
      <c r="S1582" s="241">
        <v>0</v>
      </c>
      <c r="T1582" s="242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3" t="s">
        <v>637</v>
      </c>
      <c r="AT1582" s="243" t="s">
        <v>226</v>
      </c>
      <c r="AU1582" s="243" t="s">
        <v>93</v>
      </c>
      <c r="AY1582" s="19" t="s">
        <v>224</v>
      </c>
      <c r="BE1582" s="244">
        <f>IF(N1582="základní",J1582,0)</f>
        <v>0</v>
      </c>
      <c r="BF1582" s="244">
        <f>IF(N1582="snížená",J1582,0)</f>
        <v>0</v>
      </c>
      <c r="BG1582" s="244">
        <f>IF(N1582="zákl. přenesená",J1582,0)</f>
        <v>0</v>
      </c>
      <c r="BH1582" s="244">
        <f>IF(N1582="sníž. přenesená",J1582,0)</f>
        <v>0</v>
      </c>
      <c r="BI1582" s="244">
        <f>IF(N1582="nulová",J1582,0)</f>
        <v>0</v>
      </c>
      <c r="BJ1582" s="19" t="s">
        <v>89</v>
      </c>
      <c r="BK1582" s="244">
        <f>ROUND(I1582*H1582,2)</f>
        <v>0</v>
      </c>
      <c r="BL1582" s="19" t="s">
        <v>637</v>
      </c>
      <c r="BM1582" s="243" t="s">
        <v>2263</v>
      </c>
    </row>
    <row r="1583" s="2" customFormat="1" ht="16.5" customHeight="1">
      <c r="A1583" s="40"/>
      <c r="B1583" s="41"/>
      <c r="C1583" s="231" t="s">
        <v>2264</v>
      </c>
      <c r="D1583" s="231" t="s">
        <v>226</v>
      </c>
      <c r="E1583" s="232" t="s">
        <v>2265</v>
      </c>
      <c r="F1583" s="233" t="s">
        <v>2266</v>
      </c>
      <c r="G1583" s="234" t="s">
        <v>1068</v>
      </c>
      <c r="H1583" s="235">
        <v>6</v>
      </c>
      <c r="I1583" s="236"/>
      <c r="J1583" s="237">
        <f>ROUND(I1583*H1583,2)</f>
        <v>0</v>
      </c>
      <c r="K1583" s="238"/>
      <c r="L1583" s="46"/>
      <c r="M1583" s="239" t="s">
        <v>1</v>
      </c>
      <c r="N1583" s="240" t="s">
        <v>44</v>
      </c>
      <c r="O1583" s="93"/>
      <c r="P1583" s="241">
        <f>O1583*H1583</f>
        <v>0</v>
      </c>
      <c r="Q1583" s="241">
        <v>0</v>
      </c>
      <c r="R1583" s="241">
        <f>Q1583*H1583</f>
        <v>0</v>
      </c>
      <c r="S1583" s="241">
        <v>0</v>
      </c>
      <c r="T1583" s="242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43" t="s">
        <v>637</v>
      </c>
      <c r="AT1583" s="243" t="s">
        <v>226</v>
      </c>
      <c r="AU1583" s="243" t="s">
        <v>93</v>
      </c>
      <c r="AY1583" s="19" t="s">
        <v>224</v>
      </c>
      <c r="BE1583" s="244">
        <f>IF(N1583="základní",J1583,0)</f>
        <v>0</v>
      </c>
      <c r="BF1583" s="244">
        <f>IF(N1583="snížená",J1583,0)</f>
        <v>0</v>
      </c>
      <c r="BG1583" s="244">
        <f>IF(N1583="zákl. přenesená",J1583,0)</f>
        <v>0</v>
      </c>
      <c r="BH1583" s="244">
        <f>IF(N1583="sníž. přenesená",J1583,0)</f>
        <v>0</v>
      </c>
      <c r="BI1583" s="244">
        <f>IF(N1583="nulová",J1583,0)</f>
        <v>0</v>
      </c>
      <c r="BJ1583" s="19" t="s">
        <v>89</v>
      </c>
      <c r="BK1583" s="244">
        <f>ROUND(I1583*H1583,2)</f>
        <v>0</v>
      </c>
      <c r="BL1583" s="19" t="s">
        <v>637</v>
      </c>
      <c r="BM1583" s="243" t="s">
        <v>2267</v>
      </c>
    </row>
    <row r="1584" s="2" customFormat="1" ht="16.5" customHeight="1">
      <c r="A1584" s="40"/>
      <c r="B1584" s="41"/>
      <c r="C1584" s="231" t="s">
        <v>2268</v>
      </c>
      <c r="D1584" s="231" t="s">
        <v>226</v>
      </c>
      <c r="E1584" s="232" t="s">
        <v>2269</v>
      </c>
      <c r="F1584" s="233" t="s">
        <v>2270</v>
      </c>
      <c r="G1584" s="234" t="s">
        <v>1068</v>
      </c>
      <c r="H1584" s="235">
        <v>3</v>
      </c>
      <c r="I1584" s="236"/>
      <c r="J1584" s="237">
        <f>ROUND(I1584*H1584,2)</f>
        <v>0</v>
      </c>
      <c r="K1584" s="238"/>
      <c r="L1584" s="46"/>
      <c r="M1584" s="239" t="s">
        <v>1</v>
      </c>
      <c r="N1584" s="240" t="s">
        <v>44</v>
      </c>
      <c r="O1584" s="93"/>
      <c r="P1584" s="241">
        <f>O1584*H1584</f>
        <v>0</v>
      </c>
      <c r="Q1584" s="241">
        <v>0</v>
      </c>
      <c r="R1584" s="241">
        <f>Q1584*H1584</f>
        <v>0</v>
      </c>
      <c r="S1584" s="241">
        <v>0</v>
      </c>
      <c r="T1584" s="242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3" t="s">
        <v>637</v>
      </c>
      <c r="AT1584" s="243" t="s">
        <v>226</v>
      </c>
      <c r="AU1584" s="243" t="s">
        <v>93</v>
      </c>
      <c r="AY1584" s="19" t="s">
        <v>224</v>
      </c>
      <c r="BE1584" s="244">
        <f>IF(N1584="základní",J1584,0)</f>
        <v>0</v>
      </c>
      <c r="BF1584" s="244">
        <f>IF(N1584="snížená",J1584,0)</f>
        <v>0</v>
      </c>
      <c r="BG1584" s="244">
        <f>IF(N1584="zákl. přenesená",J1584,0)</f>
        <v>0</v>
      </c>
      <c r="BH1584" s="244">
        <f>IF(N1584="sníž. přenesená",J1584,0)</f>
        <v>0</v>
      </c>
      <c r="BI1584" s="244">
        <f>IF(N1584="nulová",J1584,0)</f>
        <v>0</v>
      </c>
      <c r="BJ1584" s="19" t="s">
        <v>89</v>
      </c>
      <c r="BK1584" s="244">
        <f>ROUND(I1584*H1584,2)</f>
        <v>0</v>
      </c>
      <c r="BL1584" s="19" t="s">
        <v>637</v>
      </c>
      <c r="BM1584" s="243" t="s">
        <v>2271</v>
      </c>
    </row>
    <row r="1585" s="2" customFormat="1" ht="16.5" customHeight="1">
      <c r="A1585" s="40"/>
      <c r="B1585" s="41"/>
      <c r="C1585" s="231" t="s">
        <v>2272</v>
      </c>
      <c r="D1585" s="231" t="s">
        <v>226</v>
      </c>
      <c r="E1585" s="232" t="s">
        <v>2273</v>
      </c>
      <c r="F1585" s="233" t="s">
        <v>2274</v>
      </c>
      <c r="G1585" s="234" t="s">
        <v>1068</v>
      </c>
      <c r="H1585" s="235">
        <v>2</v>
      </c>
      <c r="I1585" s="236"/>
      <c r="J1585" s="237">
        <f>ROUND(I1585*H1585,2)</f>
        <v>0</v>
      </c>
      <c r="K1585" s="238"/>
      <c r="L1585" s="46"/>
      <c r="M1585" s="239" t="s">
        <v>1</v>
      </c>
      <c r="N1585" s="240" t="s">
        <v>44</v>
      </c>
      <c r="O1585" s="93"/>
      <c r="P1585" s="241">
        <f>O1585*H1585</f>
        <v>0</v>
      </c>
      <c r="Q1585" s="241">
        <v>0</v>
      </c>
      <c r="R1585" s="241">
        <f>Q1585*H1585</f>
        <v>0</v>
      </c>
      <c r="S1585" s="241">
        <v>0</v>
      </c>
      <c r="T1585" s="242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3" t="s">
        <v>637</v>
      </c>
      <c r="AT1585" s="243" t="s">
        <v>226</v>
      </c>
      <c r="AU1585" s="243" t="s">
        <v>93</v>
      </c>
      <c r="AY1585" s="19" t="s">
        <v>224</v>
      </c>
      <c r="BE1585" s="244">
        <f>IF(N1585="základní",J1585,0)</f>
        <v>0</v>
      </c>
      <c r="BF1585" s="244">
        <f>IF(N1585="snížená",J1585,0)</f>
        <v>0</v>
      </c>
      <c r="BG1585" s="244">
        <f>IF(N1585="zákl. přenesená",J1585,0)</f>
        <v>0</v>
      </c>
      <c r="BH1585" s="244">
        <f>IF(N1585="sníž. přenesená",J1585,0)</f>
        <v>0</v>
      </c>
      <c r="BI1585" s="244">
        <f>IF(N1585="nulová",J1585,0)</f>
        <v>0</v>
      </c>
      <c r="BJ1585" s="19" t="s">
        <v>89</v>
      </c>
      <c r="BK1585" s="244">
        <f>ROUND(I1585*H1585,2)</f>
        <v>0</v>
      </c>
      <c r="BL1585" s="19" t="s">
        <v>637</v>
      </c>
      <c r="BM1585" s="243" t="s">
        <v>2275</v>
      </c>
    </row>
    <row r="1586" s="2" customFormat="1" ht="16.5" customHeight="1">
      <c r="A1586" s="40"/>
      <c r="B1586" s="41"/>
      <c r="C1586" s="231" t="s">
        <v>2276</v>
      </c>
      <c r="D1586" s="231" t="s">
        <v>226</v>
      </c>
      <c r="E1586" s="232" t="s">
        <v>2277</v>
      </c>
      <c r="F1586" s="233" t="s">
        <v>2278</v>
      </c>
      <c r="G1586" s="234" t="s">
        <v>1068</v>
      </c>
      <c r="H1586" s="235">
        <v>9</v>
      </c>
      <c r="I1586" s="236"/>
      <c r="J1586" s="237">
        <f>ROUND(I1586*H1586,2)</f>
        <v>0</v>
      </c>
      <c r="K1586" s="238"/>
      <c r="L1586" s="46"/>
      <c r="M1586" s="239" t="s">
        <v>1</v>
      </c>
      <c r="N1586" s="240" t="s">
        <v>44</v>
      </c>
      <c r="O1586" s="93"/>
      <c r="P1586" s="241">
        <f>O1586*H1586</f>
        <v>0</v>
      </c>
      <c r="Q1586" s="241">
        <v>0</v>
      </c>
      <c r="R1586" s="241">
        <f>Q1586*H1586</f>
        <v>0</v>
      </c>
      <c r="S1586" s="241">
        <v>0</v>
      </c>
      <c r="T1586" s="242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3" t="s">
        <v>637</v>
      </c>
      <c r="AT1586" s="243" t="s">
        <v>226</v>
      </c>
      <c r="AU1586" s="243" t="s">
        <v>93</v>
      </c>
      <c r="AY1586" s="19" t="s">
        <v>224</v>
      </c>
      <c r="BE1586" s="244">
        <f>IF(N1586="základní",J1586,0)</f>
        <v>0</v>
      </c>
      <c r="BF1586" s="244">
        <f>IF(N1586="snížená",J1586,0)</f>
        <v>0</v>
      </c>
      <c r="BG1586" s="244">
        <f>IF(N1586="zákl. přenesená",J1586,0)</f>
        <v>0</v>
      </c>
      <c r="BH1586" s="244">
        <f>IF(N1586="sníž. přenesená",J1586,0)</f>
        <v>0</v>
      </c>
      <c r="BI1586" s="244">
        <f>IF(N1586="nulová",J1586,0)</f>
        <v>0</v>
      </c>
      <c r="BJ1586" s="19" t="s">
        <v>89</v>
      </c>
      <c r="BK1586" s="244">
        <f>ROUND(I1586*H1586,2)</f>
        <v>0</v>
      </c>
      <c r="BL1586" s="19" t="s">
        <v>637</v>
      </c>
      <c r="BM1586" s="243" t="s">
        <v>2279</v>
      </c>
    </row>
    <row r="1587" s="2" customFormat="1" ht="16.5" customHeight="1">
      <c r="A1587" s="40"/>
      <c r="B1587" s="41"/>
      <c r="C1587" s="231" t="s">
        <v>2280</v>
      </c>
      <c r="D1587" s="231" t="s">
        <v>226</v>
      </c>
      <c r="E1587" s="232" t="s">
        <v>2281</v>
      </c>
      <c r="F1587" s="233" t="s">
        <v>2282</v>
      </c>
      <c r="G1587" s="234" t="s">
        <v>1068</v>
      </c>
      <c r="H1587" s="235">
        <v>2</v>
      </c>
      <c r="I1587" s="236"/>
      <c r="J1587" s="237">
        <f>ROUND(I1587*H1587,2)</f>
        <v>0</v>
      </c>
      <c r="K1587" s="238"/>
      <c r="L1587" s="46"/>
      <c r="M1587" s="239" t="s">
        <v>1</v>
      </c>
      <c r="N1587" s="240" t="s">
        <v>44</v>
      </c>
      <c r="O1587" s="93"/>
      <c r="P1587" s="241">
        <f>O1587*H1587</f>
        <v>0</v>
      </c>
      <c r="Q1587" s="241">
        <v>0</v>
      </c>
      <c r="R1587" s="241">
        <f>Q1587*H1587</f>
        <v>0</v>
      </c>
      <c r="S1587" s="241">
        <v>0</v>
      </c>
      <c r="T1587" s="242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3" t="s">
        <v>637</v>
      </c>
      <c r="AT1587" s="243" t="s">
        <v>226</v>
      </c>
      <c r="AU1587" s="243" t="s">
        <v>93</v>
      </c>
      <c r="AY1587" s="19" t="s">
        <v>224</v>
      </c>
      <c r="BE1587" s="244">
        <f>IF(N1587="základní",J1587,0)</f>
        <v>0</v>
      </c>
      <c r="BF1587" s="244">
        <f>IF(N1587="snížená",J1587,0)</f>
        <v>0</v>
      </c>
      <c r="BG1587" s="244">
        <f>IF(N1587="zákl. přenesená",J1587,0)</f>
        <v>0</v>
      </c>
      <c r="BH1587" s="244">
        <f>IF(N1587="sníž. přenesená",J1587,0)</f>
        <v>0</v>
      </c>
      <c r="BI1587" s="244">
        <f>IF(N1587="nulová",J1587,0)</f>
        <v>0</v>
      </c>
      <c r="BJ1587" s="19" t="s">
        <v>89</v>
      </c>
      <c r="BK1587" s="244">
        <f>ROUND(I1587*H1587,2)</f>
        <v>0</v>
      </c>
      <c r="BL1587" s="19" t="s">
        <v>637</v>
      </c>
      <c r="BM1587" s="243" t="s">
        <v>2283</v>
      </c>
    </row>
    <row r="1588" s="2" customFormat="1" ht="16.5" customHeight="1">
      <c r="A1588" s="40"/>
      <c r="B1588" s="41"/>
      <c r="C1588" s="231" t="s">
        <v>2284</v>
      </c>
      <c r="D1588" s="231" t="s">
        <v>226</v>
      </c>
      <c r="E1588" s="232" t="s">
        <v>2285</v>
      </c>
      <c r="F1588" s="233" t="s">
        <v>2286</v>
      </c>
      <c r="G1588" s="234" t="s">
        <v>1068</v>
      </c>
      <c r="H1588" s="235">
        <v>1</v>
      </c>
      <c r="I1588" s="236"/>
      <c r="J1588" s="237">
        <f>ROUND(I1588*H1588,2)</f>
        <v>0</v>
      </c>
      <c r="K1588" s="238"/>
      <c r="L1588" s="46"/>
      <c r="M1588" s="239" t="s">
        <v>1</v>
      </c>
      <c r="N1588" s="240" t="s">
        <v>44</v>
      </c>
      <c r="O1588" s="93"/>
      <c r="P1588" s="241">
        <f>O1588*H1588</f>
        <v>0</v>
      </c>
      <c r="Q1588" s="241">
        <v>0</v>
      </c>
      <c r="R1588" s="241">
        <f>Q1588*H1588</f>
        <v>0</v>
      </c>
      <c r="S1588" s="241">
        <v>0</v>
      </c>
      <c r="T1588" s="242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43" t="s">
        <v>637</v>
      </c>
      <c r="AT1588" s="243" t="s">
        <v>226</v>
      </c>
      <c r="AU1588" s="243" t="s">
        <v>93</v>
      </c>
      <c r="AY1588" s="19" t="s">
        <v>224</v>
      </c>
      <c r="BE1588" s="244">
        <f>IF(N1588="základní",J1588,0)</f>
        <v>0</v>
      </c>
      <c r="BF1588" s="244">
        <f>IF(N1588="snížená",J1588,0)</f>
        <v>0</v>
      </c>
      <c r="BG1588" s="244">
        <f>IF(N1588="zákl. přenesená",J1588,0)</f>
        <v>0</v>
      </c>
      <c r="BH1588" s="244">
        <f>IF(N1588="sníž. přenesená",J1588,0)</f>
        <v>0</v>
      </c>
      <c r="BI1588" s="244">
        <f>IF(N1588="nulová",J1588,0)</f>
        <v>0</v>
      </c>
      <c r="BJ1588" s="19" t="s">
        <v>89</v>
      </c>
      <c r="BK1588" s="244">
        <f>ROUND(I1588*H1588,2)</f>
        <v>0</v>
      </c>
      <c r="BL1588" s="19" t="s">
        <v>637</v>
      </c>
      <c r="BM1588" s="243" t="s">
        <v>2287</v>
      </c>
    </row>
    <row r="1589" s="2" customFormat="1" ht="24.15" customHeight="1">
      <c r="A1589" s="40"/>
      <c r="B1589" s="41"/>
      <c r="C1589" s="231" t="s">
        <v>2288</v>
      </c>
      <c r="D1589" s="231" t="s">
        <v>226</v>
      </c>
      <c r="E1589" s="232" t="s">
        <v>2289</v>
      </c>
      <c r="F1589" s="233" t="s">
        <v>2290</v>
      </c>
      <c r="G1589" s="234" t="s">
        <v>1068</v>
      </c>
      <c r="H1589" s="235">
        <v>2</v>
      </c>
      <c r="I1589" s="236"/>
      <c r="J1589" s="237">
        <f>ROUND(I1589*H1589,2)</f>
        <v>0</v>
      </c>
      <c r="K1589" s="238"/>
      <c r="L1589" s="46"/>
      <c r="M1589" s="239" t="s">
        <v>1</v>
      </c>
      <c r="N1589" s="240" t="s">
        <v>44</v>
      </c>
      <c r="O1589" s="93"/>
      <c r="P1589" s="241">
        <f>O1589*H1589</f>
        <v>0</v>
      </c>
      <c r="Q1589" s="241">
        <v>0</v>
      </c>
      <c r="R1589" s="241">
        <f>Q1589*H1589</f>
        <v>0</v>
      </c>
      <c r="S1589" s="241">
        <v>0</v>
      </c>
      <c r="T1589" s="242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3" t="s">
        <v>637</v>
      </c>
      <c r="AT1589" s="243" t="s">
        <v>226</v>
      </c>
      <c r="AU1589" s="243" t="s">
        <v>93</v>
      </c>
      <c r="AY1589" s="19" t="s">
        <v>224</v>
      </c>
      <c r="BE1589" s="244">
        <f>IF(N1589="základní",J1589,0)</f>
        <v>0</v>
      </c>
      <c r="BF1589" s="244">
        <f>IF(N1589="snížená",J1589,0)</f>
        <v>0</v>
      </c>
      <c r="BG1589" s="244">
        <f>IF(N1589="zákl. přenesená",J1589,0)</f>
        <v>0</v>
      </c>
      <c r="BH1589" s="244">
        <f>IF(N1589="sníž. přenesená",J1589,0)</f>
        <v>0</v>
      </c>
      <c r="BI1589" s="244">
        <f>IF(N1589="nulová",J1589,0)</f>
        <v>0</v>
      </c>
      <c r="BJ1589" s="19" t="s">
        <v>89</v>
      </c>
      <c r="BK1589" s="244">
        <f>ROUND(I1589*H1589,2)</f>
        <v>0</v>
      </c>
      <c r="BL1589" s="19" t="s">
        <v>637</v>
      </c>
      <c r="BM1589" s="243" t="s">
        <v>2291</v>
      </c>
    </row>
    <row r="1590" s="2" customFormat="1" ht="21.75" customHeight="1">
      <c r="A1590" s="40"/>
      <c r="B1590" s="41"/>
      <c r="C1590" s="231" t="s">
        <v>2292</v>
      </c>
      <c r="D1590" s="231" t="s">
        <v>226</v>
      </c>
      <c r="E1590" s="232" t="s">
        <v>2293</v>
      </c>
      <c r="F1590" s="233" t="s">
        <v>2294</v>
      </c>
      <c r="G1590" s="234" t="s">
        <v>1068</v>
      </c>
      <c r="H1590" s="235">
        <v>2</v>
      </c>
      <c r="I1590" s="236"/>
      <c r="J1590" s="237">
        <f>ROUND(I1590*H1590,2)</f>
        <v>0</v>
      </c>
      <c r="K1590" s="238"/>
      <c r="L1590" s="46"/>
      <c r="M1590" s="239" t="s">
        <v>1</v>
      </c>
      <c r="N1590" s="240" t="s">
        <v>44</v>
      </c>
      <c r="O1590" s="93"/>
      <c r="P1590" s="241">
        <f>O1590*H1590</f>
        <v>0</v>
      </c>
      <c r="Q1590" s="241">
        <v>0</v>
      </c>
      <c r="R1590" s="241">
        <f>Q1590*H1590</f>
        <v>0</v>
      </c>
      <c r="S1590" s="241">
        <v>0</v>
      </c>
      <c r="T1590" s="242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3" t="s">
        <v>637</v>
      </c>
      <c r="AT1590" s="243" t="s">
        <v>226</v>
      </c>
      <c r="AU1590" s="243" t="s">
        <v>93</v>
      </c>
      <c r="AY1590" s="19" t="s">
        <v>224</v>
      </c>
      <c r="BE1590" s="244">
        <f>IF(N1590="základní",J1590,0)</f>
        <v>0</v>
      </c>
      <c r="BF1590" s="244">
        <f>IF(N1590="snížená",J1590,0)</f>
        <v>0</v>
      </c>
      <c r="BG1590" s="244">
        <f>IF(N1590="zákl. přenesená",J1590,0)</f>
        <v>0</v>
      </c>
      <c r="BH1590" s="244">
        <f>IF(N1590="sníž. přenesená",J1590,0)</f>
        <v>0</v>
      </c>
      <c r="BI1590" s="244">
        <f>IF(N1590="nulová",J1590,0)</f>
        <v>0</v>
      </c>
      <c r="BJ1590" s="19" t="s">
        <v>89</v>
      </c>
      <c r="BK1590" s="244">
        <f>ROUND(I1590*H1590,2)</f>
        <v>0</v>
      </c>
      <c r="BL1590" s="19" t="s">
        <v>637</v>
      </c>
      <c r="BM1590" s="243" t="s">
        <v>2295</v>
      </c>
    </row>
    <row r="1591" s="2" customFormat="1" ht="16.5" customHeight="1">
      <c r="A1591" s="40"/>
      <c r="B1591" s="41"/>
      <c r="C1591" s="231" t="s">
        <v>2296</v>
      </c>
      <c r="D1591" s="231" t="s">
        <v>226</v>
      </c>
      <c r="E1591" s="232" t="s">
        <v>2297</v>
      </c>
      <c r="F1591" s="233" t="s">
        <v>2298</v>
      </c>
      <c r="G1591" s="234" t="s">
        <v>1068</v>
      </c>
      <c r="H1591" s="235">
        <v>1</v>
      </c>
      <c r="I1591" s="236"/>
      <c r="J1591" s="237">
        <f>ROUND(I1591*H1591,2)</f>
        <v>0</v>
      </c>
      <c r="K1591" s="238"/>
      <c r="L1591" s="46"/>
      <c r="M1591" s="239" t="s">
        <v>1</v>
      </c>
      <c r="N1591" s="240" t="s">
        <v>44</v>
      </c>
      <c r="O1591" s="93"/>
      <c r="P1591" s="241">
        <f>O1591*H1591</f>
        <v>0</v>
      </c>
      <c r="Q1591" s="241">
        <v>0</v>
      </c>
      <c r="R1591" s="241">
        <f>Q1591*H1591</f>
        <v>0</v>
      </c>
      <c r="S1591" s="241">
        <v>0</v>
      </c>
      <c r="T1591" s="242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3" t="s">
        <v>637</v>
      </c>
      <c r="AT1591" s="243" t="s">
        <v>226</v>
      </c>
      <c r="AU1591" s="243" t="s">
        <v>93</v>
      </c>
      <c r="AY1591" s="19" t="s">
        <v>224</v>
      </c>
      <c r="BE1591" s="244">
        <f>IF(N1591="základní",J1591,0)</f>
        <v>0</v>
      </c>
      <c r="BF1591" s="244">
        <f>IF(N1591="snížená",J1591,0)</f>
        <v>0</v>
      </c>
      <c r="BG1591" s="244">
        <f>IF(N1591="zákl. přenesená",J1591,0)</f>
        <v>0</v>
      </c>
      <c r="BH1591" s="244">
        <f>IF(N1591="sníž. přenesená",J1591,0)</f>
        <v>0</v>
      </c>
      <c r="BI1591" s="244">
        <f>IF(N1591="nulová",J1591,0)</f>
        <v>0</v>
      </c>
      <c r="BJ1591" s="19" t="s">
        <v>89</v>
      </c>
      <c r="BK1591" s="244">
        <f>ROUND(I1591*H1591,2)</f>
        <v>0</v>
      </c>
      <c r="BL1591" s="19" t="s">
        <v>637</v>
      </c>
      <c r="BM1591" s="243" t="s">
        <v>2299</v>
      </c>
    </row>
    <row r="1592" s="2" customFormat="1" ht="16.5" customHeight="1">
      <c r="A1592" s="40"/>
      <c r="B1592" s="41"/>
      <c r="C1592" s="231" t="s">
        <v>2300</v>
      </c>
      <c r="D1592" s="231" t="s">
        <v>226</v>
      </c>
      <c r="E1592" s="232" t="s">
        <v>2301</v>
      </c>
      <c r="F1592" s="233" t="s">
        <v>2302</v>
      </c>
      <c r="G1592" s="234" t="s">
        <v>1846</v>
      </c>
      <c r="H1592" s="235">
        <v>100</v>
      </c>
      <c r="I1592" s="236"/>
      <c r="J1592" s="237">
        <f>ROUND(I1592*H1592,2)</f>
        <v>0</v>
      </c>
      <c r="K1592" s="238"/>
      <c r="L1592" s="46"/>
      <c r="M1592" s="239" t="s">
        <v>1</v>
      </c>
      <c r="N1592" s="240" t="s">
        <v>44</v>
      </c>
      <c r="O1592" s="93"/>
      <c r="P1592" s="241">
        <f>O1592*H1592</f>
        <v>0</v>
      </c>
      <c r="Q1592" s="241">
        <v>0</v>
      </c>
      <c r="R1592" s="241">
        <f>Q1592*H1592</f>
        <v>0</v>
      </c>
      <c r="S1592" s="241">
        <v>0</v>
      </c>
      <c r="T1592" s="242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43" t="s">
        <v>637</v>
      </c>
      <c r="AT1592" s="243" t="s">
        <v>226</v>
      </c>
      <c r="AU1592" s="243" t="s">
        <v>93</v>
      </c>
      <c r="AY1592" s="19" t="s">
        <v>224</v>
      </c>
      <c r="BE1592" s="244">
        <f>IF(N1592="základní",J1592,0)</f>
        <v>0</v>
      </c>
      <c r="BF1592" s="244">
        <f>IF(N1592="snížená",J1592,0)</f>
        <v>0</v>
      </c>
      <c r="BG1592" s="244">
        <f>IF(N1592="zákl. přenesená",J1592,0)</f>
        <v>0</v>
      </c>
      <c r="BH1592" s="244">
        <f>IF(N1592="sníž. přenesená",J1592,0)</f>
        <v>0</v>
      </c>
      <c r="BI1592" s="244">
        <f>IF(N1592="nulová",J1592,0)</f>
        <v>0</v>
      </c>
      <c r="BJ1592" s="19" t="s">
        <v>89</v>
      </c>
      <c r="BK1592" s="244">
        <f>ROUND(I1592*H1592,2)</f>
        <v>0</v>
      </c>
      <c r="BL1592" s="19" t="s">
        <v>637</v>
      </c>
      <c r="BM1592" s="243" t="s">
        <v>2303</v>
      </c>
    </row>
    <row r="1593" s="12" customFormat="1" ht="20.88" customHeight="1">
      <c r="A1593" s="12"/>
      <c r="B1593" s="215"/>
      <c r="C1593" s="216"/>
      <c r="D1593" s="217" t="s">
        <v>77</v>
      </c>
      <c r="E1593" s="229" t="s">
        <v>2304</v>
      </c>
      <c r="F1593" s="229" t="s">
        <v>2305</v>
      </c>
      <c r="G1593" s="216"/>
      <c r="H1593" s="216"/>
      <c r="I1593" s="219"/>
      <c r="J1593" s="230">
        <f>BK1593</f>
        <v>0</v>
      </c>
      <c r="K1593" s="216"/>
      <c r="L1593" s="221"/>
      <c r="M1593" s="222"/>
      <c r="N1593" s="223"/>
      <c r="O1593" s="223"/>
      <c r="P1593" s="224">
        <f>SUM(P1594:P1604)</f>
        <v>0</v>
      </c>
      <c r="Q1593" s="223"/>
      <c r="R1593" s="224">
        <f>SUM(R1594:R1604)</f>
        <v>0</v>
      </c>
      <c r="S1593" s="223"/>
      <c r="T1593" s="225">
        <f>SUM(T1594:T1604)</f>
        <v>0</v>
      </c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R1593" s="226" t="s">
        <v>93</v>
      </c>
      <c r="AT1593" s="227" t="s">
        <v>77</v>
      </c>
      <c r="AU1593" s="227" t="s">
        <v>89</v>
      </c>
      <c r="AY1593" s="226" t="s">
        <v>224</v>
      </c>
      <c r="BK1593" s="228">
        <f>SUM(BK1594:BK1604)</f>
        <v>0</v>
      </c>
    </row>
    <row r="1594" s="2" customFormat="1" ht="16.5" customHeight="1">
      <c r="A1594" s="40"/>
      <c r="B1594" s="41"/>
      <c r="C1594" s="231" t="s">
        <v>2306</v>
      </c>
      <c r="D1594" s="231" t="s">
        <v>226</v>
      </c>
      <c r="E1594" s="232" t="s">
        <v>2307</v>
      </c>
      <c r="F1594" s="233" t="s">
        <v>2308</v>
      </c>
      <c r="G1594" s="234" t="s">
        <v>273</v>
      </c>
      <c r="H1594" s="235">
        <v>10</v>
      </c>
      <c r="I1594" s="236"/>
      <c r="J1594" s="237">
        <f>ROUND(I1594*H1594,2)</f>
        <v>0</v>
      </c>
      <c r="K1594" s="238"/>
      <c r="L1594" s="46"/>
      <c r="M1594" s="239" t="s">
        <v>1</v>
      </c>
      <c r="N1594" s="240" t="s">
        <v>44</v>
      </c>
      <c r="O1594" s="93"/>
      <c r="P1594" s="241">
        <f>O1594*H1594</f>
        <v>0</v>
      </c>
      <c r="Q1594" s="241">
        <v>0</v>
      </c>
      <c r="R1594" s="241">
        <f>Q1594*H1594</f>
        <v>0</v>
      </c>
      <c r="S1594" s="241">
        <v>0</v>
      </c>
      <c r="T1594" s="242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43" t="s">
        <v>637</v>
      </c>
      <c r="AT1594" s="243" t="s">
        <v>226</v>
      </c>
      <c r="AU1594" s="243" t="s">
        <v>93</v>
      </c>
      <c r="AY1594" s="19" t="s">
        <v>224</v>
      </c>
      <c r="BE1594" s="244">
        <f>IF(N1594="základní",J1594,0)</f>
        <v>0</v>
      </c>
      <c r="BF1594" s="244">
        <f>IF(N1594="snížená",J1594,0)</f>
        <v>0</v>
      </c>
      <c r="BG1594" s="244">
        <f>IF(N1594="zákl. přenesená",J1594,0)</f>
        <v>0</v>
      </c>
      <c r="BH1594" s="244">
        <f>IF(N1594="sníž. přenesená",J1594,0)</f>
        <v>0</v>
      </c>
      <c r="BI1594" s="244">
        <f>IF(N1594="nulová",J1594,0)</f>
        <v>0</v>
      </c>
      <c r="BJ1594" s="19" t="s">
        <v>89</v>
      </c>
      <c r="BK1594" s="244">
        <f>ROUND(I1594*H1594,2)</f>
        <v>0</v>
      </c>
      <c r="BL1594" s="19" t="s">
        <v>637</v>
      </c>
      <c r="BM1594" s="243" t="s">
        <v>2309</v>
      </c>
    </row>
    <row r="1595" s="2" customFormat="1" ht="16.5" customHeight="1">
      <c r="A1595" s="40"/>
      <c r="B1595" s="41"/>
      <c r="C1595" s="231" t="s">
        <v>2310</v>
      </c>
      <c r="D1595" s="231" t="s">
        <v>226</v>
      </c>
      <c r="E1595" s="232" t="s">
        <v>2311</v>
      </c>
      <c r="F1595" s="233" t="s">
        <v>2312</v>
      </c>
      <c r="G1595" s="234" t="s">
        <v>273</v>
      </c>
      <c r="H1595" s="235">
        <v>30</v>
      </c>
      <c r="I1595" s="236"/>
      <c r="J1595" s="237">
        <f>ROUND(I1595*H1595,2)</f>
        <v>0</v>
      </c>
      <c r="K1595" s="238"/>
      <c r="L1595" s="46"/>
      <c r="M1595" s="239" t="s">
        <v>1</v>
      </c>
      <c r="N1595" s="240" t="s">
        <v>44</v>
      </c>
      <c r="O1595" s="93"/>
      <c r="P1595" s="241">
        <f>O1595*H1595</f>
        <v>0</v>
      </c>
      <c r="Q1595" s="241">
        <v>0</v>
      </c>
      <c r="R1595" s="241">
        <f>Q1595*H1595</f>
        <v>0</v>
      </c>
      <c r="S1595" s="241">
        <v>0</v>
      </c>
      <c r="T1595" s="242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3" t="s">
        <v>637</v>
      </c>
      <c r="AT1595" s="243" t="s">
        <v>226</v>
      </c>
      <c r="AU1595" s="243" t="s">
        <v>93</v>
      </c>
      <c r="AY1595" s="19" t="s">
        <v>224</v>
      </c>
      <c r="BE1595" s="244">
        <f>IF(N1595="základní",J1595,0)</f>
        <v>0</v>
      </c>
      <c r="BF1595" s="244">
        <f>IF(N1595="snížená",J1595,0)</f>
        <v>0</v>
      </c>
      <c r="BG1595" s="244">
        <f>IF(N1595="zákl. přenesená",J1595,0)</f>
        <v>0</v>
      </c>
      <c r="BH1595" s="244">
        <f>IF(N1595="sníž. přenesená",J1595,0)</f>
        <v>0</v>
      </c>
      <c r="BI1595" s="244">
        <f>IF(N1595="nulová",J1595,0)</f>
        <v>0</v>
      </c>
      <c r="BJ1595" s="19" t="s">
        <v>89</v>
      </c>
      <c r="BK1595" s="244">
        <f>ROUND(I1595*H1595,2)</f>
        <v>0</v>
      </c>
      <c r="BL1595" s="19" t="s">
        <v>637</v>
      </c>
      <c r="BM1595" s="243" t="s">
        <v>2313</v>
      </c>
    </row>
    <row r="1596" s="2" customFormat="1" ht="16.5" customHeight="1">
      <c r="A1596" s="40"/>
      <c r="B1596" s="41"/>
      <c r="C1596" s="231" t="s">
        <v>2314</v>
      </c>
      <c r="D1596" s="231" t="s">
        <v>226</v>
      </c>
      <c r="E1596" s="232" t="s">
        <v>2315</v>
      </c>
      <c r="F1596" s="233" t="s">
        <v>2316</v>
      </c>
      <c r="G1596" s="234" t="s">
        <v>273</v>
      </c>
      <c r="H1596" s="235">
        <v>59</v>
      </c>
      <c r="I1596" s="236"/>
      <c r="J1596" s="237">
        <f>ROUND(I1596*H1596,2)</f>
        <v>0</v>
      </c>
      <c r="K1596" s="238"/>
      <c r="L1596" s="46"/>
      <c r="M1596" s="239" t="s">
        <v>1</v>
      </c>
      <c r="N1596" s="240" t="s">
        <v>44</v>
      </c>
      <c r="O1596" s="93"/>
      <c r="P1596" s="241">
        <f>O1596*H1596</f>
        <v>0</v>
      </c>
      <c r="Q1596" s="241">
        <v>0</v>
      </c>
      <c r="R1596" s="241">
        <f>Q1596*H1596</f>
        <v>0</v>
      </c>
      <c r="S1596" s="241">
        <v>0</v>
      </c>
      <c r="T1596" s="242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3" t="s">
        <v>637</v>
      </c>
      <c r="AT1596" s="243" t="s">
        <v>226</v>
      </c>
      <c r="AU1596" s="243" t="s">
        <v>93</v>
      </c>
      <c r="AY1596" s="19" t="s">
        <v>224</v>
      </c>
      <c r="BE1596" s="244">
        <f>IF(N1596="základní",J1596,0)</f>
        <v>0</v>
      </c>
      <c r="BF1596" s="244">
        <f>IF(N1596="snížená",J1596,0)</f>
        <v>0</v>
      </c>
      <c r="BG1596" s="244">
        <f>IF(N1596="zákl. přenesená",J1596,0)</f>
        <v>0</v>
      </c>
      <c r="BH1596" s="244">
        <f>IF(N1596="sníž. přenesená",J1596,0)</f>
        <v>0</v>
      </c>
      <c r="BI1596" s="244">
        <f>IF(N1596="nulová",J1596,0)</f>
        <v>0</v>
      </c>
      <c r="BJ1596" s="19" t="s">
        <v>89</v>
      </c>
      <c r="BK1596" s="244">
        <f>ROUND(I1596*H1596,2)</f>
        <v>0</v>
      </c>
      <c r="BL1596" s="19" t="s">
        <v>637</v>
      </c>
      <c r="BM1596" s="243" t="s">
        <v>2317</v>
      </c>
    </row>
    <row r="1597" s="2" customFormat="1" ht="16.5" customHeight="1">
      <c r="A1597" s="40"/>
      <c r="B1597" s="41"/>
      <c r="C1597" s="231" t="s">
        <v>2318</v>
      </c>
      <c r="D1597" s="231" t="s">
        <v>226</v>
      </c>
      <c r="E1597" s="232" t="s">
        <v>2319</v>
      </c>
      <c r="F1597" s="233" t="s">
        <v>2320</v>
      </c>
      <c r="G1597" s="234" t="s">
        <v>273</v>
      </c>
      <c r="H1597" s="235">
        <v>495</v>
      </c>
      <c r="I1597" s="236"/>
      <c r="J1597" s="237">
        <f>ROUND(I1597*H1597,2)</f>
        <v>0</v>
      </c>
      <c r="K1597" s="238"/>
      <c r="L1597" s="46"/>
      <c r="M1597" s="239" t="s">
        <v>1</v>
      </c>
      <c r="N1597" s="240" t="s">
        <v>44</v>
      </c>
      <c r="O1597" s="93"/>
      <c r="P1597" s="241">
        <f>O1597*H1597</f>
        <v>0</v>
      </c>
      <c r="Q1597" s="241">
        <v>0</v>
      </c>
      <c r="R1597" s="241">
        <f>Q1597*H1597</f>
        <v>0</v>
      </c>
      <c r="S1597" s="241">
        <v>0</v>
      </c>
      <c r="T1597" s="242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3" t="s">
        <v>637</v>
      </c>
      <c r="AT1597" s="243" t="s">
        <v>226</v>
      </c>
      <c r="AU1597" s="243" t="s">
        <v>93</v>
      </c>
      <c r="AY1597" s="19" t="s">
        <v>224</v>
      </c>
      <c r="BE1597" s="244">
        <f>IF(N1597="základní",J1597,0)</f>
        <v>0</v>
      </c>
      <c r="BF1597" s="244">
        <f>IF(N1597="snížená",J1597,0)</f>
        <v>0</v>
      </c>
      <c r="BG1597" s="244">
        <f>IF(N1597="zákl. přenesená",J1597,0)</f>
        <v>0</v>
      </c>
      <c r="BH1597" s="244">
        <f>IF(N1597="sníž. přenesená",J1597,0)</f>
        <v>0</v>
      </c>
      <c r="BI1597" s="244">
        <f>IF(N1597="nulová",J1597,0)</f>
        <v>0</v>
      </c>
      <c r="BJ1597" s="19" t="s">
        <v>89</v>
      </c>
      <c r="BK1597" s="244">
        <f>ROUND(I1597*H1597,2)</f>
        <v>0</v>
      </c>
      <c r="BL1597" s="19" t="s">
        <v>637</v>
      </c>
      <c r="BM1597" s="243" t="s">
        <v>2321</v>
      </c>
    </row>
    <row r="1598" s="2" customFormat="1" ht="16.5" customHeight="1">
      <c r="A1598" s="40"/>
      <c r="B1598" s="41"/>
      <c r="C1598" s="231" t="s">
        <v>2322</v>
      </c>
      <c r="D1598" s="231" t="s">
        <v>226</v>
      </c>
      <c r="E1598" s="232" t="s">
        <v>2323</v>
      </c>
      <c r="F1598" s="233" t="s">
        <v>2324</v>
      </c>
      <c r="G1598" s="234" t="s">
        <v>273</v>
      </c>
      <c r="H1598" s="235">
        <v>165</v>
      </c>
      <c r="I1598" s="236"/>
      <c r="J1598" s="237">
        <f>ROUND(I1598*H1598,2)</f>
        <v>0</v>
      </c>
      <c r="K1598" s="238"/>
      <c r="L1598" s="46"/>
      <c r="M1598" s="239" t="s">
        <v>1</v>
      </c>
      <c r="N1598" s="240" t="s">
        <v>44</v>
      </c>
      <c r="O1598" s="93"/>
      <c r="P1598" s="241">
        <f>O1598*H1598</f>
        <v>0</v>
      </c>
      <c r="Q1598" s="241">
        <v>0</v>
      </c>
      <c r="R1598" s="241">
        <f>Q1598*H1598</f>
        <v>0</v>
      </c>
      <c r="S1598" s="241">
        <v>0</v>
      </c>
      <c r="T1598" s="242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3" t="s">
        <v>637</v>
      </c>
      <c r="AT1598" s="243" t="s">
        <v>226</v>
      </c>
      <c r="AU1598" s="243" t="s">
        <v>93</v>
      </c>
      <c r="AY1598" s="19" t="s">
        <v>224</v>
      </c>
      <c r="BE1598" s="244">
        <f>IF(N1598="základní",J1598,0)</f>
        <v>0</v>
      </c>
      <c r="BF1598" s="244">
        <f>IF(N1598="snížená",J1598,0)</f>
        <v>0</v>
      </c>
      <c r="BG1598" s="244">
        <f>IF(N1598="zákl. přenesená",J1598,0)</f>
        <v>0</v>
      </c>
      <c r="BH1598" s="244">
        <f>IF(N1598="sníž. přenesená",J1598,0)</f>
        <v>0</v>
      </c>
      <c r="BI1598" s="244">
        <f>IF(N1598="nulová",J1598,0)</f>
        <v>0</v>
      </c>
      <c r="BJ1598" s="19" t="s">
        <v>89</v>
      </c>
      <c r="BK1598" s="244">
        <f>ROUND(I1598*H1598,2)</f>
        <v>0</v>
      </c>
      <c r="BL1598" s="19" t="s">
        <v>637</v>
      </c>
      <c r="BM1598" s="243" t="s">
        <v>2325</v>
      </c>
    </row>
    <row r="1599" s="2" customFormat="1" ht="16.5" customHeight="1">
      <c r="A1599" s="40"/>
      <c r="B1599" s="41"/>
      <c r="C1599" s="231" t="s">
        <v>2326</v>
      </c>
      <c r="D1599" s="231" t="s">
        <v>226</v>
      </c>
      <c r="E1599" s="232" t="s">
        <v>2327</v>
      </c>
      <c r="F1599" s="233" t="s">
        <v>2328</v>
      </c>
      <c r="G1599" s="234" t="s">
        <v>273</v>
      </c>
      <c r="H1599" s="235">
        <v>90</v>
      </c>
      <c r="I1599" s="236"/>
      <c r="J1599" s="237">
        <f>ROUND(I1599*H1599,2)</f>
        <v>0</v>
      </c>
      <c r="K1599" s="238"/>
      <c r="L1599" s="46"/>
      <c r="M1599" s="239" t="s">
        <v>1</v>
      </c>
      <c r="N1599" s="240" t="s">
        <v>44</v>
      </c>
      <c r="O1599" s="93"/>
      <c r="P1599" s="241">
        <f>O1599*H1599</f>
        <v>0</v>
      </c>
      <c r="Q1599" s="241">
        <v>0</v>
      </c>
      <c r="R1599" s="241">
        <f>Q1599*H1599</f>
        <v>0</v>
      </c>
      <c r="S1599" s="241">
        <v>0</v>
      </c>
      <c r="T1599" s="242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3" t="s">
        <v>637</v>
      </c>
      <c r="AT1599" s="243" t="s">
        <v>226</v>
      </c>
      <c r="AU1599" s="243" t="s">
        <v>93</v>
      </c>
      <c r="AY1599" s="19" t="s">
        <v>224</v>
      </c>
      <c r="BE1599" s="244">
        <f>IF(N1599="základní",J1599,0)</f>
        <v>0</v>
      </c>
      <c r="BF1599" s="244">
        <f>IF(N1599="snížená",J1599,0)</f>
        <v>0</v>
      </c>
      <c r="BG1599" s="244">
        <f>IF(N1599="zákl. přenesená",J1599,0)</f>
        <v>0</v>
      </c>
      <c r="BH1599" s="244">
        <f>IF(N1599="sníž. přenesená",J1599,0)</f>
        <v>0</v>
      </c>
      <c r="BI1599" s="244">
        <f>IF(N1599="nulová",J1599,0)</f>
        <v>0</v>
      </c>
      <c r="BJ1599" s="19" t="s">
        <v>89</v>
      </c>
      <c r="BK1599" s="244">
        <f>ROUND(I1599*H1599,2)</f>
        <v>0</v>
      </c>
      <c r="BL1599" s="19" t="s">
        <v>637</v>
      </c>
      <c r="BM1599" s="243" t="s">
        <v>2329</v>
      </c>
    </row>
    <row r="1600" s="2" customFormat="1" ht="16.5" customHeight="1">
      <c r="A1600" s="40"/>
      <c r="B1600" s="41"/>
      <c r="C1600" s="231" t="s">
        <v>2330</v>
      </c>
      <c r="D1600" s="231" t="s">
        <v>226</v>
      </c>
      <c r="E1600" s="232" t="s">
        <v>2331</v>
      </c>
      <c r="F1600" s="233" t="s">
        <v>2332</v>
      </c>
      <c r="G1600" s="234" t="s">
        <v>273</v>
      </c>
      <c r="H1600" s="235">
        <v>45</v>
      </c>
      <c r="I1600" s="236"/>
      <c r="J1600" s="237">
        <f>ROUND(I1600*H1600,2)</f>
        <v>0</v>
      </c>
      <c r="K1600" s="238"/>
      <c r="L1600" s="46"/>
      <c r="M1600" s="239" t="s">
        <v>1</v>
      </c>
      <c r="N1600" s="240" t="s">
        <v>44</v>
      </c>
      <c r="O1600" s="93"/>
      <c r="P1600" s="241">
        <f>O1600*H1600</f>
        <v>0</v>
      </c>
      <c r="Q1600" s="241">
        <v>0</v>
      </c>
      <c r="R1600" s="241">
        <f>Q1600*H1600</f>
        <v>0</v>
      </c>
      <c r="S1600" s="241">
        <v>0</v>
      </c>
      <c r="T1600" s="242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3" t="s">
        <v>637</v>
      </c>
      <c r="AT1600" s="243" t="s">
        <v>226</v>
      </c>
      <c r="AU1600" s="243" t="s">
        <v>93</v>
      </c>
      <c r="AY1600" s="19" t="s">
        <v>224</v>
      </c>
      <c r="BE1600" s="244">
        <f>IF(N1600="základní",J1600,0)</f>
        <v>0</v>
      </c>
      <c r="BF1600" s="244">
        <f>IF(N1600="snížená",J1600,0)</f>
        <v>0</v>
      </c>
      <c r="BG1600" s="244">
        <f>IF(N1600="zákl. přenesená",J1600,0)</f>
        <v>0</v>
      </c>
      <c r="BH1600" s="244">
        <f>IF(N1600="sníž. přenesená",J1600,0)</f>
        <v>0</v>
      </c>
      <c r="BI1600" s="244">
        <f>IF(N1600="nulová",J1600,0)</f>
        <v>0</v>
      </c>
      <c r="BJ1600" s="19" t="s">
        <v>89</v>
      </c>
      <c r="BK1600" s="244">
        <f>ROUND(I1600*H1600,2)</f>
        <v>0</v>
      </c>
      <c r="BL1600" s="19" t="s">
        <v>637</v>
      </c>
      <c r="BM1600" s="243" t="s">
        <v>2333</v>
      </c>
    </row>
    <row r="1601" s="2" customFormat="1" ht="16.5" customHeight="1">
      <c r="A1601" s="40"/>
      <c r="B1601" s="41"/>
      <c r="C1601" s="231" t="s">
        <v>2334</v>
      </c>
      <c r="D1601" s="231" t="s">
        <v>226</v>
      </c>
      <c r="E1601" s="232" t="s">
        <v>2335</v>
      </c>
      <c r="F1601" s="233" t="s">
        <v>2336</v>
      </c>
      <c r="G1601" s="234" t="s">
        <v>273</v>
      </c>
      <c r="H1601" s="235">
        <v>41</v>
      </c>
      <c r="I1601" s="236"/>
      <c r="J1601" s="237">
        <f>ROUND(I1601*H1601,2)</f>
        <v>0</v>
      </c>
      <c r="K1601" s="238"/>
      <c r="L1601" s="46"/>
      <c r="M1601" s="239" t="s">
        <v>1</v>
      </c>
      <c r="N1601" s="240" t="s">
        <v>44</v>
      </c>
      <c r="O1601" s="93"/>
      <c r="P1601" s="241">
        <f>O1601*H1601</f>
        <v>0</v>
      </c>
      <c r="Q1601" s="241">
        <v>0</v>
      </c>
      <c r="R1601" s="241">
        <f>Q1601*H1601</f>
        <v>0</v>
      </c>
      <c r="S1601" s="241">
        <v>0</v>
      </c>
      <c r="T1601" s="242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43" t="s">
        <v>637</v>
      </c>
      <c r="AT1601" s="243" t="s">
        <v>226</v>
      </c>
      <c r="AU1601" s="243" t="s">
        <v>93</v>
      </c>
      <c r="AY1601" s="19" t="s">
        <v>224</v>
      </c>
      <c r="BE1601" s="244">
        <f>IF(N1601="základní",J1601,0)</f>
        <v>0</v>
      </c>
      <c r="BF1601" s="244">
        <f>IF(N1601="snížená",J1601,0)</f>
        <v>0</v>
      </c>
      <c r="BG1601" s="244">
        <f>IF(N1601="zákl. přenesená",J1601,0)</f>
        <v>0</v>
      </c>
      <c r="BH1601" s="244">
        <f>IF(N1601="sníž. přenesená",J1601,0)</f>
        <v>0</v>
      </c>
      <c r="BI1601" s="244">
        <f>IF(N1601="nulová",J1601,0)</f>
        <v>0</v>
      </c>
      <c r="BJ1601" s="19" t="s">
        <v>89</v>
      </c>
      <c r="BK1601" s="244">
        <f>ROUND(I1601*H1601,2)</f>
        <v>0</v>
      </c>
      <c r="BL1601" s="19" t="s">
        <v>637</v>
      </c>
      <c r="BM1601" s="243" t="s">
        <v>2337</v>
      </c>
    </row>
    <row r="1602" s="2" customFormat="1" ht="16.5" customHeight="1">
      <c r="A1602" s="40"/>
      <c r="B1602" s="41"/>
      <c r="C1602" s="231" t="s">
        <v>2338</v>
      </c>
      <c r="D1602" s="231" t="s">
        <v>226</v>
      </c>
      <c r="E1602" s="232" t="s">
        <v>2339</v>
      </c>
      <c r="F1602" s="233" t="s">
        <v>2340</v>
      </c>
      <c r="G1602" s="234" t="s">
        <v>273</v>
      </c>
      <c r="H1602" s="235">
        <v>42</v>
      </c>
      <c r="I1602" s="236"/>
      <c r="J1602" s="237">
        <f>ROUND(I1602*H1602,2)</f>
        <v>0</v>
      </c>
      <c r="K1602" s="238"/>
      <c r="L1602" s="46"/>
      <c r="M1602" s="239" t="s">
        <v>1</v>
      </c>
      <c r="N1602" s="240" t="s">
        <v>44</v>
      </c>
      <c r="O1602" s="93"/>
      <c r="P1602" s="241">
        <f>O1602*H1602</f>
        <v>0</v>
      </c>
      <c r="Q1602" s="241">
        <v>0</v>
      </c>
      <c r="R1602" s="241">
        <f>Q1602*H1602</f>
        <v>0</v>
      </c>
      <c r="S1602" s="241">
        <v>0</v>
      </c>
      <c r="T1602" s="242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3" t="s">
        <v>637</v>
      </c>
      <c r="AT1602" s="243" t="s">
        <v>226</v>
      </c>
      <c r="AU1602" s="243" t="s">
        <v>93</v>
      </c>
      <c r="AY1602" s="19" t="s">
        <v>224</v>
      </c>
      <c r="BE1602" s="244">
        <f>IF(N1602="základní",J1602,0)</f>
        <v>0</v>
      </c>
      <c r="BF1602" s="244">
        <f>IF(N1602="snížená",J1602,0)</f>
        <v>0</v>
      </c>
      <c r="BG1602" s="244">
        <f>IF(N1602="zákl. přenesená",J1602,0)</f>
        <v>0</v>
      </c>
      <c r="BH1602" s="244">
        <f>IF(N1602="sníž. přenesená",J1602,0)</f>
        <v>0</v>
      </c>
      <c r="BI1602" s="244">
        <f>IF(N1602="nulová",J1602,0)</f>
        <v>0</v>
      </c>
      <c r="BJ1602" s="19" t="s">
        <v>89</v>
      </c>
      <c r="BK1602" s="244">
        <f>ROUND(I1602*H1602,2)</f>
        <v>0</v>
      </c>
      <c r="BL1602" s="19" t="s">
        <v>637</v>
      </c>
      <c r="BM1602" s="243" t="s">
        <v>2341</v>
      </c>
    </row>
    <row r="1603" s="2" customFormat="1" ht="16.5" customHeight="1">
      <c r="A1603" s="40"/>
      <c r="B1603" s="41"/>
      <c r="C1603" s="231" t="s">
        <v>2342</v>
      </c>
      <c r="D1603" s="231" t="s">
        <v>226</v>
      </c>
      <c r="E1603" s="232" t="s">
        <v>2343</v>
      </c>
      <c r="F1603" s="233" t="s">
        <v>2344</v>
      </c>
      <c r="G1603" s="234" t="s">
        <v>273</v>
      </c>
      <c r="H1603" s="235">
        <v>10</v>
      </c>
      <c r="I1603" s="236"/>
      <c r="J1603" s="237">
        <f>ROUND(I1603*H1603,2)</f>
        <v>0</v>
      </c>
      <c r="K1603" s="238"/>
      <c r="L1603" s="46"/>
      <c r="M1603" s="239" t="s">
        <v>1</v>
      </c>
      <c r="N1603" s="240" t="s">
        <v>44</v>
      </c>
      <c r="O1603" s="93"/>
      <c r="P1603" s="241">
        <f>O1603*H1603</f>
        <v>0</v>
      </c>
      <c r="Q1603" s="241">
        <v>0</v>
      </c>
      <c r="R1603" s="241">
        <f>Q1603*H1603</f>
        <v>0</v>
      </c>
      <c r="S1603" s="241">
        <v>0</v>
      </c>
      <c r="T1603" s="242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43" t="s">
        <v>637</v>
      </c>
      <c r="AT1603" s="243" t="s">
        <v>226</v>
      </c>
      <c r="AU1603" s="243" t="s">
        <v>93</v>
      </c>
      <c r="AY1603" s="19" t="s">
        <v>224</v>
      </c>
      <c r="BE1603" s="244">
        <f>IF(N1603="základní",J1603,0)</f>
        <v>0</v>
      </c>
      <c r="BF1603" s="244">
        <f>IF(N1603="snížená",J1603,0)</f>
        <v>0</v>
      </c>
      <c r="BG1603" s="244">
        <f>IF(N1603="zákl. přenesená",J1603,0)</f>
        <v>0</v>
      </c>
      <c r="BH1603" s="244">
        <f>IF(N1603="sníž. přenesená",J1603,0)</f>
        <v>0</v>
      </c>
      <c r="BI1603" s="244">
        <f>IF(N1603="nulová",J1603,0)</f>
        <v>0</v>
      </c>
      <c r="BJ1603" s="19" t="s">
        <v>89</v>
      </c>
      <c r="BK1603" s="244">
        <f>ROUND(I1603*H1603,2)</f>
        <v>0</v>
      </c>
      <c r="BL1603" s="19" t="s">
        <v>637</v>
      </c>
      <c r="BM1603" s="243" t="s">
        <v>2345</v>
      </c>
    </row>
    <row r="1604" s="2" customFormat="1" ht="16.5" customHeight="1">
      <c r="A1604" s="40"/>
      <c r="B1604" s="41"/>
      <c r="C1604" s="231" t="s">
        <v>2346</v>
      </c>
      <c r="D1604" s="231" t="s">
        <v>226</v>
      </c>
      <c r="E1604" s="232" t="s">
        <v>2347</v>
      </c>
      <c r="F1604" s="233" t="s">
        <v>2348</v>
      </c>
      <c r="G1604" s="234" t="s">
        <v>273</v>
      </c>
      <c r="H1604" s="235">
        <v>20</v>
      </c>
      <c r="I1604" s="236"/>
      <c r="J1604" s="237">
        <f>ROUND(I1604*H1604,2)</f>
        <v>0</v>
      </c>
      <c r="K1604" s="238"/>
      <c r="L1604" s="46"/>
      <c r="M1604" s="239" t="s">
        <v>1</v>
      </c>
      <c r="N1604" s="240" t="s">
        <v>44</v>
      </c>
      <c r="O1604" s="93"/>
      <c r="P1604" s="241">
        <f>O1604*H1604</f>
        <v>0</v>
      </c>
      <c r="Q1604" s="241">
        <v>0</v>
      </c>
      <c r="R1604" s="241">
        <f>Q1604*H1604</f>
        <v>0</v>
      </c>
      <c r="S1604" s="241">
        <v>0</v>
      </c>
      <c r="T1604" s="242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43" t="s">
        <v>637</v>
      </c>
      <c r="AT1604" s="243" t="s">
        <v>226</v>
      </c>
      <c r="AU1604" s="243" t="s">
        <v>93</v>
      </c>
      <c r="AY1604" s="19" t="s">
        <v>224</v>
      </c>
      <c r="BE1604" s="244">
        <f>IF(N1604="základní",J1604,0)</f>
        <v>0</v>
      </c>
      <c r="BF1604" s="244">
        <f>IF(N1604="snížená",J1604,0)</f>
        <v>0</v>
      </c>
      <c r="BG1604" s="244">
        <f>IF(N1604="zákl. přenesená",J1604,0)</f>
        <v>0</v>
      </c>
      <c r="BH1604" s="244">
        <f>IF(N1604="sníž. přenesená",J1604,0)</f>
        <v>0</v>
      </c>
      <c r="BI1604" s="244">
        <f>IF(N1604="nulová",J1604,0)</f>
        <v>0</v>
      </c>
      <c r="BJ1604" s="19" t="s">
        <v>89</v>
      </c>
      <c r="BK1604" s="244">
        <f>ROUND(I1604*H1604,2)</f>
        <v>0</v>
      </c>
      <c r="BL1604" s="19" t="s">
        <v>637</v>
      </c>
      <c r="BM1604" s="243" t="s">
        <v>2349</v>
      </c>
    </row>
    <row r="1605" s="12" customFormat="1" ht="20.88" customHeight="1">
      <c r="A1605" s="12"/>
      <c r="B1605" s="215"/>
      <c r="C1605" s="216"/>
      <c r="D1605" s="217" t="s">
        <v>77</v>
      </c>
      <c r="E1605" s="229" t="s">
        <v>2350</v>
      </c>
      <c r="F1605" s="229" t="s">
        <v>2351</v>
      </c>
      <c r="G1605" s="216"/>
      <c r="H1605" s="216"/>
      <c r="I1605" s="219"/>
      <c r="J1605" s="230">
        <f>BK1605</f>
        <v>0</v>
      </c>
      <c r="K1605" s="216"/>
      <c r="L1605" s="221"/>
      <c r="M1605" s="222"/>
      <c r="N1605" s="223"/>
      <c r="O1605" s="223"/>
      <c r="P1605" s="224">
        <f>SUM(P1606:P1625)</f>
        <v>0</v>
      </c>
      <c r="Q1605" s="223"/>
      <c r="R1605" s="224">
        <f>SUM(R1606:R1625)</f>
        <v>0</v>
      </c>
      <c r="S1605" s="223"/>
      <c r="T1605" s="225">
        <f>SUM(T1606:T1625)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26" t="s">
        <v>93</v>
      </c>
      <c r="AT1605" s="227" t="s">
        <v>77</v>
      </c>
      <c r="AU1605" s="227" t="s">
        <v>89</v>
      </c>
      <c r="AY1605" s="226" t="s">
        <v>224</v>
      </c>
      <c r="BK1605" s="228">
        <f>SUM(BK1606:BK1625)</f>
        <v>0</v>
      </c>
    </row>
    <row r="1606" s="2" customFormat="1" ht="16.5" customHeight="1">
      <c r="A1606" s="40"/>
      <c r="B1606" s="41"/>
      <c r="C1606" s="231" t="s">
        <v>2352</v>
      </c>
      <c r="D1606" s="231" t="s">
        <v>226</v>
      </c>
      <c r="E1606" s="232" t="s">
        <v>2353</v>
      </c>
      <c r="F1606" s="233" t="s">
        <v>2354</v>
      </c>
      <c r="G1606" s="234" t="s">
        <v>1068</v>
      </c>
      <c r="H1606" s="235">
        <v>1</v>
      </c>
      <c r="I1606" s="236"/>
      <c r="J1606" s="237">
        <f>ROUND(I1606*H1606,2)</f>
        <v>0</v>
      </c>
      <c r="K1606" s="238"/>
      <c r="L1606" s="46"/>
      <c r="M1606" s="239" t="s">
        <v>1</v>
      </c>
      <c r="N1606" s="240" t="s">
        <v>44</v>
      </c>
      <c r="O1606" s="93"/>
      <c r="P1606" s="241">
        <f>O1606*H1606</f>
        <v>0</v>
      </c>
      <c r="Q1606" s="241">
        <v>0</v>
      </c>
      <c r="R1606" s="241">
        <f>Q1606*H1606</f>
        <v>0</v>
      </c>
      <c r="S1606" s="241">
        <v>0</v>
      </c>
      <c r="T1606" s="242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3" t="s">
        <v>637</v>
      </c>
      <c r="AT1606" s="243" t="s">
        <v>226</v>
      </c>
      <c r="AU1606" s="243" t="s">
        <v>93</v>
      </c>
      <c r="AY1606" s="19" t="s">
        <v>224</v>
      </c>
      <c r="BE1606" s="244">
        <f>IF(N1606="základní",J1606,0)</f>
        <v>0</v>
      </c>
      <c r="BF1606" s="244">
        <f>IF(N1606="snížená",J1606,0)</f>
        <v>0</v>
      </c>
      <c r="BG1606" s="244">
        <f>IF(N1606="zákl. přenesená",J1606,0)</f>
        <v>0</v>
      </c>
      <c r="BH1606" s="244">
        <f>IF(N1606="sníž. přenesená",J1606,0)</f>
        <v>0</v>
      </c>
      <c r="BI1606" s="244">
        <f>IF(N1606="nulová",J1606,0)</f>
        <v>0</v>
      </c>
      <c r="BJ1606" s="19" t="s">
        <v>89</v>
      </c>
      <c r="BK1606" s="244">
        <f>ROUND(I1606*H1606,2)</f>
        <v>0</v>
      </c>
      <c r="BL1606" s="19" t="s">
        <v>637</v>
      </c>
      <c r="BM1606" s="243" t="s">
        <v>2355</v>
      </c>
    </row>
    <row r="1607" s="14" customFormat="1">
      <c r="A1607" s="14"/>
      <c r="B1607" s="257"/>
      <c r="C1607" s="258"/>
      <c r="D1607" s="247" t="s">
        <v>232</v>
      </c>
      <c r="E1607" s="259" t="s">
        <v>1</v>
      </c>
      <c r="F1607" s="260" t="s">
        <v>2356</v>
      </c>
      <c r="G1607" s="258"/>
      <c r="H1607" s="259" t="s">
        <v>1</v>
      </c>
      <c r="I1607" s="261"/>
      <c r="J1607" s="258"/>
      <c r="K1607" s="258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6" t="s">
        <v>232</v>
      </c>
      <c r="AU1607" s="266" t="s">
        <v>93</v>
      </c>
      <c r="AV1607" s="14" t="s">
        <v>84</v>
      </c>
      <c r="AW1607" s="14" t="s">
        <v>33</v>
      </c>
      <c r="AX1607" s="14" t="s">
        <v>78</v>
      </c>
      <c r="AY1607" s="266" t="s">
        <v>224</v>
      </c>
    </row>
    <row r="1608" s="14" customFormat="1">
      <c r="A1608" s="14"/>
      <c r="B1608" s="257"/>
      <c r="C1608" s="258"/>
      <c r="D1608" s="247" t="s">
        <v>232</v>
      </c>
      <c r="E1608" s="259" t="s">
        <v>1</v>
      </c>
      <c r="F1608" s="260" t="s">
        <v>2357</v>
      </c>
      <c r="G1608" s="258"/>
      <c r="H1608" s="259" t="s">
        <v>1</v>
      </c>
      <c r="I1608" s="261"/>
      <c r="J1608" s="258"/>
      <c r="K1608" s="258"/>
      <c r="L1608" s="262"/>
      <c r="M1608" s="263"/>
      <c r="N1608" s="264"/>
      <c r="O1608" s="264"/>
      <c r="P1608" s="264"/>
      <c r="Q1608" s="264"/>
      <c r="R1608" s="264"/>
      <c r="S1608" s="264"/>
      <c r="T1608" s="26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6" t="s">
        <v>232</v>
      </c>
      <c r="AU1608" s="266" t="s">
        <v>93</v>
      </c>
      <c r="AV1608" s="14" t="s">
        <v>84</v>
      </c>
      <c r="AW1608" s="14" t="s">
        <v>33</v>
      </c>
      <c r="AX1608" s="14" t="s">
        <v>78</v>
      </c>
      <c r="AY1608" s="266" t="s">
        <v>224</v>
      </c>
    </row>
    <row r="1609" s="14" customFormat="1">
      <c r="A1609" s="14"/>
      <c r="B1609" s="257"/>
      <c r="C1609" s="258"/>
      <c r="D1609" s="247" t="s">
        <v>232</v>
      </c>
      <c r="E1609" s="259" t="s">
        <v>1</v>
      </c>
      <c r="F1609" s="260" t="s">
        <v>2358</v>
      </c>
      <c r="G1609" s="258"/>
      <c r="H1609" s="259" t="s">
        <v>1</v>
      </c>
      <c r="I1609" s="261"/>
      <c r="J1609" s="258"/>
      <c r="K1609" s="258"/>
      <c r="L1609" s="262"/>
      <c r="M1609" s="263"/>
      <c r="N1609" s="264"/>
      <c r="O1609" s="264"/>
      <c r="P1609" s="264"/>
      <c r="Q1609" s="264"/>
      <c r="R1609" s="264"/>
      <c r="S1609" s="264"/>
      <c r="T1609" s="26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6" t="s">
        <v>232</v>
      </c>
      <c r="AU1609" s="266" t="s">
        <v>93</v>
      </c>
      <c r="AV1609" s="14" t="s">
        <v>84</v>
      </c>
      <c r="AW1609" s="14" t="s">
        <v>33</v>
      </c>
      <c r="AX1609" s="14" t="s">
        <v>78</v>
      </c>
      <c r="AY1609" s="266" t="s">
        <v>224</v>
      </c>
    </row>
    <row r="1610" s="14" customFormat="1">
      <c r="A1610" s="14"/>
      <c r="B1610" s="257"/>
      <c r="C1610" s="258"/>
      <c r="D1610" s="247" t="s">
        <v>232</v>
      </c>
      <c r="E1610" s="259" t="s">
        <v>1</v>
      </c>
      <c r="F1610" s="260" t="s">
        <v>2359</v>
      </c>
      <c r="G1610" s="258"/>
      <c r="H1610" s="259" t="s">
        <v>1</v>
      </c>
      <c r="I1610" s="261"/>
      <c r="J1610" s="258"/>
      <c r="K1610" s="258"/>
      <c r="L1610" s="262"/>
      <c r="M1610" s="263"/>
      <c r="N1610" s="264"/>
      <c r="O1610" s="264"/>
      <c r="P1610" s="264"/>
      <c r="Q1610" s="264"/>
      <c r="R1610" s="264"/>
      <c r="S1610" s="264"/>
      <c r="T1610" s="26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6" t="s">
        <v>232</v>
      </c>
      <c r="AU1610" s="266" t="s">
        <v>93</v>
      </c>
      <c r="AV1610" s="14" t="s">
        <v>84</v>
      </c>
      <c r="AW1610" s="14" t="s">
        <v>33</v>
      </c>
      <c r="AX1610" s="14" t="s">
        <v>78</v>
      </c>
      <c r="AY1610" s="266" t="s">
        <v>224</v>
      </c>
    </row>
    <row r="1611" s="14" customFormat="1">
      <c r="A1611" s="14"/>
      <c r="B1611" s="257"/>
      <c r="C1611" s="258"/>
      <c r="D1611" s="247" t="s">
        <v>232</v>
      </c>
      <c r="E1611" s="259" t="s">
        <v>1</v>
      </c>
      <c r="F1611" s="260" t="s">
        <v>2360</v>
      </c>
      <c r="G1611" s="258"/>
      <c r="H1611" s="259" t="s">
        <v>1</v>
      </c>
      <c r="I1611" s="261"/>
      <c r="J1611" s="258"/>
      <c r="K1611" s="258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6" t="s">
        <v>232</v>
      </c>
      <c r="AU1611" s="266" t="s">
        <v>93</v>
      </c>
      <c r="AV1611" s="14" t="s">
        <v>84</v>
      </c>
      <c r="AW1611" s="14" t="s">
        <v>33</v>
      </c>
      <c r="AX1611" s="14" t="s">
        <v>78</v>
      </c>
      <c r="AY1611" s="266" t="s">
        <v>224</v>
      </c>
    </row>
    <row r="1612" s="14" customFormat="1">
      <c r="A1612" s="14"/>
      <c r="B1612" s="257"/>
      <c r="C1612" s="258"/>
      <c r="D1612" s="247" t="s">
        <v>232</v>
      </c>
      <c r="E1612" s="259" t="s">
        <v>1</v>
      </c>
      <c r="F1612" s="260" t="s">
        <v>2361</v>
      </c>
      <c r="G1612" s="258"/>
      <c r="H1612" s="259" t="s">
        <v>1</v>
      </c>
      <c r="I1612" s="261"/>
      <c r="J1612" s="258"/>
      <c r="K1612" s="258"/>
      <c r="L1612" s="262"/>
      <c r="M1612" s="263"/>
      <c r="N1612" s="264"/>
      <c r="O1612" s="264"/>
      <c r="P1612" s="264"/>
      <c r="Q1612" s="264"/>
      <c r="R1612" s="264"/>
      <c r="S1612" s="264"/>
      <c r="T1612" s="26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6" t="s">
        <v>232</v>
      </c>
      <c r="AU1612" s="266" t="s">
        <v>93</v>
      </c>
      <c r="AV1612" s="14" t="s">
        <v>84</v>
      </c>
      <c r="AW1612" s="14" t="s">
        <v>33</v>
      </c>
      <c r="AX1612" s="14" t="s">
        <v>78</v>
      </c>
      <c r="AY1612" s="266" t="s">
        <v>224</v>
      </c>
    </row>
    <row r="1613" s="14" customFormat="1">
      <c r="A1613" s="14"/>
      <c r="B1613" s="257"/>
      <c r="C1613" s="258"/>
      <c r="D1613" s="247" t="s">
        <v>232</v>
      </c>
      <c r="E1613" s="259" t="s">
        <v>1</v>
      </c>
      <c r="F1613" s="260" t="s">
        <v>2362</v>
      </c>
      <c r="G1613" s="258"/>
      <c r="H1613" s="259" t="s">
        <v>1</v>
      </c>
      <c r="I1613" s="261"/>
      <c r="J1613" s="258"/>
      <c r="K1613" s="258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6" t="s">
        <v>232</v>
      </c>
      <c r="AU1613" s="266" t="s">
        <v>93</v>
      </c>
      <c r="AV1613" s="14" t="s">
        <v>84</v>
      </c>
      <c r="AW1613" s="14" t="s">
        <v>33</v>
      </c>
      <c r="AX1613" s="14" t="s">
        <v>78</v>
      </c>
      <c r="AY1613" s="266" t="s">
        <v>224</v>
      </c>
    </row>
    <row r="1614" s="14" customFormat="1">
      <c r="A1614" s="14"/>
      <c r="B1614" s="257"/>
      <c r="C1614" s="258"/>
      <c r="D1614" s="247" t="s">
        <v>232</v>
      </c>
      <c r="E1614" s="259" t="s">
        <v>1</v>
      </c>
      <c r="F1614" s="260" t="s">
        <v>2363</v>
      </c>
      <c r="G1614" s="258"/>
      <c r="H1614" s="259" t="s">
        <v>1</v>
      </c>
      <c r="I1614" s="261"/>
      <c r="J1614" s="258"/>
      <c r="K1614" s="258"/>
      <c r="L1614" s="262"/>
      <c r="M1614" s="263"/>
      <c r="N1614" s="264"/>
      <c r="O1614" s="264"/>
      <c r="P1614" s="264"/>
      <c r="Q1614" s="264"/>
      <c r="R1614" s="264"/>
      <c r="S1614" s="264"/>
      <c r="T1614" s="26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6" t="s">
        <v>232</v>
      </c>
      <c r="AU1614" s="266" t="s">
        <v>93</v>
      </c>
      <c r="AV1614" s="14" t="s">
        <v>84</v>
      </c>
      <c r="AW1614" s="14" t="s">
        <v>33</v>
      </c>
      <c r="AX1614" s="14" t="s">
        <v>78</v>
      </c>
      <c r="AY1614" s="266" t="s">
        <v>224</v>
      </c>
    </row>
    <row r="1615" s="14" customFormat="1">
      <c r="A1615" s="14"/>
      <c r="B1615" s="257"/>
      <c r="C1615" s="258"/>
      <c r="D1615" s="247" t="s">
        <v>232</v>
      </c>
      <c r="E1615" s="259" t="s">
        <v>1</v>
      </c>
      <c r="F1615" s="260" t="s">
        <v>2364</v>
      </c>
      <c r="G1615" s="258"/>
      <c r="H1615" s="259" t="s">
        <v>1</v>
      </c>
      <c r="I1615" s="261"/>
      <c r="J1615" s="258"/>
      <c r="K1615" s="258"/>
      <c r="L1615" s="262"/>
      <c r="M1615" s="263"/>
      <c r="N1615" s="264"/>
      <c r="O1615" s="264"/>
      <c r="P1615" s="264"/>
      <c r="Q1615" s="264"/>
      <c r="R1615" s="264"/>
      <c r="S1615" s="264"/>
      <c r="T1615" s="26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6" t="s">
        <v>232</v>
      </c>
      <c r="AU1615" s="266" t="s">
        <v>93</v>
      </c>
      <c r="AV1615" s="14" t="s">
        <v>84</v>
      </c>
      <c r="AW1615" s="14" t="s">
        <v>33</v>
      </c>
      <c r="AX1615" s="14" t="s">
        <v>78</v>
      </c>
      <c r="AY1615" s="266" t="s">
        <v>224</v>
      </c>
    </row>
    <row r="1616" s="14" customFormat="1">
      <c r="A1616" s="14"/>
      <c r="B1616" s="257"/>
      <c r="C1616" s="258"/>
      <c r="D1616" s="247" t="s">
        <v>232</v>
      </c>
      <c r="E1616" s="259" t="s">
        <v>1</v>
      </c>
      <c r="F1616" s="260" t="s">
        <v>2365</v>
      </c>
      <c r="G1616" s="258"/>
      <c r="H1616" s="259" t="s">
        <v>1</v>
      </c>
      <c r="I1616" s="261"/>
      <c r="J1616" s="258"/>
      <c r="K1616" s="258"/>
      <c r="L1616" s="262"/>
      <c r="M1616" s="263"/>
      <c r="N1616" s="264"/>
      <c r="O1616" s="264"/>
      <c r="P1616" s="264"/>
      <c r="Q1616" s="264"/>
      <c r="R1616" s="264"/>
      <c r="S1616" s="264"/>
      <c r="T1616" s="26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6" t="s">
        <v>232</v>
      </c>
      <c r="AU1616" s="266" t="s">
        <v>93</v>
      </c>
      <c r="AV1616" s="14" t="s">
        <v>84</v>
      </c>
      <c r="AW1616" s="14" t="s">
        <v>33</v>
      </c>
      <c r="AX1616" s="14" t="s">
        <v>78</v>
      </c>
      <c r="AY1616" s="266" t="s">
        <v>224</v>
      </c>
    </row>
    <row r="1617" s="14" customFormat="1">
      <c r="A1617" s="14"/>
      <c r="B1617" s="257"/>
      <c r="C1617" s="258"/>
      <c r="D1617" s="247" t="s">
        <v>232</v>
      </c>
      <c r="E1617" s="259" t="s">
        <v>1</v>
      </c>
      <c r="F1617" s="260" t="s">
        <v>2366</v>
      </c>
      <c r="G1617" s="258"/>
      <c r="H1617" s="259" t="s">
        <v>1</v>
      </c>
      <c r="I1617" s="261"/>
      <c r="J1617" s="258"/>
      <c r="K1617" s="258"/>
      <c r="L1617" s="262"/>
      <c r="M1617" s="263"/>
      <c r="N1617" s="264"/>
      <c r="O1617" s="264"/>
      <c r="P1617" s="264"/>
      <c r="Q1617" s="264"/>
      <c r="R1617" s="264"/>
      <c r="S1617" s="264"/>
      <c r="T1617" s="26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6" t="s">
        <v>232</v>
      </c>
      <c r="AU1617" s="266" t="s">
        <v>93</v>
      </c>
      <c r="AV1617" s="14" t="s">
        <v>84</v>
      </c>
      <c r="AW1617" s="14" t="s">
        <v>33</v>
      </c>
      <c r="AX1617" s="14" t="s">
        <v>78</v>
      </c>
      <c r="AY1617" s="266" t="s">
        <v>224</v>
      </c>
    </row>
    <row r="1618" s="14" customFormat="1">
      <c r="A1618" s="14"/>
      <c r="B1618" s="257"/>
      <c r="C1618" s="258"/>
      <c r="D1618" s="247" t="s">
        <v>232</v>
      </c>
      <c r="E1618" s="259" t="s">
        <v>1</v>
      </c>
      <c r="F1618" s="260" t="s">
        <v>2367</v>
      </c>
      <c r="G1618" s="258"/>
      <c r="H1618" s="259" t="s">
        <v>1</v>
      </c>
      <c r="I1618" s="261"/>
      <c r="J1618" s="258"/>
      <c r="K1618" s="258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6" t="s">
        <v>232</v>
      </c>
      <c r="AU1618" s="266" t="s">
        <v>93</v>
      </c>
      <c r="AV1618" s="14" t="s">
        <v>84</v>
      </c>
      <c r="AW1618" s="14" t="s">
        <v>33</v>
      </c>
      <c r="AX1618" s="14" t="s">
        <v>78</v>
      </c>
      <c r="AY1618" s="266" t="s">
        <v>224</v>
      </c>
    </row>
    <row r="1619" s="14" customFormat="1">
      <c r="A1619" s="14"/>
      <c r="B1619" s="257"/>
      <c r="C1619" s="258"/>
      <c r="D1619" s="247" t="s">
        <v>232</v>
      </c>
      <c r="E1619" s="259" t="s">
        <v>1</v>
      </c>
      <c r="F1619" s="260" t="s">
        <v>2368</v>
      </c>
      <c r="G1619" s="258"/>
      <c r="H1619" s="259" t="s">
        <v>1</v>
      </c>
      <c r="I1619" s="261"/>
      <c r="J1619" s="258"/>
      <c r="K1619" s="258"/>
      <c r="L1619" s="262"/>
      <c r="M1619" s="263"/>
      <c r="N1619" s="264"/>
      <c r="O1619" s="264"/>
      <c r="P1619" s="264"/>
      <c r="Q1619" s="264"/>
      <c r="R1619" s="264"/>
      <c r="S1619" s="264"/>
      <c r="T1619" s="26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6" t="s">
        <v>232</v>
      </c>
      <c r="AU1619" s="266" t="s">
        <v>93</v>
      </c>
      <c r="AV1619" s="14" t="s">
        <v>84</v>
      </c>
      <c r="AW1619" s="14" t="s">
        <v>33</v>
      </c>
      <c r="AX1619" s="14" t="s">
        <v>78</v>
      </c>
      <c r="AY1619" s="266" t="s">
        <v>224</v>
      </c>
    </row>
    <row r="1620" s="14" customFormat="1">
      <c r="A1620" s="14"/>
      <c r="B1620" s="257"/>
      <c r="C1620" s="258"/>
      <c r="D1620" s="247" t="s">
        <v>232</v>
      </c>
      <c r="E1620" s="259" t="s">
        <v>1</v>
      </c>
      <c r="F1620" s="260" t="s">
        <v>2369</v>
      </c>
      <c r="G1620" s="258"/>
      <c r="H1620" s="259" t="s">
        <v>1</v>
      </c>
      <c r="I1620" s="261"/>
      <c r="J1620" s="258"/>
      <c r="K1620" s="258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6" t="s">
        <v>232</v>
      </c>
      <c r="AU1620" s="266" t="s">
        <v>93</v>
      </c>
      <c r="AV1620" s="14" t="s">
        <v>84</v>
      </c>
      <c r="AW1620" s="14" t="s">
        <v>33</v>
      </c>
      <c r="AX1620" s="14" t="s">
        <v>78</v>
      </c>
      <c r="AY1620" s="266" t="s">
        <v>224</v>
      </c>
    </row>
    <row r="1621" s="14" customFormat="1">
      <c r="A1621" s="14"/>
      <c r="B1621" s="257"/>
      <c r="C1621" s="258"/>
      <c r="D1621" s="247" t="s">
        <v>232</v>
      </c>
      <c r="E1621" s="259" t="s">
        <v>1</v>
      </c>
      <c r="F1621" s="260" t="s">
        <v>2370</v>
      </c>
      <c r="G1621" s="258"/>
      <c r="H1621" s="259" t="s">
        <v>1</v>
      </c>
      <c r="I1621" s="261"/>
      <c r="J1621" s="258"/>
      <c r="K1621" s="258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6" t="s">
        <v>232</v>
      </c>
      <c r="AU1621" s="266" t="s">
        <v>93</v>
      </c>
      <c r="AV1621" s="14" t="s">
        <v>84</v>
      </c>
      <c r="AW1621" s="14" t="s">
        <v>33</v>
      </c>
      <c r="AX1621" s="14" t="s">
        <v>78</v>
      </c>
      <c r="AY1621" s="266" t="s">
        <v>224</v>
      </c>
    </row>
    <row r="1622" s="14" customFormat="1">
      <c r="A1622" s="14"/>
      <c r="B1622" s="257"/>
      <c r="C1622" s="258"/>
      <c r="D1622" s="247" t="s">
        <v>232</v>
      </c>
      <c r="E1622" s="259" t="s">
        <v>1</v>
      </c>
      <c r="F1622" s="260" t="s">
        <v>2371</v>
      </c>
      <c r="G1622" s="258"/>
      <c r="H1622" s="259" t="s">
        <v>1</v>
      </c>
      <c r="I1622" s="261"/>
      <c r="J1622" s="258"/>
      <c r="K1622" s="258"/>
      <c r="L1622" s="262"/>
      <c r="M1622" s="263"/>
      <c r="N1622" s="264"/>
      <c r="O1622" s="264"/>
      <c r="P1622" s="264"/>
      <c r="Q1622" s="264"/>
      <c r="R1622" s="264"/>
      <c r="S1622" s="264"/>
      <c r="T1622" s="26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6" t="s">
        <v>232</v>
      </c>
      <c r="AU1622" s="266" t="s">
        <v>93</v>
      </c>
      <c r="AV1622" s="14" t="s">
        <v>84</v>
      </c>
      <c r="AW1622" s="14" t="s">
        <v>33</v>
      </c>
      <c r="AX1622" s="14" t="s">
        <v>78</v>
      </c>
      <c r="AY1622" s="266" t="s">
        <v>224</v>
      </c>
    </row>
    <row r="1623" s="14" customFormat="1">
      <c r="A1623" s="14"/>
      <c r="B1623" s="257"/>
      <c r="C1623" s="258"/>
      <c r="D1623" s="247" t="s">
        <v>232</v>
      </c>
      <c r="E1623" s="259" t="s">
        <v>1</v>
      </c>
      <c r="F1623" s="260" t="s">
        <v>2372</v>
      </c>
      <c r="G1623" s="258"/>
      <c r="H1623" s="259" t="s">
        <v>1</v>
      </c>
      <c r="I1623" s="261"/>
      <c r="J1623" s="258"/>
      <c r="K1623" s="258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6" t="s">
        <v>232</v>
      </c>
      <c r="AU1623" s="266" t="s">
        <v>93</v>
      </c>
      <c r="AV1623" s="14" t="s">
        <v>84</v>
      </c>
      <c r="AW1623" s="14" t="s">
        <v>33</v>
      </c>
      <c r="AX1623" s="14" t="s">
        <v>78</v>
      </c>
      <c r="AY1623" s="266" t="s">
        <v>224</v>
      </c>
    </row>
    <row r="1624" s="14" customFormat="1">
      <c r="A1624" s="14"/>
      <c r="B1624" s="257"/>
      <c r="C1624" s="258"/>
      <c r="D1624" s="247" t="s">
        <v>232</v>
      </c>
      <c r="E1624" s="259" t="s">
        <v>1</v>
      </c>
      <c r="F1624" s="260" t="s">
        <v>2373</v>
      </c>
      <c r="G1624" s="258"/>
      <c r="H1624" s="259" t="s">
        <v>1</v>
      </c>
      <c r="I1624" s="261"/>
      <c r="J1624" s="258"/>
      <c r="K1624" s="258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6" t="s">
        <v>232</v>
      </c>
      <c r="AU1624" s="266" t="s">
        <v>93</v>
      </c>
      <c r="AV1624" s="14" t="s">
        <v>84</v>
      </c>
      <c r="AW1624" s="14" t="s">
        <v>33</v>
      </c>
      <c r="AX1624" s="14" t="s">
        <v>78</v>
      </c>
      <c r="AY1624" s="266" t="s">
        <v>224</v>
      </c>
    </row>
    <row r="1625" s="13" customFormat="1">
      <c r="A1625" s="13"/>
      <c r="B1625" s="245"/>
      <c r="C1625" s="246"/>
      <c r="D1625" s="247" t="s">
        <v>232</v>
      </c>
      <c r="E1625" s="248" t="s">
        <v>1</v>
      </c>
      <c r="F1625" s="249" t="s">
        <v>84</v>
      </c>
      <c r="G1625" s="246"/>
      <c r="H1625" s="250">
        <v>1</v>
      </c>
      <c r="I1625" s="251"/>
      <c r="J1625" s="246"/>
      <c r="K1625" s="246"/>
      <c r="L1625" s="252"/>
      <c r="M1625" s="253"/>
      <c r="N1625" s="254"/>
      <c r="O1625" s="254"/>
      <c r="P1625" s="254"/>
      <c r="Q1625" s="254"/>
      <c r="R1625" s="254"/>
      <c r="S1625" s="254"/>
      <c r="T1625" s="255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6" t="s">
        <v>232</v>
      </c>
      <c r="AU1625" s="256" t="s">
        <v>93</v>
      </c>
      <c r="AV1625" s="13" t="s">
        <v>89</v>
      </c>
      <c r="AW1625" s="13" t="s">
        <v>33</v>
      </c>
      <c r="AX1625" s="13" t="s">
        <v>84</v>
      </c>
      <c r="AY1625" s="256" t="s">
        <v>224</v>
      </c>
    </row>
    <row r="1626" s="12" customFormat="1" ht="20.88" customHeight="1">
      <c r="A1626" s="12"/>
      <c r="B1626" s="215"/>
      <c r="C1626" s="216"/>
      <c r="D1626" s="217" t="s">
        <v>77</v>
      </c>
      <c r="E1626" s="229" t="s">
        <v>2374</v>
      </c>
      <c r="F1626" s="229" t="s">
        <v>2375</v>
      </c>
      <c r="G1626" s="216"/>
      <c r="H1626" s="216"/>
      <c r="I1626" s="219"/>
      <c r="J1626" s="230">
        <f>BK1626</f>
        <v>0</v>
      </c>
      <c r="K1626" s="216"/>
      <c r="L1626" s="221"/>
      <c r="M1626" s="222"/>
      <c r="N1626" s="223"/>
      <c r="O1626" s="223"/>
      <c r="P1626" s="224">
        <f>SUM(P1627:P1643)</f>
        <v>0</v>
      </c>
      <c r="Q1626" s="223"/>
      <c r="R1626" s="224">
        <f>SUM(R1627:R1643)</f>
        <v>0</v>
      </c>
      <c r="S1626" s="223"/>
      <c r="T1626" s="225">
        <f>SUM(T1627:T1643)</f>
        <v>0</v>
      </c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R1626" s="226" t="s">
        <v>93</v>
      </c>
      <c r="AT1626" s="227" t="s">
        <v>77</v>
      </c>
      <c r="AU1626" s="227" t="s">
        <v>89</v>
      </c>
      <c r="AY1626" s="226" t="s">
        <v>224</v>
      </c>
      <c r="BK1626" s="228">
        <f>SUM(BK1627:BK1643)</f>
        <v>0</v>
      </c>
    </row>
    <row r="1627" s="2" customFormat="1" ht="24.15" customHeight="1">
      <c r="A1627" s="40"/>
      <c r="B1627" s="41"/>
      <c r="C1627" s="231" t="s">
        <v>2376</v>
      </c>
      <c r="D1627" s="231" t="s">
        <v>226</v>
      </c>
      <c r="E1627" s="232" t="s">
        <v>2377</v>
      </c>
      <c r="F1627" s="233" t="s">
        <v>2378</v>
      </c>
      <c r="G1627" s="234" t="s">
        <v>1068</v>
      </c>
      <c r="H1627" s="235">
        <v>5</v>
      </c>
      <c r="I1627" s="236"/>
      <c r="J1627" s="237">
        <f>ROUND(I1627*H1627,2)</f>
        <v>0</v>
      </c>
      <c r="K1627" s="238"/>
      <c r="L1627" s="46"/>
      <c r="M1627" s="239" t="s">
        <v>1</v>
      </c>
      <c r="N1627" s="240" t="s">
        <v>44</v>
      </c>
      <c r="O1627" s="93"/>
      <c r="P1627" s="241">
        <f>O1627*H1627</f>
        <v>0</v>
      </c>
      <c r="Q1627" s="241">
        <v>0</v>
      </c>
      <c r="R1627" s="241">
        <f>Q1627*H1627</f>
        <v>0</v>
      </c>
      <c r="S1627" s="241">
        <v>0</v>
      </c>
      <c r="T1627" s="242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3" t="s">
        <v>637</v>
      </c>
      <c r="AT1627" s="243" t="s">
        <v>226</v>
      </c>
      <c r="AU1627" s="243" t="s">
        <v>93</v>
      </c>
      <c r="AY1627" s="19" t="s">
        <v>224</v>
      </c>
      <c r="BE1627" s="244">
        <f>IF(N1627="základní",J1627,0)</f>
        <v>0</v>
      </c>
      <c r="BF1627" s="244">
        <f>IF(N1627="snížená",J1627,0)</f>
        <v>0</v>
      </c>
      <c r="BG1627" s="244">
        <f>IF(N1627="zákl. přenesená",J1627,0)</f>
        <v>0</v>
      </c>
      <c r="BH1627" s="244">
        <f>IF(N1627="sníž. přenesená",J1627,0)</f>
        <v>0</v>
      </c>
      <c r="BI1627" s="244">
        <f>IF(N1627="nulová",J1627,0)</f>
        <v>0</v>
      </c>
      <c r="BJ1627" s="19" t="s">
        <v>89</v>
      </c>
      <c r="BK1627" s="244">
        <f>ROUND(I1627*H1627,2)</f>
        <v>0</v>
      </c>
      <c r="BL1627" s="19" t="s">
        <v>637</v>
      </c>
      <c r="BM1627" s="243" t="s">
        <v>2379</v>
      </c>
    </row>
    <row r="1628" s="2" customFormat="1" ht="21.75" customHeight="1">
      <c r="A1628" s="40"/>
      <c r="B1628" s="41"/>
      <c r="C1628" s="231" t="s">
        <v>2380</v>
      </c>
      <c r="D1628" s="231" t="s">
        <v>226</v>
      </c>
      <c r="E1628" s="232" t="s">
        <v>2381</v>
      </c>
      <c r="F1628" s="233" t="s">
        <v>2382</v>
      </c>
      <c r="G1628" s="234" t="s">
        <v>1068</v>
      </c>
      <c r="H1628" s="235">
        <v>2</v>
      </c>
      <c r="I1628" s="236"/>
      <c r="J1628" s="237">
        <f>ROUND(I1628*H1628,2)</f>
        <v>0</v>
      </c>
      <c r="K1628" s="238"/>
      <c r="L1628" s="46"/>
      <c r="M1628" s="239" t="s">
        <v>1</v>
      </c>
      <c r="N1628" s="240" t="s">
        <v>44</v>
      </c>
      <c r="O1628" s="93"/>
      <c r="P1628" s="241">
        <f>O1628*H1628</f>
        <v>0</v>
      </c>
      <c r="Q1628" s="241">
        <v>0</v>
      </c>
      <c r="R1628" s="241">
        <f>Q1628*H1628</f>
        <v>0</v>
      </c>
      <c r="S1628" s="241">
        <v>0</v>
      </c>
      <c r="T1628" s="242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43" t="s">
        <v>637</v>
      </c>
      <c r="AT1628" s="243" t="s">
        <v>226</v>
      </c>
      <c r="AU1628" s="243" t="s">
        <v>93</v>
      </c>
      <c r="AY1628" s="19" t="s">
        <v>224</v>
      </c>
      <c r="BE1628" s="244">
        <f>IF(N1628="základní",J1628,0)</f>
        <v>0</v>
      </c>
      <c r="BF1628" s="244">
        <f>IF(N1628="snížená",J1628,0)</f>
        <v>0</v>
      </c>
      <c r="BG1628" s="244">
        <f>IF(N1628="zákl. přenesená",J1628,0)</f>
        <v>0</v>
      </c>
      <c r="BH1628" s="244">
        <f>IF(N1628="sníž. přenesená",J1628,0)</f>
        <v>0</v>
      </c>
      <c r="BI1628" s="244">
        <f>IF(N1628="nulová",J1628,0)</f>
        <v>0</v>
      </c>
      <c r="BJ1628" s="19" t="s">
        <v>89</v>
      </c>
      <c r="BK1628" s="244">
        <f>ROUND(I1628*H1628,2)</f>
        <v>0</v>
      </c>
      <c r="BL1628" s="19" t="s">
        <v>637</v>
      </c>
      <c r="BM1628" s="243" t="s">
        <v>2383</v>
      </c>
    </row>
    <row r="1629" s="2" customFormat="1" ht="21.75" customHeight="1">
      <c r="A1629" s="40"/>
      <c r="B1629" s="41"/>
      <c r="C1629" s="231" t="s">
        <v>2384</v>
      </c>
      <c r="D1629" s="231" t="s">
        <v>226</v>
      </c>
      <c r="E1629" s="232" t="s">
        <v>2385</v>
      </c>
      <c r="F1629" s="233" t="s">
        <v>2386</v>
      </c>
      <c r="G1629" s="234" t="s">
        <v>1068</v>
      </c>
      <c r="H1629" s="235">
        <v>2</v>
      </c>
      <c r="I1629" s="236"/>
      <c r="J1629" s="237">
        <f>ROUND(I1629*H1629,2)</f>
        <v>0</v>
      </c>
      <c r="K1629" s="238"/>
      <c r="L1629" s="46"/>
      <c r="M1629" s="239" t="s">
        <v>1</v>
      </c>
      <c r="N1629" s="240" t="s">
        <v>44</v>
      </c>
      <c r="O1629" s="93"/>
      <c r="P1629" s="241">
        <f>O1629*H1629</f>
        <v>0</v>
      </c>
      <c r="Q1629" s="241">
        <v>0</v>
      </c>
      <c r="R1629" s="241">
        <f>Q1629*H1629</f>
        <v>0</v>
      </c>
      <c r="S1629" s="241">
        <v>0</v>
      </c>
      <c r="T1629" s="242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3" t="s">
        <v>637</v>
      </c>
      <c r="AT1629" s="243" t="s">
        <v>226</v>
      </c>
      <c r="AU1629" s="243" t="s">
        <v>93</v>
      </c>
      <c r="AY1629" s="19" t="s">
        <v>224</v>
      </c>
      <c r="BE1629" s="244">
        <f>IF(N1629="základní",J1629,0)</f>
        <v>0</v>
      </c>
      <c r="BF1629" s="244">
        <f>IF(N1629="snížená",J1629,0)</f>
        <v>0</v>
      </c>
      <c r="BG1629" s="244">
        <f>IF(N1629="zákl. přenesená",J1629,0)</f>
        <v>0</v>
      </c>
      <c r="BH1629" s="244">
        <f>IF(N1629="sníž. přenesená",J1629,0)</f>
        <v>0</v>
      </c>
      <c r="BI1629" s="244">
        <f>IF(N1629="nulová",J1629,0)</f>
        <v>0</v>
      </c>
      <c r="BJ1629" s="19" t="s">
        <v>89</v>
      </c>
      <c r="BK1629" s="244">
        <f>ROUND(I1629*H1629,2)</f>
        <v>0</v>
      </c>
      <c r="BL1629" s="19" t="s">
        <v>637</v>
      </c>
      <c r="BM1629" s="243" t="s">
        <v>2387</v>
      </c>
    </row>
    <row r="1630" s="2" customFormat="1" ht="16.5" customHeight="1">
      <c r="A1630" s="40"/>
      <c r="B1630" s="41"/>
      <c r="C1630" s="231" t="s">
        <v>2388</v>
      </c>
      <c r="D1630" s="231" t="s">
        <v>226</v>
      </c>
      <c r="E1630" s="232" t="s">
        <v>2389</v>
      </c>
      <c r="F1630" s="233" t="s">
        <v>2390</v>
      </c>
      <c r="G1630" s="234" t="s">
        <v>1068</v>
      </c>
      <c r="H1630" s="235">
        <v>7</v>
      </c>
      <c r="I1630" s="236"/>
      <c r="J1630" s="237">
        <f>ROUND(I1630*H1630,2)</f>
        <v>0</v>
      </c>
      <c r="K1630" s="238"/>
      <c r="L1630" s="46"/>
      <c r="M1630" s="239" t="s">
        <v>1</v>
      </c>
      <c r="N1630" s="240" t="s">
        <v>44</v>
      </c>
      <c r="O1630" s="93"/>
      <c r="P1630" s="241">
        <f>O1630*H1630</f>
        <v>0</v>
      </c>
      <c r="Q1630" s="241">
        <v>0</v>
      </c>
      <c r="R1630" s="241">
        <f>Q1630*H1630</f>
        <v>0</v>
      </c>
      <c r="S1630" s="241">
        <v>0</v>
      </c>
      <c r="T1630" s="242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3" t="s">
        <v>637</v>
      </c>
      <c r="AT1630" s="243" t="s">
        <v>226</v>
      </c>
      <c r="AU1630" s="243" t="s">
        <v>93</v>
      </c>
      <c r="AY1630" s="19" t="s">
        <v>224</v>
      </c>
      <c r="BE1630" s="244">
        <f>IF(N1630="základní",J1630,0)</f>
        <v>0</v>
      </c>
      <c r="BF1630" s="244">
        <f>IF(N1630="snížená",J1630,0)</f>
        <v>0</v>
      </c>
      <c r="BG1630" s="244">
        <f>IF(N1630="zákl. přenesená",J1630,0)</f>
        <v>0</v>
      </c>
      <c r="BH1630" s="244">
        <f>IF(N1630="sníž. přenesená",J1630,0)</f>
        <v>0</v>
      </c>
      <c r="BI1630" s="244">
        <f>IF(N1630="nulová",J1630,0)</f>
        <v>0</v>
      </c>
      <c r="BJ1630" s="19" t="s">
        <v>89</v>
      </c>
      <c r="BK1630" s="244">
        <f>ROUND(I1630*H1630,2)</f>
        <v>0</v>
      </c>
      <c r="BL1630" s="19" t="s">
        <v>637</v>
      </c>
      <c r="BM1630" s="243" t="s">
        <v>2391</v>
      </c>
    </row>
    <row r="1631" s="2" customFormat="1" ht="16.5" customHeight="1">
      <c r="A1631" s="40"/>
      <c r="B1631" s="41"/>
      <c r="C1631" s="231" t="s">
        <v>2392</v>
      </c>
      <c r="D1631" s="231" t="s">
        <v>226</v>
      </c>
      <c r="E1631" s="232" t="s">
        <v>2393</v>
      </c>
      <c r="F1631" s="233" t="s">
        <v>2394</v>
      </c>
      <c r="G1631" s="234" t="s">
        <v>1068</v>
      </c>
      <c r="H1631" s="235">
        <v>4</v>
      </c>
      <c r="I1631" s="236"/>
      <c r="J1631" s="237">
        <f>ROUND(I1631*H1631,2)</f>
        <v>0</v>
      </c>
      <c r="K1631" s="238"/>
      <c r="L1631" s="46"/>
      <c r="M1631" s="239" t="s">
        <v>1</v>
      </c>
      <c r="N1631" s="240" t="s">
        <v>44</v>
      </c>
      <c r="O1631" s="93"/>
      <c r="P1631" s="241">
        <f>O1631*H1631</f>
        <v>0</v>
      </c>
      <c r="Q1631" s="241">
        <v>0</v>
      </c>
      <c r="R1631" s="241">
        <f>Q1631*H1631</f>
        <v>0</v>
      </c>
      <c r="S1631" s="241">
        <v>0</v>
      </c>
      <c r="T1631" s="242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3" t="s">
        <v>637</v>
      </c>
      <c r="AT1631" s="243" t="s">
        <v>226</v>
      </c>
      <c r="AU1631" s="243" t="s">
        <v>93</v>
      </c>
      <c r="AY1631" s="19" t="s">
        <v>224</v>
      </c>
      <c r="BE1631" s="244">
        <f>IF(N1631="základní",J1631,0)</f>
        <v>0</v>
      </c>
      <c r="BF1631" s="244">
        <f>IF(N1631="snížená",J1631,0)</f>
        <v>0</v>
      </c>
      <c r="BG1631" s="244">
        <f>IF(N1631="zákl. přenesená",J1631,0)</f>
        <v>0</v>
      </c>
      <c r="BH1631" s="244">
        <f>IF(N1631="sníž. přenesená",J1631,0)</f>
        <v>0</v>
      </c>
      <c r="BI1631" s="244">
        <f>IF(N1631="nulová",J1631,0)</f>
        <v>0</v>
      </c>
      <c r="BJ1631" s="19" t="s">
        <v>89</v>
      </c>
      <c r="BK1631" s="244">
        <f>ROUND(I1631*H1631,2)</f>
        <v>0</v>
      </c>
      <c r="BL1631" s="19" t="s">
        <v>637</v>
      </c>
      <c r="BM1631" s="243" t="s">
        <v>2395</v>
      </c>
    </row>
    <row r="1632" s="2" customFormat="1" ht="16.5" customHeight="1">
      <c r="A1632" s="40"/>
      <c r="B1632" s="41"/>
      <c r="C1632" s="231" t="s">
        <v>2396</v>
      </c>
      <c r="D1632" s="231" t="s">
        <v>226</v>
      </c>
      <c r="E1632" s="232" t="s">
        <v>2397</v>
      </c>
      <c r="F1632" s="233" t="s">
        <v>2398</v>
      </c>
      <c r="G1632" s="234" t="s">
        <v>1068</v>
      </c>
      <c r="H1632" s="235">
        <v>1</v>
      </c>
      <c r="I1632" s="236"/>
      <c r="J1632" s="237">
        <f>ROUND(I1632*H1632,2)</f>
        <v>0</v>
      </c>
      <c r="K1632" s="238"/>
      <c r="L1632" s="46"/>
      <c r="M1632" s="239" t="s">
        <v>1</v>
      </c>
      <c r="N1632" s="240" t="s">
        <v>44</v>
      </c>
      <c r="O1632" s="93"/>
      <c r="P1632" s="241">
        <f>O1632*H1632</f>
        <v>0</v>
      </c>
      <c r="Q1632" s="241">
        <v>0</v>
      </c>
      <c r="R1632" s="241">
        <f>Q1632*H1632</f>
        <v>0</v>
      </c>
      <c r="S1632" s="241">
        <v>0</v>
      </c>
      <c r="T1632" s="242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43" t="s">
        <v>637</v>
      </c>
      <c r="AT1632" s="243" t="s">
        <v>226</v>
      </c>
      <c r="AU1632" s="243" t="s">
        <v>93</v>
      </c>
      <c r="AY1632" s="19" t="s">
        <v>224</v>
      </c>
      <c r="BE1632" s="244">
        <f>IF(N1632="základní",J1632,0)</f>
        <v>0</v>
      </c>
      <c r="BF1632" s="244">
        <f>IF(N1632="snížená",J1632,0)</f>
        <v>0</v>
      </c>
      <c r="BG1632" s="244">
        <f>IF(N1632="zákl. přenesená",J1632,0)</f>
        <v>0</v>
      </c>
      <c r="BH1632" s="244">
        <f>IF(N1632="sníž. přenesená",J1632,0)</f>
        <v>0</v>
      </c>
      <c r="BI1632" s="244">
        <f>IF(N1632="nulová",J1632,0)</f>
        <v>0</v>
      </c>
      <c r="BJ1632" s="19" t="s">
        <v>89</v>
      </c>
      <c r="BK1632" s="244">
        <f>ROUND(I1632*H1632,2)</f>
        <v>0</v>
      </c>
      <c r="BL1632" s="19" t="s">
        <v>637</v>
      </c>
      <c r="BM1632" s="243" t="s">
        <v>2399</v>
      </c>
    </row>
    <row r="1633" s="2" customFormat="1" ht="21.75" customHeight="1">
      <c r="A1633" s="40"/>
      <c r="B1633" s="41"/>
      <c r="C1633" s="231" t="s">
        <v>2400</v>
      </c>
      <c r="D1633" s="231" t="s">
        <v>226</v>
      </c>
      <c r="E1633" s="232" t="s">
        <v>2401</v>
      </c>
      <c r="F1633" s="233" t="s">
        <v>2402</v>
      </c>
      <c r="G1633" s="234" t="s">
        <v>1068</v>
      </c>
      <c r="H1633" s="235">
        <v>2</v>
      </c>
      <c r="I1633" s="236"/>
      <c r="J1633" s="237">
        <f>ROUND(I1633*H1633,2)</f>
        <v>0</v>
      </c>
      <c r="K1633" s="238"/>
      <c r="L1633" s="46"/>
      <c r="M1633" s="239" t="s">
        <v>1</v>
      </c>
      <c r="N1633" s="240" t="s">
        <v>44</v>
      </c>
      <c r="O1633" s="93"/>
      <c r="P1633" s="241">
        <f>O1633*H1633</f>
        <v>0</v>
      </c>
      <c r="Q1633" s="241">
        <v>0</v>
      </c>
      <c r="R1633" s="241">
        <f>Q1633*H1633</f>
        <v>0</v>
      </c>
      <c r="S1633" s="241">
        <v>0</v>
      </c>
      <c r="T1633" s="242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3" t="s">
        <v>637</v>
      </c>
      <c r="AT1633" s="243" t="s">
        <v>226</v>
      </c>
      <c r="AU1633" s="243" t="s">
        <v>93</v>
      </c>
      <c r="AY1633" s="19" t="s">
        <v>224</v>
      </c>
      <c r="BE1633" s="244">
        <f>IF(N1633="základní",J1633,0)</f>
        <v>0</v>
      </c>
      <c r="BF1633" s="244">
        <f>IF(N1633="snížená",J1633,0)</f>
        <v>0</v>
      </c>
      <c r="BG1633" s="244">
        <f>IF(N1633="zákl. přenesená",J1633,0)</f>
        <v>0</v>
      </c>
      <c r="BH1633" s="244">
        <f>IF(N1633="sníž. přenesená",J1633,0)</f>
        <v>0</v>
      </c>
      <c r="BI1633" s="244">
        <f>IF(N1633="nulová",J1633,0)</f>
        <v>0</v>
      </c>
      <c r="BJ1633" s="19" t="s">
        <v>89</v>
      </c>
      <c r="BK1633" s="244">
        <f>ROUND(I1633*H1633,2)</f>
        <v>0</v>
      </c>
      <c r="BL1633" s="19" t="s">
        <v>637</v>
      </c>
      <c r="BM1633" s="243" t="s">
        <v>2403</v>
      </c>
    </row>
    <row r="1634" s="2" customFormat="1" ht="16.5" customHeight="1">
      <c r="A1634" s="40"/>
      <c r="B1634" s="41"/>
      <c r="C1634" s="231" t="s">
        <v>2404</v>
      </c>
      <c r="D1634" s="231" t="s">
        <v>226</v>
      </c>
      <c r="E1634" s="232" t="s">
        <v>2405</v>
      </c>
      <c r="F1634" s="233" t="s">
        <v>2406</v>
      </c>
      <c r="G1634" s="234" t="s">
        <v>1068</v>
      </c>
      <c r="H1634" s="235">
        <v>1</v>
      </c>
      <c r="I1634" s="236"/>
      <c r="J1634" s="237">
        <f>ROUND(I1634*H1634,2)</f>
        <v>0</v>
      </c>
      <c r="K1634" s="238"/>
      <c r="L1634" s="46"/>
      <c r="M1634" s="239" t="s">
        <v>1</v>
      </c>
      <c r="N1634" s="240" t="s">
        <v>44</v>
      </c>
      <c r="O1634" s="93"/>
      <c r="P1634" s="241">
        <f>O1634*H1634</f>
        <v>0</v>
      </c>
      <c r="Q1634" s="241">
        <v>0</v>
      </c>
      <c r="R1634" s="241">
        <f>Q1634*H1634</f>
        <v>0</v>
      </c>
      <c r="S1634" s="241">
        <v>0</v>
      </c>
      <c r="T1634" s="242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43" t="s">
        <v>637</v>
      </c>
      <c r="AT1634" s="243" t="s">
        <v>226</v>
      </c>
      <c r="AU1634" s="243" t="s">
        <v>93</v>
      </c>
      <c r="AY1634" s="19" t="s">
        <v>224</v>
      </c>
      <c r="BE1634" s="244">
        <f>IF(N1634="základní",J1634,0)</f>
        <v>0</v>
      </c>
      <c r="BF1634" s="244">
        <f>IF(N1634="snížená",J1634,0)</f>
        <v>0</v>
      </c>
      <c r="BG1634" s="244">
        <f>IF(N1634="zákl. přenesená",J1634,0)</f>
        <v>0</v>
      </c>
      <c r="BH1634" s="244">
        <f>IF(N1634="sníž. přenesená",J1634,0)</f>
        <v>0</v>
      </c>
      <c r="BI1634" s="244">
        <f>IF(N1634="nulová",J1634,0)</f>
        <v>0</v>
      </c>
      <c r="BJ1634" s="19" t="s">
        <v>89</v>
      </c>
      <c r="BK1634" s="244">
        <f>ROUND(I1634*H1634,2)</f>
        <v>0</v>
      </c>
      <c r="BL1634" s="19" t="s">
        <v>637</v>
      </c>
      <c r="BM1634" s="243" t="s">
        <v>2407</v>
      </c>
    </row>
    <row r="1635" s="2" customFormat="1" ht="16.5" customHeight="1">
      <c r="A1635" s="40"/>
      <c r="B1635" s="41"/>
      <c r="C1635" s="231" t="s">
        <v>2408</v>
      </c>
      <c r="D1635" s="231" t="s">
        <v>226</v>
      </c>
      <c r="E1635" s="232" t="s">
        <v>2409</v>
      </c>
      <c r="F1635" s="233" t="s">
        <v>2410</v>
      </c>
      <c r="G1635" s="234" t="s">
        <v>1068</v>
      </c>
      <c r="H1635" s="235">
        <v>2</v>
      </c>
      <c r="I1635" s="236"/>
      <c r="J1635" s="237">
        <f>ROUND(I1635*H1635,2)</f>
        <v>0</v>
      </c>
      <c r="K1635" s="238"/>
      <c r="L1635" s="46"/>
      <c r="M1635" s="239" t="s">
        <v>1</v>
      </c>
      <c r="N1635" s="240" t="s">
        <v>44</v>
      </c>
      <c r="O1635" s="93"/>
      <c r="P1635" s="241">
        <f>O1635*H1635</f>
        <v>0</v>
      </c>
      <c r="Q1635" s="241">
        <v>0</v>
      </c>
      <c r="R1635" s="241">
        <f>Q1635*H1635</f>
        <v>0</v>
      </c>
      <c r="S1635" s="241">
        <v>0</v>
      </c>
      <c r="T1635" s="242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3" t="s">
        <v>637</v>
      </c>
      <c r="AT1635" s="243" t="s">
        <v>226</v>
      </c>
      <c r="AU1635" s="243" t="s">
        <v>93</v>
      </c>
      <c r="AY1635" s="19" t="s">
        <v>224</v>
      </c>
      <c r="BE1635" s="244">
        <f>IF(N1635="základní",J1635,0)</f>
        <v>0</v>
      </c>
      <c r="BF1635" s="244">
        <f>IF(N1635="snížená",J1635,0)</f>
        <v>0</v>
      </c>
      <c r="BG1635" s="244">
        <f>IF(N1635="zákl. přenesená",J1635,0)</f>
        <v>0</v>
      </c>
      <c r="BH1635" s="244">
        <f>IF(N1635="sníž. přenesená",J1635,0)</f>
        <v>0</v>
      </c>
      <c r="BI1635" s="244">
        <f>IF(N1635="nulová",J1635,0)</f>
        <v>0</v>
      </c>
      <c r="BJ1635" s="19" t="s">
        <v>89</v>
      </c>
      <c r="BK1635" s="244">
        <f>ROUND(I1635*H1635,2)</f>
        <v>0</v>
      </c>
      <c r="BL1635" s="19" t="s">
        <v>637</v>
      </c>
      <c r="BM1635" s="243" t="s">
        <v>2411</v>
      </c>
    </row>
    <row r="1636" s="2" customFormat="1" ht="16.5" customHeight="1">
      <c r="A1636" s="40"/>
      <c r="B1636" s="41"/>
      <c r="C1636" s="231" t="s">
        <v>2412</v>
      </c>
      <c r="D1636" s="231" t="s">
        <v>226</v>
      </c>
      <c r="E1636" s="232" t="s">
        <v>2413</v>
      </c>
      <c r="F1636" s="233" t="s">
        <v>2414</v>
      </c>
      <c r="G1636" s="234" t="s">
        <v>1068</v>
      </c>
      <c r="H1636" s="235">
        <v>1</v>
      </c>
      <c r="I1636" s="236"/>
      <c r="J1636" s="237">
        <f>ROUND(I1636*H1636,2)</f>
        <v>0</v>
      </c>
      <c r="K1636" s="238"/>
      <c r="L1636" s="46"/>
      <c r="M1636" s="239" t="s">
        <v>1</v>
      </c>
      <c r="N1636" s="240" t="s">
        <v>44</v>
      </c>
      <c r="O1636" s="93"/>
      <c r="P1636" s="241">
        <f>O1636*H1636</f>
        <v>0</v>
      </c>
      <c r="Q1636" s="241">
        <v>0</v>
      </c>
      <c r="R1636" s="241">
        <f>Q1636*H1636</f>
        <v>0</v>
      </c>
      <c r="S1636" s="241">
        <v>0</v>
      </c>
      <c r="T1636" s="242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43" t="s">
        <v>637</v>
      </c>
      <c r="AT1636" s="243" t="s">
        <v>226</v>
      </c>
      <c r="AU1636" s="243" t="s">
        <v>93</v>
      </c>
      <c r="AY1636" s="19" t="s">
        <v>224</v>
      </c>
      <c r="BE1636" s="244">
        <f>IF(N1636="základní",J1636,0)</f>
        <v>0</v>
      </c>
      <c r="BF1636" s="244">
        <f>IF(N1636="snížená",J1636,0)</f>
        <v>0</v>
      </c>
      <c r="BG1636" s="244">
        <f>IF(N1636="zákl. přenesená",J1636,0)</f>
        <v>0</v>
      </c>
      <c r="BH1636" s="244">
        <f>IF(N1636="sníž. přenesená",J1636,0)</f>
        <v>0</v>
      </c>
      <c r="BI1636" s="244">
        <f>IF(N1636="nulová",J1636,0)</f>
        <v>0</v>
      </c>
      <c r="BJ1636" s="19" t="s">
        <v>89</v>
      </c>
      <c r="BK1636" s="244">
        <f>ROUND(I1636*H1636,2)</f>
        <v>0</v>
      </c>
      <c r="BL1636" s="19" t="s">
        <v>637</v>
      </c>
      <c r="BM1636" s="243" t="s">
        <v>2415</v>
      </c>
    </row>
    <row r="1637" s="2" customFormat="1" ht="16.5" customHeight="1">
      <c r="A1637" s="40"/>
      <c r="B1637" s="41"/>
      <c r="C1637" s="231" t="s">
        <v>2416</v>
      </c>
      <c r="D1637" s="231" t="s">
        <v>226</v>
      </c>
      <c r="E1637" s="232" t="s">
        <v>2417</v>
      </c>
      <c r="F1637" s="233" t="s">
        <v>2418</v>
      </c>
      <c r="G1637" s="234" t="s">
        <v>1068</v>
      </c>
      <c r="H1637" s="235">
        <v>3</v>
      </c>
      <c r="I1637" s="236"/>
      <c r="J1637" s="237">
        <f>ROUND(I1637*H1637,2)</f>
        <v>0</v>
      </c>
      <c r="K1637" s="238"/>
      <c r="L1637" s="46"/>
      <c r="M1637" s="239" t="s">
        <v>1</v>
      </c>
      <c r="N1637" s="240" t="s">
        <v>44</v>
      </c>
      <c r="O1637" s="93"/>
      <c r="P1637" s="241">
        <f>O1637*H1637</f>
        <v>0</v>
      </c>
      <c r="Q1637" s="241">
        <v>0</v>
      </c>
      <c r="R1637" s="241">
        <f>Q1637*H1637</f>
        <v>0</v>
      </c>
      <c r="S1637" s="241">
        <v>0</v>
      </c>
      <c r="T1637" s="242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3" t="s">
        <v>637</v>
      </c>
      <c r="AT1637" s="243" t="s">
        <v>226</v>
      </c>
      <c r="AU1637" s="243" t="s">
        <v>93</v>
      </c>
      <c r="AY1637" s="19" t="s">
        <v>224</v>
      </c>
      <c r="BE1637" s="244">
        <f>IF(N1637="základní",J1637,0)</f>
        <v>0</v>
      </c>
      <c r="BF1637" s="244">
        <f>IF(N1637="snížená",J1637,0)</f>
        <v>0</v>
      </c>
      <c r="BG1637" s="244">
        <f>IF(N1637="zákl. přenesená",J1637,0)</f>
        <v>0</v>
      </c>
      <c r="BH1637" s="244">
        <f>IF(N1637="sníž. přenesená",J1637,0)</f>
        <v>0</v>
      </c>
      <c r="BI1637" s="244">
        <f>IF(N1637="nulová",J1637,0)</f>
        <v>0</v>
      </c>
      <c r="BJ1637" s="19" t="s">
        <v>89</v>
      </c>
      <c r="BK1637" s="244">
        <f>ROUND(I1637*H1637,2)</f>
        <v>0</v>
      </c>
      <c r="BL1637" s="19" t="s">
        <v>637</v>
      </c>
      <c r="BM1637" s="243" t="s">
        <v>2419</v>
      </c>
    </row>
    <row r="1638" s="2" customFormat="1" ht="16.5" customHeight="1">
      <c r="A1638" s="40"/>
      <c r="B1638" s="41"/>
      <c r="C1638" s="231" t="s">
        <v>2420</v>
      </c>
      <c r="D1638" s="231" t="s">
        <v>226</v>
      </c>
      <c r="E1638" s="232" t="s">
        <v>2421</v>
      </c>
      <c r="F1638" s="233" t="s">
        <v>2422</v>
      </c>
      <c r="G1638" s="234" t="s">
        <v>1068</v>
      </c>
      <c r="H1638" s="235">
        <v>1</v>
      </c>
      <c r="I1638" s="236"/>
      <c r="J1638" s="237">
        <f>ROUND(I1638*H1638,2)</f>
        <v>0</v>
      </c>
      <c r="K1638" s="238"/>
      <c r="L1638" s="46"/>
      <c r="M1638" s="239" t="s">
        <v>1</v>
      </c>
      <c r="N1638" s="240" t="s">
        <v>44</v>
      </c>
      <c r="O1638" s="93"/>
      <c r="P1638" s="241">
        <f>O1638*H1638</f>
        <v>0</v>
      </c>
      <c r="Q1638" s="241">
        <v>0</v>
      </c>
      <c r="R1638" s="241">
        <f>Q1638*H1638</f>
        <v>0</v>
      </c>
      <c r="S1638" s="241">
        <v>0</v>
      </c>
      <c r="T1638" s="242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43" t="s">
        <v>637</v>
      </c>
      <c r="AT1638" s="243" t="s">
        <v>226</v>
      </c>
      <c r="AU1638" s="243" t="s">
        <v>93</v>
      </c>
      <c r="AY1638" s="19" t="s">
        <v>224</v>
      </c>
      <c r="BE1638" s="244">
        <f>IF(N1638="základní",J1638,0)</f>
        <v>0</v>
      </c>
      <c r="BF1638" s="244">
        <f>IF(N1638="snížená",J1638,0)</f>
        <v>0</v>
      </c>
      <c r="BG1638" s="244">
        <f>IF(N1638="zákl. přenesená",J1638,0)</f>
        <v>0</v>
      </c>
      <c r="BH1638" s="244">
        <f>IF(N1638="sníž. přenesená",J1638,0)</f>
        <v>0</v>
      </c>
      <c r="BI1638" s="244">
        <f>IF(N1638="nulová",J1638,0)</f>
        <v>0</v>
      </c>
      <c r="BJ1638" s="19" t="s">
        <v>89</v>
      </c>
      <c r="BK1638" s="244">
        <f>ROUND(I1638*H1638,2)</f>
        <v>0</v>
      </c>
      <c r="BL1638" s="19" t="s">
        <v>637</v>
      </c>
      <c r="BM1638" s="243" t="s">
        <v>2423</v>
      </c>
    </row>
    <row r="1639" s="2" customFormat="1" ht="16.5" customHeight="1">
      <c r="A1639" s="40"/>
      <c r="B1639" s="41"/>
      <c r="C1639" s="231" t="s">
        <v>2424</v>
      </c>
      <c r="D1639" s="231" t="s">
        <v>226</v>
      </c>
      <c r="E1639" s="232" t="s">
        <v>2425</v>
      </c>
      <c r="F1639" s="233" t="s">
        <v>2426</v>
      </c>
      <c r="G1639" s="234" t="s">
        <v>1068</v>
      </c>
      <c r="H1639" s="235">
        <v>1</v>
      </c>
      <c r="I1639" s="236"/>
      <c r="J1639" s="237">
        <f>ROUND(I1639*H1639,2)</f>
        <v>0</v>
      </c>
      <c r="K1639" s="238"/>
      <c r="L1639" s="46"/>
      <c r="M1639" s="239" t="s">
        <v>1</v>
      </c>
      <c r="N1639" s="240" t="s">
        <v>44</v>
      </c>
      <c r="O1639" s="93"/>
      <c r="P1639" s="241">
        <f>O1639*H1639</f>
        <v>0</v>
      </c>
      <c r="Q1639" s="241">
        <v>0</v>
      </c>
      <c r="R1639" s="241">
        <f>Q1639*H1639</f>
        <v>0</v>
      </c>
      <c r="S1639" s="241">
        <v>0</v>
      </c>
      <c r="T1639" s="242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3" t="s">
        <v>637</v>
      </c>
      <c r="AT1639" s="243" t="s">
        <v>226</v>
      </c>
      <c r="AU1639" s="243" t="s">
        <v>93</v>
      </c>
      <c r="AY1639" s="19" t="s">
        <v>224</v>
      </c>
      <c r="BE1639" s="244">
        <f>IF(N1639="základní",J1639,0)</f>
        <v>0</v>
      </c>
      <c r="BF1639" s="244">
        <f>IF(N1639="snížená",J1639,0)</f>
        <v>0</v>
      </c>
      <c r="BG1639" s="244">
        <f>IF(N1639="zákl. přenesená",J1639,0)</f>
        <v>0</v>
      </c>
      <c r="BH1639" s="244">
        <f>IF(N1639="sníž. přenesená",J1639,0)</f>
        <v>0</v>
      </c>
      <c r="BI1639" s="244">
        <f>IF(N1639="nulová",J1639,0)</f>
        <v>0</v>
      </c>
      <c r="BJ1639" s="19" t="s">
        <v>89</v>
      </c>
      <c r="BK1639" s="244">
        <f>ROUND(I1639*H1639,2)</f>
        <v>0</v>
      </c>
      <c r="BL1639" s="19" t="s">
        <v>637</v>
      </c>
      <c r="BM1639" s="243" t="s">
        <v>2427</v>
      </c>
    </row>
    <row r="1640" s="2" customFormat="1" ht="16.5" customHeight="1">
      <c r="A1640" s="40"/>
      <c r="B1640" s="41"/>
      <c r="C1640" s="231" t="s">
        <v>2428</v>
      </c>
      <c r="D1640" s="231" t="s">
        <v>226</v>
      </c>
      <c r="E1640" s="232" t="s">
        <v>2429</v>
      </c>
      <c r="F1640" s="233" t="s">
        <v>2430</v>
      </c>
      <c r="G1640" s="234" t="s">
        <v>1068</v>
      </c>
      <c r="H1640" s="235">
        <v>1</v>
      </c>
      <c r="I1640" s="236"/>
      <c r="J1640" s="237">
        <f>ROUND(I1640*H1640,2)</f>
        <v>0</v>
      </c>
      <c r="K1640" s="238"/>
      <c r="L1640" s="46"/>
      <c r="M1640" s="239" t="s">
        <v>1</v>
      </c>
      <c r="N1640" s="240" t="s">
        <v>44</v>
      </c>
      <c r="O1640" s="93"/>
      <c r="P1640" s="241">
        <f>O1640*H1640</f>
        <v>0</v>
      </c>
      <c r="Q1640" s="241">
        <v>0</v>
      </c>
      <c r="R1640" s="241">
        <f>Q1640*H1640</f>
        <v>0</v>
      </c>
      <c r="S1640" s="241">
        <v>0</v>
      </c>
      <c r="T1640" s="242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43" t="s">
        <v>637</v>
      </c>
      <c r="AT1640" s="243" t="s">
        <v>226</v>
      </c>
      <c r="AU1640" s="243" t="s">
        <v>93</v>
      </c>
      <c r="AY1640" s="19" t="s">
        <v>224</v>
      </c>
      <c r="BE1640" s="244">
        <f>IF(N1640="základní",J1640,0)</f>
        <v>0</v>
      </c>
      <c r="BF1640" s="244">
        <f>IF(N1640="snížená",J1640,0)</f>
        <v>0</v>
      </c>
      <c r="BG1640" s="244">
        <f>IF(N1640="zákl. přenesená",J1640,0)</f>
        <v>0</v>
      </c>
      <c r="BH1640" s="244">
        <f>IF(N1640="sníž. přenesená",J1640,0)</f>
        <v>0</v>
      </c>
      <c r="BI1640" s="244">
        <f>IF(N1640="nulová",J1640,0)</f>
        <v>0</v>
      </c>
      <c r="BJ1640" s="19" t="s">
        <v>89</v>
      </c>
      <c r="BK1640" s="244">
        <f>ROUND(I1640*H1640,2)</f>
        <v>0</v>
      </c>
      <c r="BL1640" s="19" t="s">
        <v>637</v>
      </c>
      <c r="BM1640" s="243" t="s">
        <v>2431</v>
      </c>
    </row>
    <row r="1641" s="2" customFormat="1" ht="16.5" customHeight="1">
      <c r="A1641" s="40"/>
      <c r="B1641" s="41"/>
      <c r="C1641" s="231" t="s">
        <v>2432</v>
      </c>
      <c r="D1641" s="231" t="s">
        <v>226</v>
      </c>
      <c r="E1641" s="232" t="s">
        <v>2433</v>
      </c>
      <c r="F1641" s="233" t="s">
        <v>2434</v>
      </c>
      <c r="G1641" s="234" t="s">
        <v>1068</v>
      </c>
      <c r="H1641" s="235">
        <v>2</v>
      </c>
      <c r="I1641" s="236"/>
      <c r="J1641" s="237">
        <f>ROUND(I1641*H1641,2)</f>
        <v>0</v>
      </c>
      <c r="K1641" s="238"/>
      <c r="L1641" s="46"/>
      <c r="M1641" s="239" t="s">
        <v>1</v>
      </c>
      <c r="N1641" s="240" t="s">
        <v>44</v>
      </c>
      <c r="O1641" s="93"/>
      <c r="P1641" s="241">
        <f>O1641*H1641</f>
        <v>0</v>
      </c>
      <c r="Q1641" s="241">
        <v>0</v>
      </c>
      <c r="R1641" s="241">
        <f>Q1641*H1641</f>
        <v>0</v>
      </c>
      <c r="S1641" s="241">
        <v>0</v>
      </c>
      <c r="T1641" s="242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3" t="s">
        <v>637</v>
      </c>
      <c r="AT1641" s="243" t="s">
        <v>226</v>
      </c>
      <c r="AU1641" s="243" t="s">
        <v>93</v>
      </c>
      <c r="AY1641" s="19" t="s">
        <v>224</v>
      </c>
      <c r="BE1641" s="244">
        <f>IF(N1641="základní",J1641,0)</f>
        <v>0</v>
      </c>
      <c r="BF1641" s="244">
        <f>IF(N1641="snížená",J1641,0)</f>
        <v>0</v>
      </c>
      <c r="BG1641" s="244">
        <f>IF(N1641="zákl. přenesená",J1641,0)</f>
        <v>0</v>
      </c>
      <c r="BH1641" s="244">
        <f>IF(N1641="sníž. přenesená",J1641,0)</f>
        <v>0</v>
      </c>
      <c r="BI1641" s="244">
        <f>IF(N1641="nulová",J1641,0)</f>
        <v>0</v>
      </c>
      <c r="BJ1641" s="19" t="s">
        <v>89</v>
      </c>
      <c r="BK1641" s="244">
        <f>ROUND(I1641*H1641,2)</f>
        <v>0</v>
      </c>
      <c r="BL1641" s="19" t="s">
        <v>637</v>
      </c>
      <c r="BM1641" s="243" t="s">
        <v>2435</v>
      </c>
    </row>
    <row r="1642" s="2" customFormat="1" ht="16.5" customHeight="1">
      <c r="A1642" s="40"/>
      <c r="B1642" s="41"/>
      <c r="C1642" s="231" t="s">
        <v>2436</v>
      </c>
      <c r="D1642" s="231" t="s">
        <v>226</v>
      </c>
      <c r="E1642" s="232" t="s">
        <v>2437</v>
      </c>
      <c r="F1642" s="233" t="s">
        <v>2438</v>
      </c>
      <c r="G1642" s="234" t="s">
        <v>1068</v>
      </c>
      <c r="H1642" s="235">
        <v>1</v>
      </c>
      <c r="I1642" s="236"/>
      <c r="J1642" s="237">
        <f>ROUND(I1642*H1642,2)</f>
        <v>0</v>
      </c>
      <c r="K1642" s="238"/>
      <c r="L1642" s="46"/>
      <c r="M1642" s="239" t="s">
        <v>1</v>
      </c>
      <c r="N1642" s="240" t="s">
        <v>44</v>
      </c>
      <c r="O1642" s="93"/>
      <c r="P1642" s="241">
        <f>O1642*H1642</f>
        <v>0</v>
      </c>
      <c r="Q1642" s="241">
        <v>0</v>
      </c>
      <c r="R1642" s="241">
        <f>Q1642*H1642</f>
        <v>0</v>
      </c>
      <c r="S1642" s="241">
        <v>0</v>
      </c>
      <c r="T1642" s="242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43" t="s">
        <v>637</v>
      </c>
      <c r="AT1642" s="243" t="s">
        <v>226</v>
      </c>
      <c r="AU1642" s="243" t="s">
        <v>93</v>
      </c>
      <c r="AY1642" s="19" t="s">
        <v>224</v>
      </c>
      <c r="BE1642" s="244">
        <f>IF(N1642="základní",J1642,0)</f>
        <v>0</v>
      </c>
      <c r="BF1642" s="244">
        <f>IF(N1642="snížená",J1642,0)</f>
        <v>0</v>
      </c>
      <c r="BG1642" s="244">
        <f>IF(N1642="zákl. přenesená",J1642,0)</f>
        <v>0</v>
      </c>
      <c r="BH1642" s="244">
        <f>IF(N1642="sníž. přenesená",J1642,0)</f>
        <v>0</v>
      </c>
      <c r="BI1642" s="244">
        <f>IF(N1642="nulová",J1642,0)</f>
        <v>0</v>
      </c>
      <c r="BJ1642" s="19" t="s">
        <v>89</v>
      </c>
      <c r="BK1642" s="244">
        <f>ROUND(I1642*H1642,2)</f>
        <v>0</v>
      </c>
      <c r="BL1642" s="19" t="s">
        <v>637</v>
      </c>
      <c r="BM1642" s="243" t="s">
        <v>2439</v>
      </c>
    </row>
    <row r="1643" s="2" customFormat="1" ht="16.5" customHeight="1">
      <c r="A1643" s="40"/>
      <c r="B1643" s="41"/>
      <c r="C1643" s="231" t="s">
        <v>2440</v>
      </c>
      <c r="D1643" s="231" t="s">
        <v>226</v>
      </c>
      <c r="E1643" s="232" t="s">
        <v>2441</v>
      </c>
      <c r="F1643" s="233" t="s">
        <v>2442</v>
      </c>
      <c r="G1643" s="234" t="s">
        <v>1068</v>
      </c>
      <c r="H1643" s="235">
        <v>1</v>
      </c>
      <c r="I1643" s="236"/>
      <c r="J1643" s="237">
        <f>ROUND(I1643*H1643,2)</f>
        <v>0</v>
      </c>
      <c r="K1643" s="238"/>
      <c r="L1643" s="46"/>
      <c r="M1643" s="239" t="s">
        <v>1</v>
      </c>
      <c r="N1643" s="240" t="s">
        <v>44</v>
      </c>
      <c r="O1643" s="93"/>
      <c r="P1643" s="241">
        <f>O1643*H1643</f>
        <v>0</v>
      </c>
      <c r="Q1643" s="241">
        <v>0</v>
      </c>
      <c r="R1643" s="241">
        <f>Q1643*H1643</f>
        <v>0</v>
      </c>
      <c r="S1643" s="241">
        <v>0</v>
      </c>
      <c r="T1643" s="242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3" t="s">
        <v>637</v>
      </c>
      <c r="AT1643" s="243" t="s">
        <v>226</v>
      </c>
      <c r="AU1643" s="243" t="s">
        <v>93</v>
      </c>
      <c r="AY1643" s="19" t="s">
        <v>224</v>
      </c>
      <c r="BE1643" s="244">
        <f>IF(N1643="základní",J1643,0)</f>
        <v>0</v>
      </c>
      <c r="BF1643" s="244">
        <f>IF(N1643="snížená",J1643,0)</f>
        <v>0</v>
      </c>
      <c r="BG1643" s="244">
        <f>IF(N1643="zákl. přenesená",J1643,0)</f>
        <v>0</v>
      </c>
      <c r="BH1643" s="244">
        <f>IF(N1643="sníž. přenesená",J1643,0)</f>
        <v>0</v>
      </c>
      <c r="BI1643" s="244">
        <f>IF(N1643="nulová",J1643,0)</f>
        <v>0</v>
      </c>
      <c r="BJ1643" s="19" t="s">
        <v>89</v>
      </c>
      <c r="BK1643" s="244">
        <f>ROUND(I1643*H1643,2)</f>
        <v>0</v>
      </c>
      <c r="BL1643" s="19" t="s">
        <v>637</v>
      </c>
      <c r="BM1643" s="243" t="s">
        <v>2443</v>
      </c>
    </row>
    <row r="1644" s="12" customFormat="1" ht="20.88" customHeight="1">
      <c r="A1644" s="12"/>
      <c r="B1644" s="215"/>
      <c r="C1644" s="216"/>
      <c r="D1644" s="217" t="s">
        <v>77</v>
      </c>
      <c r="E1644" s="229" t="s">
        <v>2444</v>
      </c>
      <c r="F1644" s="229" t="s">
        <v>2445</v>
      </c>
      <c r="G1644" s="216"/>
      <c r="H1644" s="216"/>
      <c r="I1644" s="219"/>
      <c r="J1644" s="230">
        <f>BK1644</f>
        <v>0</v>
      </c>
      <c r="K1644" s="216"/>
      <c r="L1644" s="221"/>
      <c r="M1644" s="222"/>
      <c r="N1644" s="223"/>
      <c r="O1644" s="223"/>
      <c r="P1644" s="224">
        <f>SUM(P1645:P1658)</f>
        <v>0</v>
      </c>
      <c r="Q1644" s="223"/>
      <c r="R1644" s="224">
        <f>SUM(R1645:R1658)</f>
        <v>0</v>
      </c>
      <c r="S1644" s="223"/>
      <c r="T1644" s="225">
        <f>SUM(T1645:T1658)</f>
        <v>0</v>
      </c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R1644" s="226" t="s">
        <v>93</v>
      </c>
      <c r="AT1644" s="227" t="s">
        <v>77</v>
      </c>
      <c r="AU1644" s="227" t="s">
        <v>89</v>
      </c>
      <c r="AY1644" s="226" t="s">
        <v>224</v>
      </c>
      <c r="BK1644" s="228">
        <f>SUM(BK1645:BK1658)</f>
        <v>0</v>
      </c>
    </row>
    <row r="1645" s="2" customFormat="1" ht="16.5" customHeight="1">
      <c r="A1645" s="40"/>
      <c r="B1645" s="41"/>
      <c r="C1645" s="231" t="s">
        <v>2446</v>
      </c>
      <c r="D1645" s="231" t="s">
        <v>226</v>
      </c>
      <c r="E1645" s="232" t="s">
        <v>2447</v>
      </c>
      <c r="F1645" s="233" t="s">
        <v>2448</v>
      </c>
      <c r="G1645" s="234" t="s">
        <v>273</v>
      </c>
      <c r="H1645" s="235">
        <v>95</v>
      </c>
      <c r="I1645" s="236"/>
      <c r="J1645" s="237">
        <f>ROUND(I1645*H1645,2)</f>
        <v>0</v>
      </c>
      <c r="K1645" s="238"/>
      <c r="L1645" s="46"/>
      <c r="M1645" s="239" t="s">
        <v>1</v>
      </c>
      <c r="N1645" s="240" t="s">
        <v>44</v>
      </c>
      <c r="O1645" s="93"/>
      <c r="P1645" s="241">
        <f>O1645*H1645</f>
        <v>0</v>
      </c>
      <c r="Q1645" s="241">
        <v>0</v>
      </c>
      <c r="R1645" s="241">
        <f>Q1645*H1645</f>
        <v>0</v>
      </c>
      <c r="S1645" s="241">
        <v>0</v>
      </c>
      <c r="T1645" s="242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43" t="s">
        <v>637</v>
      </c>
      <c r="AT1645" s="243" t="s">
        <v>226</v>
      </c>
      <c r="AU1645" s="243" t="s">
        <v>93</v>
      </c>
      <c r="AY1645" s="19" t="s">
        <v>224</v>
      </c>
      <c r="BE1645" s="244">
        <f>IF(N1645="základní",J1645,0)</f>
        <v>0</v>
      </c>
      <c r="BF1645" s="244">
        <f>IF(N1645="snížená",J1645,0)</f>
        <v>0</v>
      </c>
      <c r="BG1645" s="244">
        <f>IF(N1645="zákl. přenesená",J1645,0)</f>
        <v>0</v>
      </c>
      <c r="BH1645" s="244">
        <f>IF(N1645="sníž. přenesená",J1645,0)</f>
        <v>0</v>
      </c>
      <c r="BI1645" s="244">
        <f>IF(N1645="nulová",J1645,0)</f>
        <v>0</v>
      </c>
      <c r="BJ1645" s="19" t="s">
        <v>89</v>
      </c>
      <c r="BK1645" s="244">
        <f>ROUND(I1645*H1645,2)</f>
        <v>0</v>
      </c>
      <c r="BL1645" s="19" t="s">
        <v>637</v>
      </c>
      <c r="BM1645" s="243" t="s">
        <v>2449</v>
      </c>
    </row>
    <row r="1646" s="2" customFormat="1" ht="16.5" customHeight="1">
      <c r="A1646" s="40"/>
      <c r="B1646" s="41"/>
      <c r="C1646" s="231" t="s">
        <v>2450</v>
      </c>
      <c r="D1646" s="231" t="s">
        <v>226</v>
      </c>
      <c r="E1646" s="232" t="s">
        <v>2451</v>
      </c>
      <c r="F1646" s="233" t="s">
        <v>2452</v>
      </c>
      <c r="G1646" s="234" t="s">
        <v>273</v>
      </c>
      <c r="H1646" s="235">
        <v>20</v>
      </c>
      <c r="I1646" s="236"/>
      <c r="J1646" s="237">
        <f>ROUND(I1646*H1646,2)</f>
        <v>0</v>
      </c>
      <c r="K1646" s="238"/>
      <c r="L1646" s="46"/>
      <c r="M1646" s="239" t="s">
        <v>1</v>
      </c>
      <c r="N1646" s="240" t="s">
        <v>44</v>
      </c>
      <c r="O1646" s="93"/>
      <c r="P1646" s="241">
        <f>O1646*H1646</f>
        <v>0</v>
      </c>
      <c r="Q1646" s="241">
        <v>0</v>
      </c>
      <c r="R1646" s="241">
        <f>Q1646*H1646</f>
        <v>0</v>
      </c>
      <c r="S1646" s="241">
        <v>0</v>
      </c>
      <c r="T1646" s="242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3" t="s">
        <v>637</v>
      </c>
      <c r="AT1646" s="243" t="s">
        <v>226</v>
      </c>
      <c r="AU1646" s="243" t="s">
        <v>93</v>
      </c>
      <c r="AY1646" s="19" t="s">
        <v>224</v>
      </c>
      <c r="BE1646" s="244">
        <f>IF(N1646="základní",J1646,0)</f>
        <v>0</v>
      </c>
      <c r="BF1646" s="244">
        <f>IF(N1646="snížená",J1646,0)</f>
        <v>0</v>
      </c>
      <c r="BG1646" s="244">
        <f>IF(N1646="zákl. přenesená",J1646,0)</f>
        <v>0</v>
      </c>
      <c r="BH1646" s="244">
        <f>IF(N1646="sníž. přenesená",J1646,0)</f>
        <v>0</v>
      </c>
      <c r="BI1646" s="244">
        <f>IF(N1646="nulová",J1646,0)</f>
        <v>0</v>
      </c>
      <c r="BJ1646" s="19" t="s">
        <v>89</v>
      </c>
      <c r="BK1646" s="244">
        <f>ROUND(I1646*H1646,2)</f>
        <v>0</v>
      </c>
      <c r="BL1646" s="19" t="s">
        <v>637</v>
      </c>
      <c r="BM1646" s="243" t="s">
        <v>2453</v>
      </c>
    </row>
    <row r="1647" s="2" customFormat="1" ht="16.5" customHeight="1">
      <c r="A1647" s="40"/>
      <c r="B1647" s="41"/>
      <c r="C1647" s="231" t="s">
        <v>2454</v>
      </c>
      <c r="D1647" s="231" t="s">
        <v>226</v>
      </c>
      <c r="E1647" s="232" t="s">
        <v>2455</v>
      </c>
      <c r="F1647" s="233" t="s">
        <v>2456</v>
      </c>
      <c r="G1647" s="234" t="s">
        <v>1068</v>
      </c>
      <c r="H1647" s="235">
        <v>30</v>
      </c>
      <c r="I1647" s="236"/>
      <c r="J1647" s="237">
        <f>ROUND(I1647*H1647,2)</f>
        <v>0</v>
      </c>
      <c r="K1647" s="238"/>
      <c r="L1647" s="46"/>
      <c r="M1647" s="239" t="s">
        <v>1</v>
      </c>
      <c r="N1647" s="240" t="s">
        <v>44</v>
      </c>
      <c r="O1647" s="93"/>
      <c r="P1647" s="241">
        <f>O1647*H1647</f>
        <v>0</v>
      </c>
      <c r="Q1647" s="241">
        <v>0</v>
      </c>
      <c r="R1647" s="241">
        <f>Q1647*H1647</f>
        <v>0</v>
      </c>
      <c r="S1647" s="241">
        <v>0</v>
      </c>
      <c r="T1647" s="242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3" t="s">
        <v>637</v>
      </c>
      <c r="AT1647" s="243" t="s">
        <v>226</v>
      </c>
      <c r="AU1647" s="243" t="s">
        <v>93</v>
      </c>
      <c r="AY1647" s="19" t="s">
        <v>224</v>
      </c>
      <c r="BE1647" s="244">
        <f>IF(N1647="základní",J1647,0)</f>
        <v>0</v>
      </c>
      <c r="BF1647" s="244">
        <f>IF(N1647="snížená",J1647,0)</f>
        <v>0</v>
      </c>
      <c r="BG1647" s="244">
        <f>IF(N1647="zákl. přenesená",J1647,0)</f>
        <v>0</v>
      </c>
      <c r="BH1647" s="244">
        <f>IF(N1647="sníž. přenesená",J1647,0)</f>
        <v>0</v>
      </c>
      <c r="BI1647" s="244">
        <f>IF(N1647="nulová",J1647,0)</f>
        <v>0</v>
      </c>
      <c r="BJ1647" s="19" t="s">
        <v>89</v>
      </c>
      <c r="BK1647" s="244">
        <f>ROUND(I1647*H1647,2)</f>
        <v>0</v>
      </c>
      <c r="BL1647" s="19" t="s">
        <v>637</v>
      </c>
      <c r="BM1647" s="243" t="s">
        <v>2457</v>
      </c>
    </row>
    <row r="1648" s="2" customFormat="1" ht="16.5" customHeight="1">
      <c r="A1648" s="40"/>
      <c r="B1648" s="41"/>
      <c r="C1648" s="231" t="s">
        <v>2458</v>
      </c>
      <c r="D1648" s="231" t="s">
        <v>226</v>
      </c>
      <c r="E1648" s="232" t="s">
        <v>2459</v>
      </c>
      <c r="F1648" s="233" t="s">
        <v>2460</v>
      </c>
      <c r="G1648" s="234" t="s">
        <v>1068</v>
      </c>
      <c r="H1648" s="235">
        <v>45</v>
      </c>
      <c r="I1648" s="236"/>
      <c r="J1648" s="237">
        <f>ROUND(I1648*H1648,2)</f>
        <v>0</v>
      </c>
      <c r="K1648" s="238"/>
      <c r="L1648" s="46"/>
      <c r="M1648" s="239" t="s">
        <v>1</v>
      </c>
      <c r="N1648" s="240" t="s">
        <v>44</v>
      </c>
      <c r="O1648" s="93"/>
      <c r="P1648" s="241">
        <f>O1648*H1648</f>
        <v>0</v>
      </c>
      <c r="Q1648" s="241">
        <v>0</v>
      </c>
      <c r="R1648" s="241">
        <f>Q1648*H1648</f>
        <v>0</v>
      </c>
      <c r="S1648" s="241">
        <v>0</v>
      </c>
      <c r="T1648" s="242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3" t="s">
        <v>637</v>
      </c>
      <c r="AT1648" s="243" t="s">
        <v>226</v>
      </c>
      <c r="AU1648" s="243" t="s">
        <v>93</v>
      </c>
      <c r="AY1648" s="19" t="s">
        <v>224</v>
      </c>
      <c r="BE1648" s="244">
        <f>IF(N1648="základní",J1648,0)</f>
        <v>0</v>
      </c>
      <c r="BF1648" s="244">
        <f>IF(N1648="snížená",J1648,0)</f>
        <v>0</v>
      </c>
      <c r="BG1648" s="244">
        <f>IF(N1648="zákl. přenesená",J1648,0)</f>
        <v>0</v>
      </c>
      <c r="BH1648" s="244">
        <f>IF(N1648="sníž. přenesená",J1648,0)</f>
        <v>0</v>
      </c>
      <c r="BI1648" s="244">
        <f>IF(N1648="nulová",J1648,0)</f>
        <v>0</v>
      </c>
      <c r="BJ1648" s="19" t="s">
        <v>89</v>
      </c>
      <c r="BK1648" s="244">
        <f>ROUND(I1648*H1648,2)</f>
        <v>0</v>
      </c>
      <c r="BL1648" s="19" t="s">
        <v>637</v>
      </c>
      <c r="BM1648" s="243" t="s">
        <v>2461</v>
      </c>
    </row>
    <row r="1649" s="2" customFormat="1" ht="16.5" customHeight="1">
      <c r="A1649" s="40"/>
      <c r="B1649" s="41"/>
      <c r="C1649" s="231" t="s">
        <v>2462</v>
      </c>
      <c r="D1649" s="231" t="s">
        <v>226</v>
      </c>
      <c r="E1649" s="232" t="s">
        <v>2463</v>
      </c>
      <c r="F1649" s="233" t="s">
        <v>2464</v>
      </c>
      <c r="G1649" s="234" t="s">
        <v>1068</v>
      </c>
      <c r="H1649" s="235">
        <v>4</v>
      </c>
      <c r="I1649" s="236"/>
      <c r="J1649" s="237">
        <f>ROUND(I1649*H1649,2)</f>
        <v>0</v>
      </c>
      <c r="K1649" s="238"/>
      <c r="L1649" s="46"/>
      <c r="M1649" s="239" t="s">
        <v>1</v>
      </c>
      <c r="N1649" s="240" t="s">
        <v>44</v>
      </c>
      <c r="O1649" s="93"/>
      <c r="P1649" s="241">
        <f>O1649*H1649</f>
        <v>0</v>
      </c>
      <c r="Q1649" s="241">
        <v>0</v>
      </c>
      <c r="R1649" s="241">
        <f>Q1649*H1649</f>
        <v>0</v>
      </c>
      <c r="S1649" s="241">
        <v>0</v>
      </c>
      <c r="T1649" s="242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43" t="s">
        <v>637</v>
      </c>
      <c r="AT1649" s="243" t="s">
        <v>226</v>
      </c>
      <c r="AU1649" s="243" t="s">
        <v>93</v>
      </c>
      <c r="AY1649" s="19" t="s">
        <v>224</v>
      </c>
      <c r="BE1649" s="244">
        <f>IF(N1649="základní",J1649,0)</f>
        <v>0</v>
      </c>
      <c r="BF1649" s="244">
        <f>IF(N1649="snížená",J1649,0)</f>
        <v>0</v>
      </c>
      <c r="BG1649" s="244">
        <f>IF(N1649="zákl. přenesená",J1649,0)</f>
        <v>0</v>
      </c>
      <c r="BH1649" s="244">
        <f>IF(N1649="sníž. přenesená",J1649,0)</f>
        <v>0</v>
      </c>
      <c r="BI1649" s="244">
        <f>IF(N1649="nulová",J1649,0)</f>
        <v>0</v>
      </c>
      <c r="BJ1649" s="19" t="s">
        <v>89</v>
      </c>
      <c r="BK1649" s="244">
        <f>ROUND(I1649*H1649,2)</f>
        <v>0</v>
      </c>
      <c r="BL1649" s="19" t="s">
        <v>637</v>
      </c>
      <c r="BM1649" s="243" t="s">
        <v>2465</v>
      </c>
    </row>
    <row r="1650" s="2" customFormat="1" ht="16.5" customHeight="1">
      <c r="A1650" s="40"/>
      <c r="B1650" s="41"/>
      <c r="C1650" s="231" t="s">
        <v>2466</v>
      </c>
      <c r="D1650" s="231" t="s">
        <v>226</v>
      </c>
      <c r="E1650" s="232" t="s">
        <v>2467</v>
      </c>
      <c r="F1650" s="233" t="s">
        <v>2468</v>
      </c>
      <c r="G1650" s="234" t="s">
        <v>1068</v>
      </c>
      <c r="H1650" s="235">
        <v>1</v>
      </c>
      <c r="I1650" s="236"/>
      <c r="J1650" s="237">
        <f>ROUND(I1650*H1650,2)</f>
        <v>0</v>
      </c>
      <c r="K1650" s="238"/>
      <c r="L1650" s="46"/>
      <c r="M1650" s="239" t="s">
        <v>1</v>
      </c>
      <c r="N1650" s="240" t="s">
        <v>44</v>
      </c>
      <c r="O1650" s="93"/>
      <c r="P1650" s="241">
        <f>O1650*H1650</f>
        <v>0</v>
      </c>
      <c r="Q1650" s="241">
        <v>0</v>
      </c>
      <c r="R1650" s="241">
        <f>Q1650*H1650</f>
        <v>0</v>
      </c>
      <c r="S1650" s="241">
        <v>0</v>
      </c>
      <c r="T1650" s="242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3" t="s">
        <v>637</v>
      </c>
      <c r="AT1650" s="243" t="s">
        <v>226</v>
      </c>
      <c r="AU1650" s="243" t="s">
        <v>93</v>
      </c>
      <c r="AY1650" s="19" t="s">
        <v>224</v>
      </c>
      <c r="BE1650" s="244">
        <f>IF(N1650="základní",J1650,0)</f>
        <v>0</v>
      </c>
      <c r="BF1650" s="244">
        <f>IF(N1650="snížená",J1650,0)</f>
        <v>0</v>
      </c>
      <c r="BG1650" s="244">
        <f>IF(N1650="zákl. přenesená",J1650,0)</f>
        <v>0</v>
      </c>
      <c r="BH1650" s="244">
        <f>IF(N1650="sníž. přenesená",J1650,0)</f>
        <v>0</v>
      </c>
      <c r="BI1650" s="244">
        <f>IF(N1650="nulová",J1650,0)</f>
        <v>0</v>
      </c>
      <c r="BJ1650" s="19" t="s">
        <v>89</v>
      </c>
      <c r="BK1650" s="244">
        <f>ROUND(I1650*H1650,2)</f>
        <v>0</v>
      </c>
      <c r="BL1650" s="19" t="s">
        <v>637</v>
      </c>
      <c r="BM1650" s="243" t="s">
        <v>2469</v>
      </c>
    </row>
    <row r="1651" s="2" customFormat="1" ht="16.5" customHeight="1">
      <c r="A1651" s="40"/>
      <c r="B1651" s="41"/>
      <c r="C1651" s="231" t="s">
        <v>2470</v>
      </c>
      <c r="D1651" s="231" t="s">
        <v>226</v>
      </c>
      <c r="E1651" s="232" t="s">
        <v>2471</v>
      </c>
      <c r="F1651" s="233" t="s">
        <v>2472</v>
      </c>
      <c r="G1651" s="234" t="s">
        <v>1068</v>
      </c>
      <c r="H1651" s="235">
        <v>35</v>
      </c>
      <c r="I1651" s="236"/>
      <c r="J1651" s="237">
        <f>ROUND(I1651*H1651,2)</f>
        <v>0</v>
      </c>
      <c r="K1651" s="238"/>
      <c r="L1651" s="46"/>
      <c r="M1651" s="239" t="s">
        <v>1</v>
      </c>
      <c r="N1651" s="240" t="s">
        <v>44</v>
      </c>
      <c r="O1651" s="93"/>
      <c r="P1651" s="241">
        <f>O1651*H1651</f>
        <v>0</v>
      </c>
      <c r="Q1651" s="241">
        <v>0</v>
      </c>
      <c r="R1651" s="241">
        <f>Q1651*H1651</f>
        <v>0</v>
      </c>
      <c r="S1651" s="241">
        <v>0</v>
      </c>
      <c r="T1651" s="242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3" t="s">
        <v>637</v>
      </c>
      <c r="AT1651" s="243" t="s">
        <v>226</v>
      </c>
      <c r="AU1651" s="243" t="s">
        <v>93</v>
      </c>
      <c r="AY1651" s="19" t="s">
        <v>224</v>
      </c>
      <c r="BE1651" s="244">
        <f>IF(N1651="základní",J1651,0)</f>
        <v>0</v>
      </c>
      <c r="BF1651" s="244">
        <f>IF(N1651="snížená",J1651,0)</f>
        <v>0</v>
      </c>
      <c r="BG1651" s="244">
        <f>IF(N1651="zákl. přenesená",J1651,0)</f>
        <v>0</v>
      </c>
      <c r="BH1651" s="244">
        <f>IF(N1651="sníž. přenesená",J1651,0)</f>
        <v>0</v>
      </c>
      <c r="BI1651" s="244">
        <f>IF(N1651="nulová",J1651,0)</f>
        <v>0</v>
      </c>
      <c r="BJ1651" s="19" t="s">
        <v>89</v>
      </c>
      <c r="BK1651" s="244">
        <f>ROUND(I1651*H1651,2)</f>
        <v>0</v>
      </c>
      <c r="BL1651" s="19" t="s">
        <v>637</v>
      </c>
      <c r="BM1651" s="243" t="s">
        <v>2473</v>
      </c>
    </row>
    <row r="1652" s="2" customFormat="1" ht="16.5" customHeight="1">
      <c r="A1652" s="40"/>
      <c r="B1652" s="41"/>
      <c r="C1652" s="231" t="s">
        <v>2474</v>
      </c>
      <c r="D1652" s="231" t="s">
        <v>226</v>
      </c>
      <c r="E1652" s="232" t="s">
        <v>2475</v>
      </c>
      <c r="F1652" s="233" t="s">
        <v>2476</v>
      </c>
      <c r="G1652" s="234" t="s">
        <v>273</v>
      </c>
      <c r="H1652" s="235">
        <v>65</v>
      </c>
      <c r="I1652" s="236"/>
      <c r="J1652" s="237">
        <f>ROUND(I1652*H1652,2)</f>
        <v>0</v>
      </c>
      <c r="K1652" s="238"/>
      <c r="L1652" s="46"/>
      <c r="M1652" s="239" t="s">
        <v>1</v>
      </c>
      <c r="N1652" s="240" t="s">
        <v>44</v>
      </c>
      <c r="O1652" s="93"/>
      <c r="P1652" s="241">
        <f>O1652*H1652</f>
        <v>0</v>
      </c>
      <c r="Q1652" s="241">
        <v>0</v>
      </c>
      <c r="R1652" s="241">
        <f>Q1652*H1652</f>
        <v>0</v>
      </c>
      <c r="S1652" s="241">
        <v>0</v>
      </c>
      <c r="T1652" s="242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43" t="s">
        <v>637</v>
      </c>
      <c r="AT1652" s="243" t="s">
        <v>226</v>
      </c>
      <c r="AU1652" s="243" t="s">
        <v>93</v>
      </c>
      <c r="AY1652" s="19" t="s">
        <v>224</v>
      </c>
      <c r="BE1652" s="244">
        <f>IF(N1652="základní",J1652,0)</f>
        <v>0</v>
      </c>
      <c r="BF1652" s="244">
        <f>IF(N1652="snížená",J1652,0)</f>
        <v>0</v>
      </c>
      <c r="BG1652" s="244">
        <f>IF(N1652="zákl. přenesená",J1652,0)</f>
        <v>0</v>
      </c>
      <c r="BH1652" s="244">
        <f>IF(N1652="sníž. přenesená",J1652,0)</f>
        <v>0</v>
      </c>
      <c r="BI1652" s="244">
        <f>IF(N1652="nulová",J1652,0)</f>
        <v>0</v>
      </c>
      <c r="BJ1652" s="19" t="s">
        <v>89</v>
      </c>
      <c r="BK1652" s="244">
        <f>ROUND(I1652*H1652,2)</f>
        <v>0</v>
      </c>
      <c r="BL1652" s="19" t="s">
        <v>637</v>
      </c>
      <c r="BM1652" s="243" t="s">
        <v>2477</v>
      </c>
    </row>
    <row r="1653" s="2" customFormat="1" ht="16.5" customHeight="1">
      <c r="A1653" s="40"/>
      <c r="B1653" s="41"/>
      <c r="C1653" s="231" t="s">
        <v>2478</v>
      </c>
      <c r="D1653" s="231" t="s">
        <v>226</v>
      </c>
      <c r="E1653" s="232" t="s">
        <v>2479</v>
      </c>
      <c r="F1653" s="233" t="s">
        <v>2480</v>
      </c>
      <c r="G1653" s="234" t="s">
        <v>1068</v>
      </c>
      <c r="H1653" s="235">
        <v>4</v>
      </c>
      <c r="I1653" s="236"/>
      <c r="J1653" s="237">
        <f>ROUND(I1653*H1653,2)</f>
        <v>0</v>
      </c>
      <c r="K1653" s="238"/>
      <c r="L1653" s="46"/>
      <c r="M1653" s="239" t="s">
        <v>1</v>
      </c>
      <c r="N1653" s="240" t="s">
        <v>44</v>
      </c>
      <c r="O1653" s="93"/>
      <c r="P1653" s="241">
        <f>O1653*H1653</f>
        <v>0</v>
      </c>
      <c r="Q1653" s="241">
        <v>0</v>
      </c>
      <c r="R1653" s="241">
        <f>Q1653*H1653</f>
        <v>0</v>
      </c>
      <c r="S1653" s="241">
        <v>0</v>
      </c>
      <c r="T1653" s="242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3" t="s">
        <v>637</v>
      </c>
      <c r="AT1653" s="243" t="s">
        <v>226</v>
      </c>
      <c r="AU1653" s="243" t="s">
        <v>93</v>
      </c>
      <c r="AY1653" s="19" t="s">
        <v>224</v>
      </c>
      <c r="BE1653" s="244">
        <f>IF(N1653="základní",J1653,0)</f>
        <v>0</v>
      </c>
      <c r="BF1653" s="244">
        <f>IF(N1653="snížená",J1653,0)</f>
        <v>0</v>
      </c>
      <c r="BG1653" s="244">
        <f>IF(N1653="zákl. přenesená",J1653,0)</f>
        <v>0</v>
      </c>
      <c r="BH1653" s="244">
        <f>IF(N1653="sníž. přenesená",J1653,0)</f>
        <v>0</v>
      </c>
      <c r="BI1653" s="244">
        <f>IF(N1653="nulová",J1653,0)</f>
        <v>0</v>
      </c>
      <c r="BJ1653" s="19" t="s">
        <v>89</v>
      </c>
      <c r="BK1653" s="244">
        <f>ROUND(I1653*H1653,2)</f>
        <v>0</v>
      </c>
      <c r="BL1653" s="19" t="s">
        <v>637</v>
      </c>
      <c r="BM1653" s="243" t="s">
        <v>2481</v>
      </c>
    </row>
    <row r="1654" s="2" customFormat="1" ht="16.5" customHeight="1">
      <c r="A1654" s="40"/>
      <c r="B1654" s="41"/>
      <c r="C1654" s="231" t="s">
        <v>2482</v>
      </c>
      <c r="D1654" s="231" t="s">
        <v>226</v>
      </c>
      <c r="E1654" s="232" t="s">
        <v>2483</v>
      </c>
      <c r="F1654" s="233" t="s">
        <v>2484</v>
      </c>
      <c r="G1654" s="234" t="s">
        <v>1068</v>
      </c>
      <c r="H1654" s="235">
        <v>4</v>
      </c>
      <c r="I1654" s="236"/>
      <c r="J1654" s="237">
        <f>ROUND(I1654*H1654,2)</f>
        <v>0</v>
      </c>
      <c r="K1654" s="238"/>
      <c r="L1654" s="46"/>
      <c r="M1654" s="239" t="s">
        <v>1</v>
      </c>
      <c r="N1654" s="240" t="s">
        <v>44</v>
      </c>
      <c r="O1654" s="93"/>
      <c r="P1654" s="241">
        <f>O1654*H1654</f>
        <v>0</v>
      </c>
      <c r="Q1654" s="241">
        <v>0</v>
      </c>
      <c r="R1654" s="241">
        <f>Q1654*H1654</f>
        <v>0</v>
      </c>
      <c r="S1654" s="241">
        <v>0</v>
      </c>
      <c r="T1654" s="242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43" t="s">
        <v>637</v>
      </c>
      <c r="AT1654" s="243" t="s">
        <v>226</v>
      </c>
      <c r="AU1654" s="243" t="s">
        <v>93</v>
      </c>
      <c r="AY1654" s="19" t="s">
        <v>224</v>
      </c>
      <c r="BE1654" s="244">
        <f>IF(N1654="základní",J1654,0)</f>
        <v>0</v>
      </c>
      <c r="BF1654" s="244">
        <f>IF(N1654="snížená",J1654,0)</f>
        <v>0</v>
      </c>
      <c r="BG1654" s="244">
        <f>IF(N1654="zákl. přenesená",J1654,0)</f>
        <v>0</v>
      </c>
      <c r="BH1654" s="244">
        <f>IF(N1654="sníž. přenesená",J1654,0)</f>
        <v>0</v>
      </c>
      <c r="BI1654" s="244">
        <f>IF(N1654="nulová",J1654,0)</f>
        <v>0</v>
      </c>
      <c r="BJ1654" s="19" t="s">
        <v>89</v>
      </c>
      <c r="BK1654" s="244">
        <f>ROUND(I1654*H1654,2)</f>
        <v>0</v>
      </c>
      <c r="BL1654" s="19" t="s">
        <v>637</v>
      </c>
      <c r="BM1654" s="243" t="s">
        <v>2485</v>
      </c>
    </row>
    <row r="1655" s="2" customFormat="1" ht="16.5" customHeight="1">
      <c r="A1655" s="40"/>
      <c r="B1655" s="41"/>
      <c r="C1655" s="231" t="s">
        <v>2486</v>
      </c>
      <c r="D1655" s="231" t="s">
        <v>226</v>
      </c>
      <c r="E1655" s="232" t="s">
        <v>2487</v>
      </c>
      <c r="F1655" s="233" t="s">
        <v>2488</v>
      </c>
      <c r="G1655" s="234" t="s">
        <v>1068</v>
      </c>
      <c r="H1655" s="235">
        <v>1</v>
      </c>
      <c r="I1655" s="236"/>
      <c r="J1655" s="237">
        <f>ROUND(I1655*H1655,2)</f>
        <v>0</v>
      </c>
      <c r="K1655" s="238"/>
      <c r="L1655" s="46"/>
      <c r="M1655" s="239" t="s">
        <v>1</v>
      </c>
      <c r="N1655" s="240" t="s">
        <v>44</v>
      </c>
      <c r="O1655" s="93"/>
      <c r="P1655" s="241">
        <f>O1655*H1655</f>
        <v>0</v>
      </c>
      <c r="Q1655" s="241">
        <v>0</v>
      </c>
      <c r="R1655" s="241">
        <f>Q1655*H1655</f>
        <v>0</v>
      </c>
      <c r="S1655" s="241">
        <v>0</v>
      </c>
      <c r="T1655" s="242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3" t="s">
        <v>637</v>
      </c>
      <c r="AT1655" s="243" t="s">
        <v>226</v>
      </c>
      <c r="AU1655" s="243" t="s">
        <v>93</v>
      </c>
      <c r="AY1655" s="19" t="s">
        <v>224</v>
      </c>
      <c r="BE1655" s="244">
        <f>IF(N1655="základní",J1655,0)</f>
        <v>0</v>
      </c>
      <c r="BF1655" s="244">
        <f>IF(N1655="snížená",J1655,0)</f>
        <v>0</v>
      </c>
      <c r="BG1655" s="244">
        <f>IF(N1655="zákl. přenesená",J1655,0)</f>
        <v>0</v>
      </c>
      <c r="BH1655" s="244">
        <f>IF(N1655="sníž. přenesená",J1655,0)</f>
        <v>0</v>
      </c>
      <c r="BI1655" s="244">
        <f>IF(N1655="nulová",J1655,0)</f>
        <v>0</v>
      </c>
      <c r="BJ1655" s="19" t="s">
        <v>89</v>
      </c>
      <c r="BK1655" s="244">
        <f>ROUND(I1655*H1655,2)</f>
        <v>0</v>
      </c>
      <c r="BL1655" s="19" t="s">
        <v>637</v>
      </c>
      <c r="BM1655" s="243" t="s">
        <v>2489</v>
      </c>
    </row>
    <row r="1656" s="2" customFormat="1" ht="16.5" customHeight="1">
      <c r="A1656" s="40"/>
      <c r="B1656" s="41"/>
      <c r="C1656" s="231" t="s">
        <v>2490</v>
      </c>
      <c r="D1656" s="231" t="s">
        <v>226</v>
      </c>
      <c r="E1656" s="232" t="s">
        <v>2491</v>
      </c>
      <c r="F1656" s="233" t="s">
        <v>2492</v>
      </c>
      <c r="G1656" s="234" t="s">
        <v>1068</v>
      </c>
      <c r="H1656" s="235">
        <v>4</v>
      </c>
      <c r="I1656" s="236"/>
      <c r="J1656" s="237">
        <f>ROUND(I1656*H1656,2)</f>
        <v>0</v>
      </c>
      <c r="K1656" s="238"/>
      <c r="L1656" s="46"/>
      <c r="M1656" s="239" t="s">
        <v>1</v>
      </c>
      <c r="N1656" s="240" t="s">
        <v>44</v>
      </c>
      <c r="O1656" s="93"/>
      <c r="P1656" s="241">
        <f>O1656*H1656</f>
        <v>0</v>
      </c>
      <c r="Q1656" s="241">
        <v>0</v>
      </c>
      <c r="R1656" s="241">
        <f>Q1656*H1656</f>
        <v>0</v>
      </c>
      <c r="S1656" s="241">
        <v>0</v>
      </c>
      <c r="T1656" s="242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43" t="s">
        <v>637</v>
      </c>
      <c r="AT1656" s="243" t="s">
        <v>226</v>
      </c>
      <c r="AU1656" s="243" t="s">
        <v>93</v>
      </c>
      <c r="AY1656" s="19" t="s">
        <v>224</v>
      </c>
      <c r="BE1656" s="244">
        <f>IF(N1656="základní",J1656,0)</f>
        <v>0</v>
      </c>
      <c r="BF1656" s="244">
        <f>IF(N1656="snížená",J1656,0)</f>
        <v>0</v>
      </c>
      <c r="BG1656" s="244">
        <f>IF(N1656="zákl. přenesená",J1656,0)</f>
        <v>0</v>
      </c>
      <c r="BH1656" s="244">
        <f>IF(N1656="sníž. přenesená",J1656,0)</f>
        <v>0</v>
      </c>
      <c r="BI1656" s="244">
        <f>IF(N1656="nulová",J1656,0)</f>
        <v>0</v>
      </c>
      <c r="BJ1656" s="19" t="s">
        <v>89</v>
      </c>
      <c r="BK1656" s="244">
        <f>ROUND(I1656*H1656,2)</f>
        <v>0</v>
      </c>
      <c r="BL1656" s="19" t="s">
        <v>637</v>
      </c>
      <c r="BM1656" s="243" t="s">
        <v>2493</v>
      </c>
    </row>
    <row r="1657" s="2" customFormat="1" ht="16.5" customHeight="1">
      <c r="A1657" s="40"/>
      <c r="B1657" s="41"/>
      <c r="C1657" s="231" t="s">
        <v>2494</v>
      </c>
      <c r="D1657" s="231" t="s">
        <v>226</v>
      </c>
      <c r="E1657" s="232" t="s">
        <v>2495</v>
      </c>
      <c r="F1657" s="233" t="s">
        <v>2496</v>
      </c>
      <c r="G1657" s="234" t="s">
        <v>1068</v>
      </c>
      <c r="H1657" s="235">
        <v>1</v>
      </c>
      <c r="I1657" s="236"/>
      <c r="J1657" s="237">
        <f>ROUND(I1657*H1657,2)</f>
        <v>0</v>
      </c>
      <c r="K1657" s="238"/>
      <c r="L1657" s="46"/>
      <c r="M1657" s="239" t="s">
        <v>1</v>
      </c>
      <c r="N1657" s="240" t="s">
        <v>44</v>
      </c>
      <c r="O1657" s="93"/>
      <c r="P1657" s="241">
        <f>O1657*H1657</f>
        <v>0</v>
      </c>
      <c r="Q1657" s="241">
        <v>0</v>
      </c>
      <c r="R1657" s="241">
        <f>Q1657*H1657</f>
        <v>0</v>
      </c>
      <c r="S1657" s="241">
        <v>0</v>
      </c>
      <c r="T1657" s="242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3" t="s">
        <v>637</v>
      </c>
      <c r="AT1657" s="243" t="s">
        <v>226</v>
      </c>
      <c r="AU1657" s="243" t="s">
        <v>93</v>
      </c>
      <c r="AY1657" s="19" t="s">
        <v>224</v>
      </c>
      <c r="BE1657" s="244">
        <f>IF(N1657="základní",J1657,0)</f>
        <v>0</v>
      </c>
      <c r="BF1657" s="244">
        <f>IF(N1657="snížená",J1657,0)</f>
        <v>0</v>
      </c>
      <c r="BG1657" s="244">
        <f>IF(N1657="zákl. přenesená",J1657,0)</f>
        <v>0</v>
      </c>
      <c r="BH1657" s="244">
        <f>IF(N1657="sníž. přenesená",J1657,0)</f>
        <v>0</v>
      </c>
      <c r="BI1657" s="244">
        <f>IF(N1657="nulová",J1657,0)</f>
        <v>0</v>
      </c>
      <c r="BJ1657" s="19" t="s">
        <v>89</v>
      </c>
      <c r="BK1657" s="244">
        <f>ROUND(I1657*H1657,2)</f>
        <v>0</v>
      </c>
      <c r="BL1657" s="19" t="s">
        <v>637</v>
      </c>
      <c r="BM1657" s="243" t="s">
        <v>2497</v>
      </c>
    </row>
    <row r="1658" s="2" customFormat="1" ht="16.5" customHeight="1">
      <c r="A1658" s="40"/>
      <c r="B1658" s="41"/>
      <c r="C1658" s="231" t="s">
        <v>2498</v>
      </c>
      <c r="D1658" s="231" t="s">
        <v>226</v>
      </c>
      <c r="E1658" s="232" t="s">
        <v>2499</v>
      </c>
      <c r="F1658" s="233" t="s">
        <v>2500</v>
      </c>
      <c r="G1658" s="234" t="s">
        <v>1068</v>
      </c>
      <c r="H1658" s="235">
        <v>1</v>
      </c>
      <c r="I1658" s="236"/>
      <c r="J1658" s="237">
        <f>ROUND(I1658*H1658,2)</f>
        <v>0</v>
      </c>
      <c r="K1658" s="238"/>
      <c r="L1658" s="46"/>
      <c r="M1658" s="239" t="s">
        <v>1</v>
      </c>
      <c r="N1658" s="240" t="s">
        <v>44</v>
      </c>
      <c r="O1658" s="93"/>
      <c r="P1658" s="241">
        <f>O1658*H1658</f>
        <v>0</v>
      </c>
      <c r="Q1658" s="241">
        <v>0</v>
      </c>
      <c r="R1658" s="241">
        <f>Q1658*H1658</f>
        <v>0</v>
      </c>
      <c r="S1658" s="241">
        <v>0</v>
      </c>
      <c r="T1658" s="242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3" t="s">
        <v>637</v>
      </c>
      <c r="AT1658" s="243" t="s">
        <v>226</v>
      </c>
      <c r="AU1658" s="243" t="s">
        <v>93</v>
      </c>
      <c r="AY1658" s="19" t="s">
        <v>224</v>
      </c>
      <c r="BE1658" s="244">
        <f>IF(N1658="základní",J1658,0)</f>
        <v>0</v>
      </c>
      <c r="BF1658" s="244">
        <f>IF(N1658="snížená",J1658,0)</f>
        <v>0</v>
      </c>
      <c r="BG1658" s="244">
        <f>IF(N1658="zákl. přenesená",J1658,0)</f>
        <v>0</v>
      </c>
      <c r="BH1658" s="244">
        <f>IF(N1658="sníž. přenesená",J1658,0)</f>
        <v>0</v>
      </c>
      <c r="BI1658" s="244">
        <f>IF(N1658="nulová",J1658,0)</f>
        <v>0</v>
      </c>
      <c r="BJ1658" s="19" t="s">
        <v>89</v>
      </c>
      <c r="BK1658" s="244">
        <f>ROUND(I1658*H1658,2)</f>
        <v>0</v>
      </c>
      <c r="BL1658" s="19" t="s">
        <v>637</v>
      </c>
      <c r="BM1658" s="243" t="s">
        <v>2501</v>
      </c>
    </row>
    <row r="1659" s="12" customFormat="1" ht="20.88" customHeight="1">
      <c r="A1659" s="12"/>
      <c r="B1659" s="215"/>
      <c r="C1659" s="216"/>
      <c r="D1659" s="217" t="s">
        <v>77</v>
      </c>
      <c r="E1659" s="229" t="s">
        <v>2502</v>
      </c>
      <c r="F1659" s="229" t="s">
        <v>2503</v>
      </c>
      <c r="G1659" s="216"/>
      <c r="H1659" s="216"/>
      <c r="I1659" s="219"/>
      <c r="J1659" s="230">
        <f>BK1659</f>
        <v>0</v>
      </c>
      <c r="K1659" s="216"/>
      <c r="L1659" s="221"/>
      <c r="M1659" s="222"/>
      <c r="N1659" s="223"/>
      <c r="O1659" s="223"/>
      <c r="P1659" s="224">
        <f>SUM(P1660:P1682)</f>
        <v>0</v>
      </c>
      <c r="Q1659" s="223"/>
      <c r="R1659" s="224">
        <f>SUM(R1660:R1682)</f>
        <v>0</v>
      </c>
      <c r="S1659" s="223"/>
      <c r="T1659" s="225">
        <f>SUM(T1660:T1682)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26" t="s">
        <v>93</v>
      </c>
      <c r="AT1659" s="227" t="s">
        <v>77</v>
      </c>
      <c r="AU1659" s="227" t="s">
        <v>89</v>
      </c>
      <c r="AY1659" s="226" t="s">
        <v>224</v>
      </c>
      <c r="BK1659" s="228">
        <f>SUM(BK1660:BK1682)</f>
        <v>0</v>
      </c>
    </row>
    <row r="1660" s="2" customFormat="1" ht="16.5" customHeight="1">
      <c r="A1660" s="40"/>
      <c r="B1660" s="41"/>
      <c r="C1660" s="231" t="s">
        <v>2504</v>
      </c>
      <c r="D1660" s="231" t="s">
        <v>226</v>
      </c>
      <c r="E1660" s="232" t="s">
        <v>2505</v>
      </c>
      <c r="F1660" s="233" t="s">
        <v>2506</v>
      </c>
      <c r="G1660" s="234" t="s">
        <v>1068</v>
      </c>
      <c r="H1660" s="235">
        <v>10</v>
      </c>
      <c r="I1660" s="236"/>
      <c r="J1660" s="237">
        <f>ROUND(I1660*H1660,2)</f>
        <v>0</v>
      </c>
      <c r="K1660" s="238"/>
      <c r="L1660" s="46"/>
      <c r="M1660" s="239" t="s">
        <v>1</v>
      </c>
      <c r="N1660" s="240" t="s">
        <v>44</v>
      </c>
      <c r="O1660" s="93"/>
      <c r="P1660" s="241">
        <f>O1660*H1660</f>
        <v>0</v>
      </c>
      <c r="Q1660" s="241">
        <v>0</v>
      </c>
      <c r="R1660" s="241">
        <f>Q1660*H1660</f>
        <v>0</v>
      </c>
      <c r="S1660" s="241">
        <v>0</v>
      </c>
      <c r="T1660" s="242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3" t="s">
        <v>637</v>
      </c>
      <c r="AT1660" s="243" t="s">
        <v>226</v>
      </c>
      <c r="AU1660" s="243" t="s">
        <v>93</v>
      </c>
      <c r="AY1660" s="19" t="s">
        <v>224</v>
      </c>
      <c r="BE1660" s="244">
        <f>IF(N1660="základní",J1660,0)</f>
        <v>0</v>
      </c>
      <c r="BF1660" s="244">
        <f>IF(N1660="snížená",J1660,0)</f>
        <v>0</v>
      </c>
      <c r="BG1660" s="244">
        <f>IF(N1660="zákl. přenesená",J1660,0)</f>
        <v>0</v>
      </c>
      <c r="BH1660" s="244">
        <f>IF(N1660="sníž. přenesená",J1660,0)</f>
        <v>0</v>
      </c>
      <c r="BI1660" s="244">
        <f>IF(N1660="nulová",J1660,0)</f>
        <v>0</v>
      </c>
      <c r="BJ1660" s="19" t="s">
        <v>89</v>
      </c>
      <c r="BK1660" s="244">
        <f>ROUND(I1660*H1660,2)</f>
        <v>0</v>
      </c>
      <c r="BL1660" s="19" t="s">
        <v>637</v>
      </c>
      <c r="BM1660" s="243" t="s">
        <v>2507</v>
      </c>
    </row>
    <row r="1661" s="2" customFormat="1" ht="16.5" customHeight="1">
      <c r="A1661" s="40"/>
      <c r="B1661" s="41"/>
      <c r="C1661" s="231" t="s">
        <v>2508</v>
      </c>
      <c r="D1661" s="231" t="s">
        <v>226</v>
      </c>
      <c r="E1661" s="232" t="s">
        <v>2509</v>
      </c>
      <c r="F1661" s="233" t="s">
        <v>2510</v>
      </c>
      <c r="G1661" s="234" t="s">
        <v>1068</v>
      </c>
      <c r="H1661" s="235">
        <v>2</v>
      </c>
      <c r="I1661" s="236"/>
      <c r="J1661" s="237">
        <f>ROUND(I1661*H1661,2)</f>
        <v>0</v>
      </c>
      <c r="K1661" s="238"/>
      <c r="L1661" s="46"/>
      <c r="M1661" s="239" t="s">
        <v>1</v>
      </c>
      <c r="N1661" s="240" t="s">
        <v>44</v>
      </c>
      <c r="O1661" s="93"/>
      <c r="P1661" s="241">
        <f>O1661*H1661</f>
        <v>0</v>
      </c>
      <c r="Q1661" s="241">
        <v>0</v>
      </c>
      <c r="R1661" s="241">
        <f>Q1661*H1661</f>
        <v>0</v>
      </c>
      <c r="S1661" s="241">
        <v>0</v>
      </c>
      <c r="T1661" s="242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3" t="s">
        <v>637</v>
      </c>
      <c r="AT1661" s="243" t="s">
        <v>226</v>
      </c>
      <c r="AU1661" s="243" t="s">
        <v>93</v>
      </c>
      <c r="AY1661" s="19" t="s">
        <v>224</v>
      </c>
      <c r="BE1661" s="244">
        <f>IF(N1661="základní",J1661,0)</f>
        <v>0</v>
      </c>
      <c r="BF1661" s="244">
        <f>IF(N1661="snížená",J1661,0)</f>
        <v>0</v>
      </c>
      <c r="BG1661" s="244">
        <f>IF(N1661="zákl. přenesená",J1661,0)</f>
        <v>0</v>
      </c>
      <c r="BH1661" s="244">
        <f>IF(N1661="sníž. přenesená",J1661,0)</f>
        <v>0</v>
      </c>
      <c r="BI1661" s="244">
        <f>IF(N1661="nulová",J1661,0)</f>
        <v>0</v>
      </c>
      <c r="BJ1661" s="19" t="s">
        <v>89</v>
      </c>
      <c r="BK1661" s="244">
        <f>ROUND(I1661*H1661,2)</f>
        <v>0</v>
      </c>
      <c r="BL1661" s="19" t="s">
        <v>637</v>
      </c>
      <c r="BM1661" s="243" t="s">
        <v>2511</v>
      </c>
    </row>
    <row r="1662" s="2" customFormat="1" ht="16.5" customHeight="1">
      <c r="A1662" s="40"/>
      <c r="B1662" s="41"/>
      <c r="C1662" s="231" t="s">
        <v>2512</v>
      </c>
      <c r="D1662" s="231" t="s">
        <v>226</v>
      </c>
      <c r="E1662" s="232" t="s">
        <v>2513</v>
      </c>
      <c r="F1662" s="233" t="s">
        <v>2514</v>
      </c>
      <c r="G1662" s="234" t="s">
        <v>1068</v>
      </c>
      <c r="H1662" s="235">
        <v>4</v>
      </c>
      <c r="I1662" s="236"/>
      <c r="J1662" s="237">
        <f>ROUND(I1662*H1662,2)</f>
        <v>0</v>
      </c>
      <c r="K1662" s="238"/>
      <c r="L1662" s="46"/>
      <c r="M1662" s="239" t="s">
        <v>1</v>
      </c>
      <c r="N1662" s="240" t="s">
        <v>44</v>
      </c>
      <c r="O1662" s="93"/>
      <c r="P1662" s="241">
        <f>O1662*H1662</f>
        <v>0</v>
      </c>
      <c r="Q1662" s="241">
        <v>0</v>
      </c>
      <c r="R1662" s="241">
        <f>Q1662*H1662</f>
        <v>0</v>
      </c>
      <c r="S1662" s="241">
        <v>0</v>
      </c>
      <c r="T1662" s="242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43" t="s">
        <v>637</v>
      </c>
      <c r="AT1662" s="243" t="s">
        <v>226</v>
      </c>
      <c r="AU1662" s="243" t="s">
        <v>93</v>
      </c>
      <c r="AY1662" s="19" t="s">
        <v>224</v>
      </c>
      <c r="BE1662" s="244">
        <f>IF(N1662="základní",J1662,0)</f>
        <v>0</v>
      </c>
      <c r="BF1662" s="244">
        <f>IF(N1662="snížená",J1662,0)</f>
        <v>0</v>
      </c>
      <c r="BG1662" s="244">
        <f>IF(N1662="zákl. přenesená",J1662,0)</f>
        <v>0</v>
      </c>
      <c r="BH1662" s="244">
        <f>IF(N1662="sníž. přenesená",J1662,0)</f>
        <v>0</v>
      </c>
      <c r="BI1662" s="244">
        <f>IF(N1662="nulová",J1662,0)</f>
        <v>0</v>
      </c>
      <c r="BJ1662" s="19" t="s">
        <v>89</v>
      </c>
      <c r="BK1662" s="244">
        <f>ROUND(I1662*H1662,2)</f>
        <v>0</v>
      </c>
      <c r="BL1662" s="19" t="s">
        <v>637</v>
      </c>
      <c r="BM1662" s="243" t="s">
        <v>2515</v>
      </c>
    </row>
    <row r="1663" s="2" customFormat="1" ht="16.5" customHeight="1">
      <c r="A1663" s="40"/>
      <c r="B1663" s="41"/>
      <c r="C1663" s="231" t="s">
        <v>2516</v>
      </c>
      <c r="D1663" s="231" t="s">
        <v>226</v>
      </c>
      <c r="E1663" s="232" t="s">
        <v>2517</v>
      </c>
      <c r="F1663" s="233" t="s">
        <v>2518</v>
      </c>
      <c r="G1663" s="234" t="s">
        <v>1068</v>
      </c>
      <c r="H1663" s="235">
        <v>1</v>
      </c>
      <c r="I1663" s="236"/>
      <c r="J1663" s="237">
        <f>ROUND(I1663*H1663,2)</f>
        <v>0</v>
      </c>
      <c r="K1663" s="238"/>
      <c r="L1663" s="46"/>
      <c r="M1663" s="239" t="s">
        <v>1</v>
      </c>
      <c r="N1663" s="240" t="s">
        <v>44</v>
      </c>
      <c r="O1663" s="93"/>
      <c r="P1663" s="241">
        <f>O1663*H1663</f>
        <v>0</v>
      </c>
      <c r="Q1663" s="241">
        <v>0</v>
      </c>
      <c r="R1663" s="241">
        <f>Q1663*H1663</f>
        <v>0</v>
      </c>
      <c r="S1663" s="241">
        <v>0</v>
      </c>
      <c r="T1663" s="242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3" t="s">
        <v>637</v>
      </c>
      <c r="AT1663" s="243" t="s">
        <v>226</v>
      </c>
      <c r="AU1663" s="243" t="s">
        <v>93</v>
      </c>
      <c r="AY1663" s="19" t="s">
        <v>224</v>
      </c>
      <c r="BE1663" s="244">
        <f>IF(N1663="základní",J1663,0)</f>
        <v>0</v>
      </c>
      <c r="BF1663" s="244">
        <f>IF(N1663="snížená",J1663,0)</f>
        <v>0</v>
      </c>
      <c r="BG1663" s="244">
        <f>IF(N1663="zákl. přenesená",J1663,0)</f>
        <v>0</v>
      </c>
      <c r="BH1663" s="244">
        <f>IF(N1663="sníž. přenesená",J1663,0)</f>
        <v>0</v>
      </c>
      <c r="BI1663" s="244">
        <f>IF(N1663="nulová",J1663,0)</f>
        <v>0</v>
      </c>
      <c r="BJ1663" s="19" t="s">
        <v>89</v>
      </c>
      <c r="BK1663" s="244">
        <f>ROUND(I1663*H1663,2)</f>
        <v>0</v>
      </c>
      <c r="BL1663" s="19" t="s">
        <v>637</v>
      </c>
      <c r="BM1663" s="243" t="s">
        <v>2519</v>
      </c>
    </row>
    <row r="1664" s="2" customFormat="1" ht="16.5" customHeight="1">
      <c r="A1664" s="40"/>
      <c r="B1664" s="41"/>
      <c r="C1664" s="231" t="s">
        <v>2520</v>
      </c>
      <c r="D1664" s="231" t="s">
        <v>226</v>
      </c>
      <c r="E1664" s="232" t="s">
        <v>2521</v>
      </c>
      <c r="F1664" s="233" t="s">
        <v>2522</v>
      </c>
      <c r="G1664" s="234" t="s">
        <v>1068</v>
      </c>
      <c r="H1664" s="235">
        <v>1</v>
      </c>
      <c r="I1664" s="236"/>
      <c r="J1664" s="237">
        <f>ROUND(I1664*H1664,2)</f>
        <v>0</v>
      </c>
      <c r="K1664" s="238"/>
      <c r="L1664" s="46"/>
      <c r="M1664" s="239" t="s">
        <v>1</v>
      </c>
      <c r="N1664" s="240" t="s">
        <v>44</v>
      </c>
      <c r="O1664" s="93"/>
      <c r="P1664" s="241">
        <f>O1664*H1664</f>
        <v>0</v>
      </c>
      <c r="Q1664" s="241">
        <v>0</v>
      </c>
      <c r="R1664" s="241">
        <f>Q1664*H1664</f>
        <v>0</v>
      </c>
      <c r="S1664" s="241">
        <v>0</v>
      </c>
      <c r="T1664" s="242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3" t="s">
        <v>637</v>
      </c>
      <c r="AT1664" s="243" t="s">
        <v>226</v>
      </c>
      <c r="AU1664" s="243" t="s">
        <v>93</v>
      </c>
      <c r="AY1664" s="19" t="s">
        <v>224</v>
      </c>
      <c r="BE1664" s="244">
        <f>IF(N1664="základní",J1664,0)</f>
        <v>0</v>
      </c>
      <c r="BF1664" s="244">
        <f>IF(N1664="snížená",J1664,0)</f>
        <v>0</v>
      </c>
      <c r="BG1664" s="244">
        <f>IF(N1664="zákl. přenesená",J1664,0)</f>
        <v>0</v>
      </c>
      <c r="BH1664" s="244">
        <f>IF(N1664="sníž. přenesená",J1664,0)</f>
        <v>0</v>
      </c>
      <c r="BI1664" s="244">
        <f>IF(N1664="nulová",J1664,0)</f>
        <v>0</v>
      </c>
      <c r="BJ1664" s="19" t="s">
        <v>89</v>
      </c>
      <c r="BK1664" s="244">
        <f>ROUND(I1664*H1664,2)</f>
        <v>0</v>
      </c>
      <c r="BL1664" s="19" t="s">
        <v>637</v>
      </c>
      <c r="BM1664" s="243" t="s">
        <v>2523</v>
      </c>
    </row>
    <row r="1665" s="2" customFormat="1" ht="16.5" customHeight="1">
      <c r="A1665" s="40"/>
      <c r="B1665" s="41"/>
      <c r="C1665" s="231" t="s">
        <v>2524</v>
      </c>
      <c r="D1665" s="231" t="s">
        <v>226</v>
      </c>
      <c r="E1665" s="232" t="s">
        <v>2525</v>
      </c>
      <c r="F1665" s="233" t="s">
        <v>2526</v>
      </c>
      <c r="G1665" s="234" t="s">
        <v>1068</v>
      </c>
      <c r="H1665" s="235">
        <v>1</v>
      </c>
      <c r="I1665" s="236"/>
      <c r="J1665" s="237">
        <f>ROUND(I1665*H1665,2)</f>
        <v>0</v>
      </c>
      <c r="K1665" s="238"/>
      <c r="L1665" s="46"/>
      <c r="M1665" s="239" t="s">
        <v>1</v>
      </c>
      <c r="N1665" s="240" t="s">
        <v>44</v>
      </c>
      <c r="O1665" s="93"/>
      <c r="P1665" s="241">
        <f>O1665*H1665</f>
        <v>0</v>
      </c>
      <c r="Q1665" s="241">
        <v>0</v>
      </c>
      <c r="R1665" s="241">
        <f>Q1665*H1665</f>
        <v>0</v>
      </c>
      <c r="S1665" s="241">
        <v>0</v>
      </c>
      <c r="T1665" s="242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3" t="s">
        <v>637</v>
      </c>
      <c r="AT1665" s="243" t="s">
        <v>226</v>
      </c>
      <c r="AU1665" s="243" t="s">
        <v>93</v>
      </c>
      <c r="AY1665" s="19" t="s">
        <v>224</v>
      </c>
      <c r="BE1665" s="244">
        <f>IF(N1665="základní",J1665,0)</f>
        <v>0</v>
      </c>
      <c r="BF1665" s="244">
        <f>IF(N1665="snížená",J1665,0)</f>
        <v>0</v>
      </c>
      <c r="BG1665" s="244">
        <f>IF(N1665="zákl. přenesená",J1665,0)</f>
        <v>0</v>
      </c>
      <c r="BH1665" s="244">
        <f>IF(N1665="sníž. přenesená",J1665,0)</f>
        <v>0</v>
      </c>
      <c r="BI1665" s="244">
        <f>IF(N1665="nulová",J1665,0)</f>
        <v>0</v>
      </c>
      <c r="BJ1665" s="19" t="s">
        <v>89</v>
      </c>
      <c r="BK1665" s="244">
        <f>ROUND(I1665*H1665,2)</f>
        <v>0</v>
      </c>
      <c r="BL1665" s="19" t="s">
        <v>637</v>
      </c>
      <c r="BM1665" s="243" t="s">
        <v>2527</v>
      </c>
    </row>
    <row r="1666" s="2" customFormat="1" ht="16.5" customHeight="1">
      <c r="A1666" s="40"/>
      <c r="B1666" s="41"/>
      <c r="C1666" s="231" t="s">
        <v>2528</v>
      </c>
      <c r="D1666" s="231" t="s">
        <v>226</v>
      </c>
      <c r="E1666" s="232" t="s">
        <v>2529</v>
      </c>
      <c r="F1666" s="233" t="s">
        <v>2530</v>
      </c>
      <c r="G1666" s="234" t="s">
        <v>1068</v>
      </c>
      <c r="H1666" s="235">
        <v>20</v>
      </c>
      <c r="I1666" s="236"/>
      <c r="J1666" s="237">
        <f>ROUND(I1666*H1666,2)</f>
        <v>0</v>
      </c>
      <c r="K1666" s="238"/>
      <c r="L1666" s="46"/>
      <c r="M1666" s="239" t="s">
        <v>1</v>
      </c>
      <c r="N1666" s="240" t="s">
        <v>44</v>
      </c>
      <c r="O1666" s="93"/>
      <c r="P1666" s="241">
        <f>O1666*H1666</f>
        <v>0</v>
      </c>
      <c r="Q1666" s="241">
        <v>0</v>
      </c>
      <c r="R1666" s="241">
        <f>Q1666*H1666</f>
        <v>0</v>
      </c>
      <c r="S1666" s="241">
        <v>0</v>
      </c>
      <c r="T1666" s="242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3" t="s">
        <v>637</v>
      </c>
      <c r="AT1666" s="243" t="s">
        <v>226</v>
      </c>
      <c r="AU1666" s="243" t="s">
        <v>93</v>
      </c>
      <c r="AY1666" s="19" t="s">
        <v>224</v>
      </c>
      <c r="BE1666" s="244">
        <f>IF(N1666="základní",J1666,0)</f>
        <v>0</v>
      </c>
      <c r="BF1666" s="244">
        <f>IF(N1666="snížená",J1666,0)</f>
        <v>0</v>
      </c>
      <c r="BG1666" s="244">
        <f>IF(N1666="zákl. přenesená",J1666,0)</f>
        <v>0</v>
      </c>
      <c r="BH1666" s="244">
        <f>IF(N1666="sníž. přenesená",J1666,0)</f>
        <v>0</v>
      </c>
      <c r="BI1666" s="244">
        <f>IF(N1666="nulová",J1666,0)</f>
        <v>0</v>
      </c>
      <c r="BJ1666" s="19" t="s">
        <v>89</v>
      </c>
      <c r="BK1666" s="244">
        <f>ROUND(I1666*H1666,2)</f>
        <v>0</v>
      </c>
      <c r="BL1666" s="19" t="s">
        <v>637</v>
      </c>
      <c r="BM1666" s="243" t="s">
        <v>2531</v>
      </c>
    </row>
    <row r="1667" s="2" customFormat="1" ht="16.5" customHeight="1">
      <c r="A1667" s="40"/>
      <c r="B1667" s="41"/>
      <c r="C1667" s="231" t="s">
        <v>2532</v>
      </c>
      <c r="D1667" s="231" t="s">
        <v>226</v>
      </c>
      <c r="E1667" s="232" t="s">
        <v>2533</v>
      </c>
      <c r="F1667" s="233" t="s">
        <v>2534</v>
      </c>
      <c r="G1667" s="234" t="s">
        <v>1068</v>
      </c>
      <c r="H1667" s="235">
        <v>20</v>
      </c>
      <c r="I1667" s="236"/>
      <c r="J1667" s="237">
        <f>ROUND(I1667*H1667,2)</f>
        <v>0</v>
      </c>
      <c r="K1667" s="238"/>
      <c r="L1667" s="46"/>
      <c r="M1667" s="239" t="s">
        <v>1</v>
      </c>
      <c r="N1667" s="240" t="s">
        <v>44</v>
      </c>
      <c r="O1667" s="93"/>
      <c r="P1667" s="241">
        <f>O1667*H1667</f>
        <v>0</v>
      </c>
      <c r="Q1667" s="241">
        <v>0</v>
      </c>
      <c r="R1667" s="241">
        <f>Q1667*H1667</f>
        <v>0</v>
      </c>
      <c r="S1667" s="241">
        <v>0</v>
      </c>
      <c r="T1667" s="242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3" t="s">
        <v>637</v>
      </c>
      <c r="AT1667" s="243" t="s">
        <v>226</v>
      </c>
      <c r="AU1667" s="243" t="s">
        <v>93</v>
      </c>
      <c r="AY1667" s="19" t="s">
        <v>224</v>
      </c>
      <c r="BE1667" s="244">
        <f>IF(N1667="základní",J1667,0)</f>
        <v>0</v>
      </c>
      <c r="BF1667" s="244">
        <f>IF(N1667="snížená",J1667,0)</f>
        <v>0</v>
      </c>
      <c r="BG1667" s="244">
        <f>IF(N1667="zákl. přenesená",J1667,0)</f>
        <v>0</v>
      </c>
      <c r="BH1667" s="244">
        <f>IF(N1667="sníž. přenesená",J1667,0)</f>
        <v>0</v>
      </c>
      <c r="BI1667" s="244">
        <f>IF(N1667="nulová",J1667,0)</f>
        <v>0</v>
      </c>
      <c r="BJ1667" s="19" t="s">
        <v>89</v>
      </c>
      <c r="BK1667" s="244">
        <f>ROUND(I1667*H1667,2)</f>
        <v>0</v>
      </c>
      <c r="BL1667" s="19" t="s">
        <v>637</v>
      </c>
      <c r="BM1667" s="243" t="s">
        <v>2535</v>
      </c>
    </row>
    <row r="1668" s="2" customFormat="1" ht="16.5" customHeight="1">
      <c r="A1668" s="40"/>
      <c r="B1668" s="41"/>
      <c r="C1668" s="231" t="s">
        <v>2536</v>
      </c>
      <c r="D1668" s="231" t="s">
        <v>226</v>
      </c>
      <c r="E1668" s="232" t="s">
        <v>2537</v>
      </c>
      <c r="F1668" s="233" t="s">
        <v>2538</v>
      </c>
      <c r="G1668" s="234" t="s">
        <v>1068</v>
      </c>
      <c r="H1668" s="235">
        <v>1</v>
      </c>
      <c r="I1668" s="236"/>
      <c r="J1668" s="237">
        <f>ROUND(I1668*H1668,2)</f>
        <v>0</v>
      </c>
      <c r="K1668" s="238"/>
      <c r="L1668" s="46"/>
      <c r="M1668" s="239" t="s">
        <v>1</v>
      </c>
      <c r="N1668" s="240" t="s">
        <v>44</v>
      </c>
      <c r="O1668" s="93"/>
      <c r="P1668" s="241">
        <f>O1668*H1668</f>
        <v>0</v>
      </c>
      <c r="Q1668" s="241">
        <v>0</v>
      </c>
      <c r="R1668" s="241">
        <f>Q1668*H1668</f>
        <v>0</v>
      </c>
      <c r="S1668" s="241">
        <v>0</v>
      </c>
      <c r="T1668" s="242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43" t="s">
        <v>637</v>
      </c>
      <c r="AT1668" s="243" t="s">
        <v>226</v>
      </c>
      <c r="AU1668" s="243" t="s">
        <v>93</v>
      </c>
      <c r="AY1668" s="19" t="s">
        <v>224</v>
      </c>
      <c r="BE1668" s="244">
        <f>IF(N1668="základní",J1668,0)</f>
        <v>0</v>
      </c>
      <c r="BF1668" s="244">
        <f>IF(N1668="snížená",J1668,0)</f>
        <v>0</v>
      </c>
      <c r="BG1668" s="244">
        <f>IF(N1668="zákl. přenesená",J1668,0)</f>
        <v>0</v>
      </c>
      <c r="BH1668" s="244">
        <f>IF(N1668="sníž. přenesená",J1668,0)</f>
        <v>0</v>
      </c>
      <c r="BI1668" s="244">
        <f>IF(N1668="nulová",J1668,0)</f>
        <v>0</v>
      </c>
      <c r="BJ1668" s="19" t="s">
        <v>89</v>
      </c>
      <c r="BK1668" s="244">
        <f>ROUND(I1668*H1668,2)</f>
        <v>0</v>
      </c>
      <c r="BL1668" s="19" t="s">
        <v>637</v>
      </c>
      <c r="BM1668" s="243" t="s">
        <v>2539</v>
      </c>
    </row>
    <row r="1669" s="2" customFormat="1" ht="16.5" customHeight="1">
      <c r="A1669" s="40"/>
      <c r="B1669" s="41"/>
      <c r="C1669" s="231" t="s">
        <v>2540</v>
      </c>
      <c r="D1669" s="231" t="s">
        <v>226</v>
      </c>
      <c r="E1669" s="232" t="s">
        <v>2541</v>
      </c>
      <c r="F1669" s="233" t="s">
        <v>2542</v>
      </c>
      <c r="G1669" s="234" t="s">
        <v>1068</v>
      </c>
      <c r="H1669" s="235">
        <v>1</v>
      </c>
      <c r="I1669" s="236"/>
      <c r="J1669" s="237">
        <f>ROUND(I1669*H1669,2)</f>
        <v>0</v>
      </c>
      <c r="K1669" s="238"/>
      <c r="L1669" s="46"/>
      <c r="M1669" s="239" t="s">
        <v>1</v>
      </c>
      <c r="N1669" s="240" t="s">
        <v>44</v>
      </c>
      <c r="O1669" s="93"/>
      <c r="P1669" s="241">
        <f>O1669*H1669</f>
        <v>0</v>
      </c>
      <c r="Q1669" s="241">
        <v>0</v>
      </c>
      <c r="R1669" s="241">
        <f>Q1669*H1669</f>
        <v>0</v>
      </c>
      <c r="S1669" s="241">
        <v>0</v>
      </c>
      <c r="T1669" s="242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3" t="s">
        <v>637</v>
      </c>
      <c r="AT1669" s="243" t="s">
        <v>226</v>
      </c>
      <c r="AU1669" s="243" t="s">
        <v>93</v>
      </c>
      <c r="AY1669" s="19" t="s">
        <v>224</v>
      </c>
      <c r="BE1669" s="244">
        <f>IF(N1669="základní",J1669,0)</f>
        <v>0</v>
      </c>
      <c r="BF1669" s="244">
        <f>IF(N1669="snížená",J1669,0)</f>
        <v>0</v>
      </c>
      <c r="BG1669" s="244">
        <f>IF(N1669="zákl. přenesená",J1669,0)</f>
        <v>0</v>
      </c>
      <c r="BH1669" s="244">
        <f>IF(N1669="sníž. přenesená",J1669,0)</f>
        <v>0</v>
      </c>
      <c r="BI1669" s="244">
        <f>IF(N1669="nulová",J1669,0)</f>
        <v>0</v>
      </c>
      <c r="BJ1669" s="19" t="s">
        <v>89</v>
      </c>
      <c r="BK1669" s="244">
        <f>ROUND(I1669*H1669,2)</f>
        <v>0</v>
      </c>
      <c r="BL1669" s="19" t="s">
        <v>637</v>
      </c>
      <c r="BM1669" s="243" t="s">
        <v>2543</v>
      </c>
    </row>
    <row r="1670" s="2" customFormat="1" ht="16.5" customHeight="1">
      <c r="A1670" s="40"/>
      <c r="B1670" s="41"/>
      <c r="C1670" s="231" t="s">
        <v>2544</v>
      </c>
      <c r="D1670" s="231" t="s">
        <v>226</v>
      </c>
      <c r="E1670" s="232" t="s">
        <v>2545</v>
      </c>
      <c r="F1670" s="233" t="s">
        <v>2546</v>
      </c>
      <c r="G1670" s="234" t="s">
        <v>1068</v>
      </c>
      <c r="H1670" s="235">
        <v>1</v>
      </c>
      <c r="I1670" s="236"/>
      <c r="J1670" s="237">
        <f>ROUND(I1670*H1670,2)</f>
        <v>0</v>
      </c>
      <c r="K1670" s="238"/>
      <c r="L1670" s="46"/>
      <c r="M1670" s="239" t="s">
        <v>1</v>
      </c>
      <c r="N1670" s="240" t="s">
        <v>44</v>
      </c>
      <c r="O1670" s="93"/>
      <c r="P1670" s="241">
        <f>O1670*H1670</f>
        <v>0</v>
      </c>
      <c r="Q1670" s="241">
        <v>0</v>
      </c>
      <c r="R1670" s="241">
        <f>Q1670*H1670</f>
        <v>0</v>
      </c>
      <c r="S1670" s="241">
        <v>0</v>
      </c>
      <c r="T1670" s="242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3" t="s">
        <v>637</v>
      </c>
      <c r="AT1670" s="243" t="s">
        <v>226</v>
      </c>
      <c r="AU1670" s="243" t="s">
        <v>93</v>
      </c>
      <c r="AY1670" s="19" t="s">
        <v>224</v>
      </c>
      <c r="BE1670" s="244">
        <f>IF(N1670="základní",J1670,0)</f>
        <v>0</v>
      </c>
      <c r="BF1670" s="244">
        <f>IF(N1670="snížená",J1670,0)</f>
        <v>0</v>
      </c>
      <c r="BG1670" s="244">
        <f>IF(N1670="zákl. přenesená",J1670,0)</f>
        <v>0</v>
      </c>
      <c r="BH1670" s="244">
        <f>IF(N1670="sníž. přenesená",J1670,0)</f>
        <v>0</v>
      </c>
      <c r="BI1670" s="244">
        <f>IF(N1670="nulová",J1670,0)</f>
        <v>0</v>
      </c>
      <c r="BJ1670" s="19" t="s">
        <v>89</v>
      </c>
      <c r="BK1670" s="244">
        <f>ROUND(I1670*H1670,2)</f>
        <v>0</v>
      </c>
      <c r="BL1670" s="19" t="s">
        <v>637</v>
      </c>
      <c r="BM1670" s="243" t="s">
        <v>2547</v>
      </c>
    </row>
    <row r="1671" s="2" customFormat="1" ht="16.5" customHeight="1">
      <c r="A1671" s="40"/>
      <c r="B1671" s="41"/>
      <c r="C1671" s="231" t="s">
        <v>2548</v>
      </c>
      <c r="D1671" s="231" t="s">
        <v>226</v>
      </c>
      <c r="E1671" s="232" t="s">
        <v>2549</v>
      </c>
      <c r="F1671" s="233" t="s">
        <v>2550</v>
      </c>
      <c r="G1671" s="234" t="s">
        <v>1068</v>
      </c>
      <c r="H1671" s="235">
        <v>24</v>
      </c>
      <c r="I1671" s="236"/>
      <c r="J1671" s="237">
        <f>ROUND(I1671*H1671,2)</f>
        <v>0</v>
      </c>
      <c r="K1671" s="238"/>
      <c r="L1671" s="46"/>
      <c r="M1671" s="239" t="s">
        <v>1</v>
      </c>
      <c r="N1671" s="240" t="s">
        <v>44</v>
      </c>
      <c r="O1671" s="93"/>
      <c r="P1671" s="241">
        <f>O1671*H1671</f>
        <v>0</v>
      </c>
      <c r="Q1671" s="241">
        <v>0</v>
      </c>
      <c r="R1671" s="241">
        <f>Q1671*H1671</f>
        <v>0</v>
      </c>
      <c r="S1671" s="241">
        <v>0</v>
      </c>
      <c r="T1671" s="242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43" t="s">
        <v>637</v>
      </c>
      <c r="AT1671" s="243" t="s">
        <v>226</v>
      </c>
      <c r="AU1671" s="243" t="s">
        <v>93</v>
      </c>
      <c r="AY1671" s="19" t="s">
        <v>224</v>
      </c>
      <c r="BE1671" s="244">
        <f>IF(N1671="základní",J1671,0)</f>
        <v>0</v>
      </c>
      <c r="BF1671" s="244">
        <f>IF(N1671="snížená",J1671,0)</f>
        <v>0</v>
      </c>
      <c r="BG1671" s="244">
        <f>IF(N1671="zákl. přenesená",J1671,0)</f>
        <v>0</v>
      </c>
      <c r="BH1671" s="244">
        <f>IF(N1671="sníž. přenesená",J1671,0)</f>
        <v>0</v>
      </c>
      <c r="BI1671" s="244">
        <f>IF(N1671="nulová",J1671,0)</f>
        <v>0</v>
      </c>
      <c r="BJ1671" s="19" t="s">
        <v>89</v>
      </c>
      <c r="BK1671" s="244">
        <f>ROUND(I1671*H1671,2)</f>
        <v>0</v>
      </c>
      <c r="BL1671" s="19" t="s">
        <v>637</v>
      </c>
      <c r="BM1671" s="243" t="s">
        <v>2551</v>
      </c>
    </row>
    <row r="1672" s="2" customFormat="1" ht="16.5" customHeight="1">
      <c r="A1672" s="40"/>
      <c r="B1672" s="41"/>
      <c r="C1672" s="231" t="s">
        <v>2552</v>
      </c>
      <c r="D1672" s="231" t="s">
        <v>226</v>
      </c>
      <c r="E1672" s="232" t="s">
        <v>2553</v>
      </c>
      <c r="F1672" s="233" t="s">
        <v>2554</v>
      </c>
      <c r="G1672" s="234" t="s">
        <v>1068</v>
      </c>
      <c r="H1672" s="235">
        <v>2</v>
      </c>
      <c r="I1672" s="236"/>
      <c r="J1672" s="237">
        <f>ROUND(I1672*H1672,2)</f>
        <v>0</v>
      </c>
      <c r="K1672" s="238"/>
      <c r="L1672" s="46"/>
      <c r="M1672" s="239" t="s">
        <v>1</v>
      </c>
      <c r="N1672" s="240" t="s">
        <v>44</v>
      </c>
      <c r="O1672" s="93"/>
      <c r="P1672" s="241">
        <f>O1672*H1672</f>
        <v>0</v>
      </c>
      <c r="Q1672" s="241">
        <v>0</v>
      </c>
      <c r="R1672" s="241">
        <f>Q1672*H1672</f>
        <v>0</v>
      </c>
      <c r="S1672" s="241">
        <v>0</v>
      </c>
      <c r="T1672" s="242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3" t="s">
        <v>637</v>
      </c>
      <c r="AT1672" s="243" t="s">
        <v>226</v>
      </c>
      <c r="AU1672" s="243" t="s">
        <v>93</v>
      </c>
      <c r="AY1672" s="19" t="s">
        <v>224</v>
      </c>
      <c r="BE1672" s="244">
        <f>IF(N1672="základní",J1672,0)</f>
        <v>0</v>
      </c>
      <c r="BF1672" s="244">
        <f>IF(N1672="snížená",J1672,0)</f>
        <v>0</v>
      </c>
      <c r="BG1672" s="244">
        <f>IF(N1672="zákl. přenesená",J1672,0)</f>
        <v>0</v>
      </c>
      <c r="BH1672" s="244">
        <f>IF(N1672="sníž. přenesená",J1672,0)</f>
        <v>0</v>
      </c>
      <c r="BI1672" s="244">
        <f>IF(N1672="nulová",J1672,0)</f>
        <v>0</v>
      </c>
      <c r="BJ1672" s="19" t="s">
        <v>89</v>
      </c>
      <c r="BK1672" s="244">
        <f>ROUND(I1672*H1672,2)</f>
        <v>0</v>
      </c>
      <c r="BL1672" s="19" t="s">
        <v>637</v>
      </c>
      <c r="BM1672" s="243" t="s">
        <v>2555</v>
      </c>
    </row>
    <row r="1673" s="2" customFormat="1" ht="16.5" customHeight="1">
      <c r="A1673" s="40"/>
      <c r="B1673" s="41"/>
      <c r="C1673" s="231" t="s">
        <v>2556</v>
      </c>
      <c r="D1673" s="231" t="s">
        <v>226</v>
      </c>
      <c r="E1673" s="232" t="s">
        <v>2557</v>
      </c>
      <c r="F1673" s="233" t="s">
        <v>2558</v>
      </c>
      <c r="G1673" s="234" t="s">
        <v>1068</v>
      </c>
      <c r="H1673" s="235">
        <v>1</v>
      </c>
      <c r="I1673" s="236"/>
      <c r="J1673" s="237">
        <f>ROUND(I1673*H1673,2)</f>
        <v>0</v>
      </c>
      <c r="K1673" s="238"/>
      <c r="L1673" s="46"/>
      <c r="M1673" s="239" t="s">
        <v>1</v>
      </c>
      <c r="N1673" s="240" t="s">
        <v>44</v>
      </c>
      <c r="O1673" s="93"/>
      <c r="P1673" s="241">
        <f>O1673*H1673</f>
        <v>0</v>
      </c>
      <c r="Q1673" s="241">
        <v>0</v>
      </c>
      <c r="R1673" s="241">
        <f>Q1673*H1673</f>
        <v>0</v>
      </c>
      <c r="S1673" s="241">
        <v>0</v>
      </c>
      <c r="T1673" s="242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43" t="s">
        <v>637</v>
      </c>
      <c r="AT1673" s="243" t="s">
        <v>226</v>
      </c>
      <c r="AU1673" s="243" t="s">
        <v>93</v>
      </c>
      <c r="AY1673" s="19" t="s">
        <v>224</v>
      </c>
      <c r="BE1673" s="244">
        <f>IF(N1673="základní",J1673,0)</f>
        <v>0</v>
      </c>
      <c r="BF1673" s="244">
        <f>IF(N1673="snížená",J1673,0)</f>
        <v>0</v>
      </c>
      <c r="BG1673" s="244">
        <f>IF(N1673="zákl. přenesená",J1673,0)</f>
        <v>0</v>
      </c>
      <c r="BH1673" s="244">
        <f>IF(N1673="sníž. přenesená",J1673,0)</f>
        <v>0</v>
      </c>
      <c r="BI1673" s="244">
        <f>IF(N1673="nulová",J1673,0)</f>
        <v>0</v>
      </c>
      <c r="BJ1673" s="19" t="s">
        <v>89</v>
      </c>
      <c r="BK1673" s="244">
        <f>ROUND(I1673*H1673,2)</f>
        <v>0</v>
      </c>
      <c r="BL1673" s="19" t="s">
        <v>637</v>
      </c>
      <c r="BM1673" s="243" t="s">
        <v>2559</v>
      </c>
    </row>
    <row r="1674" s="2" customFormat="1" ht="16.5" customHeight="1">
      <c r="A1674" s="40"/>
      <c r="B1674" s="41"/>
      <c r="C1674" s="231" t="s">
        <v>2560</v>
      </c>
      <c r="D1674" s="231" t="s">
        <v>226</v>
      </c>
      <c r="E1674" s="232" t="s">
        <v>2561</v>
      </c>
      <c r="F1674" s="233" t="s">
        <v>2562</v>
      </c>
      <c r="G1674" s="234" t="s">
        <v>1068</v>
      </c>
      <c r="H1674" s="235">
        <v>4</v>
      </c>
      <c r="I1674" s="236"/>
      <c r="J1674" s="237">
        <f>ROUND(I1674*H1674,2)</f>
        <v>0</v>
      </c>
      <c r="K1674" s="238"/>
      <c r="L1674" s="46"/>
      <c r="M1674" s="239" t="s">
        <v>1</v>
      </c>
      <c r="N1674" s="240" t="s">
        <v>44</v>
      </c>
      <c r="O1674" s="93"/>
      <c r="P1674" s="241">
        <f>O1674*H1674</f>
        <v>0</v>
      </c>
      <c r="Q1674" s="241">
        <v>0</v>
      </c>
      <c r="R1674" s="241">
        <f>Q1674*H1674</f>
        <v>0</v>
      </c>
      <c r="S1674" s="241">
        <v>0</v>
      </c>
      <c r="T1674" s="242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3" t="s">
        <v>637</v>
      </c>
      <c r="AT1674" s="243" t="s">
        <v>226</v>
      </c>
      <c r="AU1674" s="243" t="s">
        <v>93</v>
      </c>
      <c r="AY1674" s="19" t="s">
        <v>224</v>
      </c>
      <c r="BE1674" s="244">
        <f>IF(N1674="základní",J1674,0)</f>
        <v>0</v>
      </c>
      <c r="BF1674" s="244">
        <f>IF(N1674="snížená",J1674,0)</f>
        <v>0</v>
      </c>
      <c r="BG1674" s="244">
        <f>IF(N1674="zákl. přenesená",J1674,0)</f>
        <v>0</v>
      </c>
      <c r="BH1674" s="244">
        <f>IF(N1674="sníž. přenesená",J1674,0)</f>
        <v>0</v>
      </c>
      <c r="BI1674" s="244">
        <f>IF(N1674="nulová",J1674,0)</f>
        <v>0</v>
      </c>
      <c r="BJ1674" s="19" t="s">
        <v>89</v>
      </c>
      <c r="BK1674" s="244">
        <f>ROUND(I1674*H1674,2)</f>
        <v>0</v>
      </c>
      <c r="BL1674" s="19" t="s">
        <v>637</v>
      </c>
      <c r="BM1674" s="243" t="s">
        <v>2563</v>
      </c>
    </row>
    <row r="1675" s="2" customFormat="1" ht="16.5" customHeight="1">
      <c r="A1675" s="40"/>
      <c r="B1675" s="41"/>
      <c r="C1675" s="231" t="s">
        <v>2564</v>
      </c>
      <c r="D1675" s="231" t="s">
        <v>226</v>
      </c>
      <c r="E1675" s="232" t="s">
        <v>2565</v>
      </c>
      <c r="F1675" s="233" t="s">
        <v>2566</v>
      </c>
      <c r="G1675" s="234" t="s">
        <v>1068</v>
      </c>
      <c r="H1675" s="235">
        <v>1</v>
      </c>
      <c r="I1675" s="236"/>
      <c r="J1675" s="237">
        <f>ROUND(I1675*H1675,2)</f>
        <v>0</v>
      </c>
      <c r="K1675" s="238"/>
      <c r="L1675" s="46"/>
      <c r="M1675" s="239" t="s">
        <v>1</v>
      </c>
      <c r="N1675" s="240" t="s">
        <v>44</v>
      </c>
      <c r="O1675" s="93"/>
      <c r="P1675" s="241">
        <f>O1675*H1675</f>
        <v>0</v>
      </c>
      <c r="Q1675" s="241">
        <v>0</v>
      </c>
      <c r="R1675" s="241">
        <f>Q1675*H1675</f>
        <v>0</v>
      </c>
      <c r="S1675" s="241">
        <v>0</v>
      </c>
      <c r="T1675" s="242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43" t="s">
        <v>637</v>
      </c>
      <c r="AT1675" s="243" t="s">
        <v>226</v>
      </c>
      <c r="AU1675" s="243" t="s">
        <v>93</v>
      </c>
      <c r="AY1675" s="19" t="s">
        <v>224</v>
      </c>
      <c r="BE1675" s="244">
        <f>IF(N1675="základní",J1675,0)</f>
        <v>0</v>
      </c>
      <c r="BF1675" s="244">
        <f>IF(N1675="snížená",J1675,0)</f>
        <v>0</v>
      </c>
      <c r="BG1675" s="244">
        <f>IF(N1675="zákl. přenesená",J1675,0)</f>
        <v>0</v>
      </c>
      <c r="BH1675" s="244">
        <f>IF(N1675="sníž. přenesená",J1675,0)</f>
        <v>0</v>
      </c>
      <c r="BI1675" s="244">
        <f>IF(N1675="nulová",J1675,0)</f>
        <v>0</v>
      </c>
      <c r="BJ1675" s="19" t="s">
        <v>89</v>
      </c>
      <c r="BK1675" s="244">
        <f>ROUND(I1675*H1675,2)</f>
        <v>0</v>
      </c>
      <c r="BL1675" s="19" t="s">
        <v>637</v>
      </c>
      <c r="BM1675" s="243" t="s">
        <v>2567</v>
      </c>
    </row>
    <row r="1676" s="2" customFormat="1" ht="16.5" customHeight="1">
      <c r="A1676" s="40"/>
      <c r="B1676" s="41"/>
      <c r="C1676" s="231" t="s">
        <v>2568</v>
      </c>
      <c r="D1676" s="231" t="s">
        <v>226</v>
      </c>
      <c r="E1676" s="232" t="s">
        <v>2569</v>
      </c>
      <c r="F1676" s="233" t="s">
        <v>2570</v>
      </c>
      <c r="G1676" s="234" t="s">
        <v>1068</v>
      </c>
      <c r="H1676" s="235">
        <v>4</v>
      </c>
      <c r="I1676" s="236"/>
      <c r="J1676" s="237">
        <f>ROUND(I1676*H1676,2)</f>
        <v>0</v>
      </c>
      <c r="K1676" s="238"/>
      <c r="L1676" s="46"/>
      <c r="M1676" s="239" t="s">
        <v>1</v>
      </c>
      <c r="N1676" s="240" t="s">
        <v>44</v>
      </c>
      <c r="O1676" s="93"/>
      <c r="P1676" s="241">
        <f>O1676*H1676</f>
        <v>0</v>
      </c>
      <c r="Q1676" s="241">
        <v>0</v>
      </c>
      <c r="R1676" s="241">
        <f>Q1676*H1676</f>
        <v>0</v>
      </c>
      <c r="S1676" s="241">
        <v>0</v>
      </c>
      <c r="T1676" s="242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43" t="s">
        <v>637</v>
      </c>
      <c r="AT1676" s="243" t="s">
        <v>226</v>
      </c>
      <c r="AU1676" s="243" t="s">
        <v>93</v>
      </c>
      <c r="AY1676" s="19" t="s">
        <v>224</v>
      </c>
      <c r="BE1676" s="244">
        <f>IF(N1676="základní",J1676,0)</f>
        <v>0</v>
      </c>
      <c r="BF1676" s="244">
        <f>IF(N1676="snížená",J1676,0)</f>
        <v>0</v>
      </c>
      <c r="BG1676" s="244">
        <f>IF(N1676="zákl. přenesená",J1676,0)</f>
        <v>0</v>
      </c>
      <c r="BH1676" s="244">
        <f>IF(N1676="sníž. přenesená",J1676,0)</f>
        <v>0</v>
      </c>
      <c r="BI1676" s="244">
        <f>IF(N1676="nulová",J1676,0)</f>
        <v>0</v>
      </c>
      <c r="BJ1676" s="19" t="s">
        <v>89</v>
      </c>
      <c r="BK1676" s="244">
        <f>ROUND(I1676*H1676,2)</f>
        <v>0</v>
      </c>
      <c r="BL1676" s="19" t="s">
        <v>637</v>
      </c>
      <c r="BM1676" s="243" t="s">
        <v>2571</v>
      </c>
    </row>
    <row r="1677" s="2" customFormat="1" ht="16.5" customHeight="1">
      <c r="A1677" s="40"/>
      <c r="B1677" s="41"/>
      <c r="C1677" s="231" t="s">
        <v>2572</v>
      </c>
      <c r="D1677" s="231" t="s">
        <v>226</v>
      </c>
      <c r="E1677" s="232" t="s">
        <v>2573</v>
      </c>
      <c r="F1677" s="233" t="s">
        <v>2574</v>
      </c>
      <c r="G1677" s="234" t="s">
        <v>1068</v>
      </c>
      <c r="H1677" s="235">
        <v>1</v>
      </c>
      <c r="I1677" s="236"/>
      <c r="J1677" s="237">
        <f>ROUND(I1677*H1677,2)</f>
        <v>0</v>
      </c>
      <c r="K1677" s="238"/>
      <c r="L1677" s="46"/>
      <c r="M1677" s="239" t="s">
        <v>1</v>
      </c>
      <c r="N1677" s="240" t="s">
        <v>44</v>
      </c>
      <c r="O1677" s="93"/>
      <c r="P1677" s="241">
        <f>O1677*H1677</f>
        <v>0</v>
      </c>
      <c r="Q1677" s="241">
        <v>0</v>
      </c>
      <c r="R1677" s="241">
        <f>Q1677*H1677</f>
        <v>0</v>
      </c>
      <c r="S1677" s="241">
        <v>0</v>
      </c>
      <c r="T1677" s="242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3" t="s">
        <v>637</v>
      </c>
      <c r="AT1677" s="243" t="s">
        <v>226</v>
      </c>
      <c r="AU1677" s="243" t="s">
        <v>93</v>
      </c>
      <c r="AY1677" s="19" t="s">
        <v>224</v>
      </c>
      <c r="BE1677" s="244">
        <f>IF(N1677="základní",J1677,0)</f>
        <v>0</v>
      </c>
      <c r="BF1677" s="244">
        <f>IF(N1677="snížená",J1677,0)</f>
        <v>0</v>
      </c>
      <c r="BG1677" s="244">
        <f>IF(N1677="zákl. přenesená",J1677,0)</f>
        <v>0</v>
      </c>
      <c r="BH1677" s="244">
        <f>IF(N1677="sníž. přenesená",J1677,0)</f>
        <v>0</v>
      </c>
      <c r="BI1677" s="244">
        <f>IF(N1677="nulová",J1677,0)</f>
        <v>0</v>
      </c>
      <c r="BJ1677" s="19" t="s">
        <v>89</v>
      </c>
      <c r="BK1677" s="244">
        <f>ROUND(I1677*H1677,2)</f>
        <v>0</v>
      </c>
      <c r="BL1677" s="19" t="s">
        <v>637</v>
      </c>
      <c r="BM1677" s="243" t="s">
        <v>2575</v>
      </c>
    </row>
    <row r="1678" s="2" customFormat="1" ht="16.5" customHeight="1">
      <c r="A1678" s="40"/>
      <c r="B1678" s="41"/>
      <c r="C1678" s="231" t="s">
        <v>2576</v>
      </c>
      <c r="D1678" s="231" t="s">
        <v>226</v>
      </c>
      <c r="E1678" s="232" t="s">
        <v>2577</v>
      </c>
      <c r="F1678" s="233" t="s">
        <v>2578</v>
      </c>
      <c r="G1678" s="234" t="s">
        <v>273</v>
      </c>
      <c r="H1678" s="235">
        <v>510</v>
      </c>
      <c r="I1678" s="236"/>
      <c r="J1678" s="237">
        <f>ROUND(I1678*H1678,2)</f>
        <v>0</v>
      </c>
      <c r="K1678" s="238"/>
      <c r="L1678" s="46"/>
      <c r="M1678" s="239" t="s">
        <v>1</v>
      </c>
      <c r="N1678" s="240" t="s">
        <v>44</v>
      </c>
      <c r="O1678" s="93"/>
      <c r="P1678" s="241">
        <f>O1678*H1678</f>
        <v>0</v>
      </c>
      <c r="Q1678" s="241">
        <v>0</v>
      </c>
      <c r="R1678" s="241">
        <f>Q1678*H1678</f>
        <v>0</v>
      </c>
      <c r="S1678" s="241">
        <v>0</v>
      </c>
      <c r="T1678" s="242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43" t="s">
        <v>637</v>
      </c>
      <c r="AT1678" s="243" t="s">
        <v>226</v>
      </c>
      <c r="AU1678" s="243" t="s">
        <v>93</v>
      </c>
      <c r="AY1678" s="19" t="s">
        <v>224</v>
      </c>
      <c r="BE1678" s="244">
        <f>IF(N1678="základní",J1678,0)</f>
        <v>0</v>
      </c>
      <c r="BF1678" s="244">
        <f>IF(N1678="snížená",J1678,0)</f>
        <v>0</v>
      </c>
      <c r="BG1678" s="244">
        <f>IF(N1678="zákl. přenesená",J1678,0)</f>
        <v>0</v>
      </c>
      <c r="BH1678" s="244">
        <f>IF(N1678="sníž. přenesená",J1678,0)</f>
        <v>0</v>
      </c>
      <c r="BI1678" s="244">
        <f>IF(N1678="nulová",J1678,0)</f>
        <v>0</v>
      </c>
      <c r="BJ1678" s="19" t="s">
        <v>89</v>
      </c>
      <c r="BK1678" s="244">
        <f>ROUND(I1678*H1678,2)</f>
        <v>0</v>
      </c>
      <c r="BL1678" s="19" t="s">
        <v>637</v>
      </c>
      <c r="BM1678" s="243" t="s">
        <v>2579</v>
      </c>
    </row>
    <row r="1679" s="2" customFormat="1" ht="16.5" customHeight="1">
      <c r="A1679" s="40"/>
      <c r="B1679" s="41"/>
      <c r="C1679" s="231" t="s">
        <v>2580</v>
      </c>
      <c r="D1679" s="231" t="s">
        <v>226</v>
      </c>
      <c r="E1679" s="232" t="s">
        <v>2581</v>
      </c>
      <c r="F1679" s="233" t="s">
        <v>2582</v>
      </c>
      <c r="G1679" s="234" t="s">
        <v>273</v>
      </c>
      <c r="H1679" s="235">
        <v>65</v>
      </c>
      <c r="I1679" s="236"/>
      <c r="J1679" s="237">
        <f>ROUND(I1679*H1679,2)</f>
        <v>0</v>
      </c>
      <c r="K1679" s="238"/>
      <c r="L1679" s="46"/>
      <c r="M1679" s="239" t="s">
        <v>1</v>
      </c>
      <c r="N1679" s="240" t="s">
        <v>44</v>
      </c>
      <c r="O1679" s="93"/>
      <c r="P1679" s="241">
        <f>O1679*H1679</f>
        <v>0</v>
      </c>
      <c r="Q1679" s="241">
        <v>0</v>
      </c>
      <c r="R1679" s="241">
        <f>Q1679*H1679</f>
        <v>0</v>
      </c>
      <c r="S1679" s="241">
        <v>0</v>
      </c>
      <c r="T1679" s="242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43" t="s">
        <v>637</v>
      </c>
      <c r="AT1679" s="243" t="s">
        <v>226</v>
      </c>
      <c r="AU1679" s="243" t="s">
        <v>93</v>
      </c>
      <c r="AY1679" s="19" t="s">
        <v>224</v>
      </c>
      <c r="BE1679" s="244">
        <f>IF(N1679="základní",J1679,0)</f>
        <v>0</v>
      </c>
      <c r="BF1679" s="244">
        <f>IF(N1679="snížená",J1679,0)</f>
        <v>0</v>
      </c>
      <c r="BG1679" s="244">
        <f>IF(N1679="zákl. přenesená",J1679,0)</f>
        <v>0</v>
      </c>
      <c r="BH1679" s="244">
        <f>IF(N1679="sníž. přenesená",J1679,0)</f>
        <v>0</v>
      </c>
      <c r="BI1679" s="244">
        <f>IF(N1679="nulová",J1679,0)</f>
        <v>0</v>
      </c>
      <c r="BJ1679" s="19" t="s">
        <v>89</v>
      </c>
      <c r="BK1679" s="244">
        <f>ROUND(I1679*H1679,2)</f>
        <v>0</v>
      </c>
      <c r="BL1679" s="19" t="s">
        <v>637</v>
      </c>
      <c r="BM1679" s="243" t="s">
        <v>2583</v>
      </c>
    </row>
    <row r="1680" s="2" customFormat="1" ht="16.5" customHeight="1">
      <c r="A1680" s="40"/>
      <c r="B1680" s="41"/>
      <c r="C1680" s="231" t="s">
        <v>2584</v>
      </c>
      <c r="D1680" s="231" t="s">
        <v>226</v>
      </c>
      <c r="E1680" s="232" t="s">
        <v>2585</v>
      </c>
      <c r="F1680" s="233" t="s">
        <v>2586</v>
      </c>
      <c r="G1680" s="234" t="s">
        <v>1068</v>
      </c>
      <c r="H1680" s="235">
        <v>1</v>
      </c>
      <c r="I1680" s="236"/>
      <c r="J1680" s="237">
        <f>ROUND(I1680*H1680,2)</f>
        <v>0</v>
      </c>
      <c r="K1680" s="238"/>
      <c r="L1680" s="46"/>
      <c r="M1680" s="239" t="s">
        <v>1</v>
      </c>
      <c r="N1680" s="240" t="s">
        <v>44</v>
      </c>
      <c r="O1680" s="93"/>
      <c r="P1680" s="241">
        <f>O1680*H1680</f>
        <v>0</v>
      </c>
      <c r="Q1680" s="241">
        <v>0</v>
      </c>
      <c r="R1680" s="241">
        <f>Q1680*H1680</f>
        <v>0</v>
      </c>
      <c r="S1680" s="241">
        <v>0</v>
      </c>
      <c r="T1680" s="242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3" t="s">
        <v>637</v>
      </c>
      <c r="AT1680" s="243" t="s">
        <v>226</v>
      </c>
      <c r="AU1680" s="243" t="s">
        <v>93</v>
      </c>
      <c r="AY1680" s="19" t="s">
        <v>224</v>
      </c>
      <c r="BE1680" s="244">
        <f>IF(N1680="základní",J1680,0)</f>
        <v>0</v>
      </c>
      <c r="BF1680" s="244">
        <f>IF(N1680="snížená",J1680,0)</f>
        <v>0</v>
      </c>
      <c r="BG1680" s="244">
        <f>IF(N1680="zákl. přenesená",J1680,0)</f>
        <v>0</v>
      </c>
      <c r="BH1680" s="244">
        <f>IF(N1680="sníž. přenesená",J1680,0)</f>
        <v>0</v>
      </c>
      <c r="BI1680" s="244">
        <f>IF(N1680="nulová",J1680,0)</f>
        <v>0</v>
      </c>
      <c r="BJ1680" s="19" t="s">
        <v>89</v>
      </c>
      <c r="BK1680" s="244">
        <f>ROUND(I1680*H1680,2)</f>
        <v>0</v>
      </c>
      <c r="BL1680" s="19" t="s">
        <v>637</v>
      </c>
      <c r="BM1680" s="243" t="s">
        <v>2587</v>
      </c>
    </row>
    <row r="1681" s="2" customFormat="1" ht="16.5" customHeight="1">
      <c r="A1681" s="40"/>
      <c r="B1681" s="41"/>
      <c r="C1681" s="231" t="s">
        <v>2588</v>
      </c>
      <c r="D1681" s="231" t="s">
        <v>226</v>
      </c>
      <c r="E1681" s="232" t="s">
        <v>2589</v>
      </c>
      <c r="F1681" s="233" t="s">
        <v>2590</v>
      </c>
      <c r="G1681" s="234" t="s">
        <v>2591</v>
      </c>
      <c r="H1681" s="235">
        <v>20</v>
      </c>
      <c r="I1681" s="236"/>
      <c r="J1681" s="237">
        <f>ROUND(I1681*H1681,2)</f>
        <v>0</v>
      </c>
      <c r="K1681" s="238"/>
      <c r="L1681" s="46"/>
      <c r="M1681" s="239" t="s">
        <v>1</v>
      </c>
      <c r="N1681" s="240" t="s">
        <v>44</v>
      </c>
      <c r="O1681" s="93"/>
      <c r="P1681" s="241">
        <f>O1681*H1681</f>
        <v>0</v>
      </c>
      <c r="Q1681" s="241">
        <v>0</v>
      </c>
      <c r="R1681" s="241">
        <f>Q1681*H1681</f>
        <v>0</v>
      </c>
      <c r="S1681" s="241">
        <v>0</v>
      </c>
      <c r="T1681" s="242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43" t="s">
        <v>637</v>
      </c>
      <c r="AT1681" s="243" t="s">
        <v>226</v>
      </c>
      <c r="AU1681" s="243" t="s">
        <v>93</v>
      </c>
      <c r="AY1681" s="19" t="s">
        <v>224</v>
      </c>
      <c r="BE1681" s="244">
        <f>IF(N1681="základní",J1681,0)</f>
        <v>0</v>
      </c>
      <c r="BF1681" s="244">
        <f>IF(N1681="snížená",J1681,0)</f>
        <v>0</v>
      </c>
      <c r="BG1681" s="244">
        <f>IF(N1681="zákl. přenesená",J1681,0)</f>
        <v>0</v>
      </c>
      <c r="BH1681" s="244">
        <f>IF(N1681="sníž. přenesená",J1681,0)</f>
        <v>0</v>
      </c>
      <c r="BI1681" s="244">
        <f>IF(N1681="nulová",J1681,0)</f>
        <v>0</v>
      </c>
      <c r="BJ1681" s="19" t="s">
        <v>89</v>
      </c>
      <c r="BK1681" s="244">
        <f>ROUND(I1681*H1681,2)</f>
        <v>0</v>
      </c>
      <c r="BL1681" s="19" t="s">
        <v>637</v>
      </c>
      <c r="BM1681" s="243" t="s">
        <v>2592</v>
      </c>
    </row>
    <row r="1682" s="2" customFormat="1" ht="16.5" customHeight="1">
      <c r="A1682" s="40"/>
      <c r="B1682" s="41"/>
      <c r="C1682" s="231" t="s">
        <v>2593</v>
      </c>
      <c r="D1682" s="231" t="s">
        <v>226</v>
      </c>
      <c r="E1682" s="232" t="s">
        <v>2594</v>
      </c>
      <c r="F1682" s="233" t="s">
        <v>2595</v>
      </c>
      <c r="G1682" s="234" t="s">
        <v>1068</v>
      </c>
      <c r="H1682" s="235">
        <v>6</v>
      </c>
      <c r="I1682" s="236"/>
      <c r="J1682" s="237">
        <f>ROUND(I1682*H1682,2)</f>
        <v>0</v>
      </c>
      <c r="K1682" s="238"/>
      <c r="L1682" s="46"/>
      <c r="M1682" s="239" t="s">
        <v>1</v>
      </c>
      <c r="N1682" s="240" t="s">
        <v>44</v>
      </c>
      <c r="O1682" s="93"/>
      <c r="P1682" s="241">
        <f>O1682*H1682</f>
        <v>0</v>
      </c>
      <c r="Q1682" s="241">
        <v>0</v>
      </c>
      <c r="R1682" s="241">
        <f>Q1682*H1682</f>
        <v>0</v>
      </c>
      <c r="S1682" s="241">
        <v>0</v>
      </c>
      <c r="T1682" s="242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43" t="s">
        <v>637</v>
      </c>
      <c r="AT1682" s="243" t="s">
        <v>226</v>
      </c>
      <c r="AU1682" s="243" t="s">
        <v>93</v>
      </c>
      <c r="AY1682" s="19" t="s">
        <v>224</v>
      </c>
      <c r="BE1682" s="244">
        <f>IF(N1682="základní",J1682,0)</f>
        <v>0</v>
      </c>
      <c r="BF1682" s="244">
        <f>IF(N1682="snížená",J1682,0)</f>
        <v>0</v>
      </c>
      <c r="BG1682" s="244">
        <f>IF(N1682="zákl. přenesená",J1682,0)</f>
        <v>0</v>
      </c>
      <c r="BH1682" s="244">
        <f>IF(N1682="sníž. přenesená",J1682,0)</f>
        <v>0</v>
      </c>
      <c r="BI1682" s="244">
        <f>IF(N1682="nulová",J1682,0)</f>
        <v>0</v>
      </c>
      <c r="BJ1682" s="19" t="s">
        <v>89</v>
      </c>
      <c r="BK1682" s="244">
        <f>ROUND(I1682*H1682,2)</f>
        <v>0</v>
      </c>
      <c r="BL1682" s="19" t="s">
        <v>637</v>
      </c>
      <c r="BM1682" s="243" t="s">
        <v>2596</v>
      </c>
    </row>
    <row r="1683" s="12" customFormat="1" ht="20.88" customHeight="1">
      <c r="A1683" s="12"/>
      <c r="B1683" s="215"/>
      <c r="C1683" s="216"/>
      <c r="D1683" s="217" t="s">
        <v>77</v>
      </c>
      <c r="E1683" s="229" t="s">
        <v>2597</v>
      </c>
      <c r="F1683" s="229" t="s">
        <v>2598</v>
      </c>
      <c r="G1683" s="216"/>
      <c r="H1683" s="216"/>
      <c r="I1683" s="219"/>
      <c r="J1683" s="230">
        <f>BK1683</f>
        <v>0</v>
      </c>
      <c r="K1683" s="216"/>
      <c r="L1683" s="221"/>
      <c r="M1683" s="222"/>
      <c r="N1683" s="223"/>
      <c r="O1683" s="223"/>
      <c r="P1683" s="224">
        <f>SUM(P1684:P1690)</f>
        <v>0</v>
      </c>
      <c r="Q1683" s="223"/>
      <c r="R1683" s="224">
        <f>SUM(R1684:R1690)</f>
        <v>0</v>
      </c>
      <c r="S1683" s="223"/>
      <c r="T1683" s="225">
        <f>SUM(T1684:T1690)</f>
        <v>0</v>
      </c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R1683" s="226" t="s">
        <v>93</v>
      </c>
      <c r="AT1683" s="227" t="s">
        <v>77</v>
      </c>
      <c r="AU1683" s="227" t="s">
        <v>89</v>
      </c>
      <c r="AY1683" s="226" t="s">
        <v>224</v>
      </c>
      <c r="BK1683" s="228">
        <f>SUM(BK1684:BK1690)</f>
        <v>0</v>
      </c>
    </row>
    <row r="1684" s="2" customFormat="1" ht="24.15" customHeight="1">
      <c r="A1684" s="40"/>
      <c r="B1684" s="41"/>
      <c r="C1684" s="231" t="s">
        <v>2599</v>
      </c>
      <c r="D1684" s="231" t="s">
        <v>226</v>
      </c>
      <c r="E1684" s="232" t="s">
        <v>2600</v>
      </c>
      <c r="F1684" s="233" t="s">
        <v>2601</v>
      </c>
      <c r="G1684" s="234" t="s">
        <v>1068</v>
      </c>
      <c r="H1684" s="235">
        <v>1</v>
      </c>
      <c r="I1684" s="236"/>
      <c r="J1684" s="237">
        <f>ROUND(I1684*H1684,2)</f>
        <v>0</v>
      </c>
      <c r="K1684" s="238"/>
      <c r="L1684" s="46"/>
      <c r="M1684" s="239" t="s">
        <v>1</v>
      </c>
      <c r="N1684" s="240" t="s">
        <v>44</v>
      </c>
      <c r="O1684" s="93"/>
      <c r="P1684" s="241">
        <f>O1684*H1684</f>
        <v>0</v>
      </c>
      <c r="Q1684" s="241">
        <v>0</v>
      </c>
      <c r="R1684" s="241">
        <f>Q1684*H1684</f>
        <v>0</v>
      </c>
      <c r="S1684" s="241">
        <v>0</v>
      </c>
      <c r="T1684" s="242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43" t="s">
        <v>637</v>
      </c>
      <c r="AT1684" s="243" t="s">
        <v>226</v>
      </c>
      <c r="AU1684" s="243" t="s">
        <v>93</v>
      </c>
      <c r="AY1684" s="19" t="s">
        <v>224</v>
      </c>
      <c r="BE1684" s="244">
        <f>IF(N1684="základní",J1684,0)</f>
        <v>0</v>
      </c>
      <c r="BF1684" s="244">
        <f>IF(N1684="snížená",J1684,0)</f>
        <v>0</v>
      </c>
      <c r="BG1684" s="244">
        <f>IF(N1684="zákl. přenesená",J1684,0)</f>
        <v>0</v>
      </c>
      <c r="BH1684" s="244">
        <f>IF(N1684="sníž. přenesená",J1684,0)</f>
        <v>0</v>
      </c>
      <c r="BI1684" s="244">
        <f>IF(N1684="nulová",J1684,0)</f>
        <v>0</v>
      </c>
      <c r="BJ1684" s="19" t="s">
        <v>89</v>
      </c>
      <c r="BK1684" s="244">
        <f>ROUND(I1684*H1684,2)</f>
        <v>0</v>
      </c>
      <c r="BL1684" s="19" t="s">
        <v>637</v>
      </c>
      <c r="BM1684" s="243" t="s">
        <v>2602</v>
      </c>
    </row>
    <row r="1685" s="2" customFormat="1" ht="16.5" customHeight="1">
      <c r="A1685" s="40"/>
      <c r="B1685" s="41"/>
      <c r="C1685" s="231" t="s">
        <v>2603</v>
      </c>
      <c r="D1685" s="231" t="s">
        <v>226</v>
      </c>
      <c r="E1685" s="232" t="s">
        <v>2604</v>
      </c>
      <c r="F1685" s="233" t="s">
        <v>2605</v>
      </c>
      <c r="G1685" s="234" t="s">
        <v>1068</v>
      </c>
      <c r="H1685" s="235">
        <v>7</v>
      </c>
      <c r="I1685" s="236"/>
      <c r="J1685" s="237">
        <f>ROUND(I1685*H1685,2)</f>
        <v>0</v>
      </c>
      <c r="K1685" s="238"/>
      <c r="L1685" s="46"/>
      <c r="M1685" s="239" t="s">
        <v>1</v>
      </c>
      <c r="N1685" s="240" t="s">
        <v>44</v>
      </c>
      <c r="O1685" s="93"/>
      <c r="P1685" s="241">
        <f>O1685*H1685</f>
        <v>0</v>
      </c>
      <c r="Q1685" s="241">
        <v>0</v>
      </c>
      <c r="R1685" s="241">
        <f>Q1685*H1685</f>
        <v>0</v>
      </c>
      <c r="S1685" s="241">
        <v>0</v>
      </c>
      <c r="T1685" s="242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43" t="s">
        <v>637</v>
      </c>
      <c r="AT1685" s="243" t="s">
        <v>226</v>
      </c>
      <c r="AU1685" s="243" t="s">
        <v>93</v>
      </c>
      <c r="AY1685" s="19" t="s">
        <v>224</v>
      </c>
      <c r="BE1685" s="244">
        <f>IF(N1685="základní",J1685,0)</f>
        <v>0</v>
      </c>
      <c r="BF1685" s="244">
        <f>IF(N1685="snížená",J1685,0)</f>
        <v>0</v>
      </c>
      <c r="BG1685" s="244">
        <f>IF(N1685="zákl. přenesená",J1685,0)</f>
        <v>0</v>
      </c>
      <c r="BH1685" s="244">
        <f>IF(N1685="sníž. přenesená",J1685,0)</f>
        <v>0</v>
      </c>
      <c r="BI1685" s="244">
        <f>IF(N1685="nulová",J1685,0)</f>
        <v>0</v>
      </c>
      <c r="BJ1685" s="19" t="s">
        <v>89</v>
      </c>
      <c r="BK1685" s="244">
        <f>ROUND(I1685*H1685,2)</f>
        <v>0</v>
      </c>
      <c r="BL1685" s="19" t="s">
        <v>637</v>
      </c>
      <c r="BM1685" s="243" t="s">
        <v>2606</v>
      </c>
    </row>
    <row r="1686" s="2" customFormat="1" ht="16.5" customHeight="1">
      <c r="A1686" s="40"/>
      <c r="B1686" s="41"/>
      <c r="C1686" s="231" t="s">
        <v>2607</v>
      </c>
      <c r="D1686" s="231" t="s">
        <v>226</v>
      </c>
      <c r="E1686" s="232" t="s">
        <v>2608</v>
      </c>
      <c r="F1686" s="233" t="s">
        <v>2609</v>
      </c>
      <c r="G1686" s="234" t="s">
        <v>1068</v>
      </c>
      <c r="H1686" s="235">
        <v>2</v>
      </c>
      <c r="I1686" s="236"/>
      <c r="J1686" s="237">
        <f>ROUND(I1686*H1686,2)</f>
        <v>0</v>
      </c>
      <c r="K1686" s="238"/>
      <c r="L1686" s="46"/>
      <c r="M1686" s="239" t="s">
        <v>1</v>
      </c>
      <c r="N1686" s="240" t="s">
        <v>44</v>
      </c>
      <c r="O1686" s="93"/>
      <c r="P1686" s="241">
        <f>O1686*H1686</f>
        <v>0</v>
      </c>
      <c r="Q1686" s="241">
        <v>0</v>
      </c>
      <c r="R1686" s="241">
        <f>Q1686*H1686</f>
        <v>0</v>
      </c>
      <c r="S1686" s="241">
        <v>0</v>
      </c>
      <c r="T1686" s="242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43" t="s">
        <v>637</v>
      </c>
      <c r="AT1686" s="243" t="s">
        <v>226</v>
      </c>
      <c r="AU1686" s="243" t="s">
        <v>93</v>
      </c>
      <c r="AY1686" s="19" t="s">
        <v>224</v>
      </c>
      <c r="BE1686" s="244">
        <f>IF(N1686="základní",J1686,0)</f>
        <v>0</v>
      </c>
      <c r="BF1686" s="244">
        <f>IF(N1686="snížená",J1686,0)</f>
        <v>0</v>
      </c>
      <c r="BG1686" s="244">
        <f>IF(N1686="zákl. přenesená",J1686,0)</f>
        <v>0</v>
      </c>
      <c r="BH1686" s="244">
        <f>IF(N1686="sníž. přenesená",J1686,0)</f>
        <v>0</v>
      </c>
      <c r="BI1686" s="244">
        <f>IF(N1686="nulová",J1686,0)</f>
        <v>0</v>
      </c>
      <c r="BJ1686" s="19" t="s">
        <v>89</v>
      </c>
      <c r="BK1686" s="244">
        <f>ROUND(I1686*H1686,2)</f>
        <v>0</v>
      </c>
      <c r="BL1686" s="19" t="s">
        <v>637</v>
      </c>
      <c r="BM1686" s="243" t="s">
        <v>2610</v>
      </c>
    </row>
    <row r="1687" s="2" customFormat="1" ht="16.5" customHeight="1">
      <c r="A1687" s="40"/>
      <c r="B1687" s="41"/>
      <c r="C1687" s="231" t="s">
        <v>2611</v>
      </c>
      <c r="D1687" s="231" t="s">
        <v>226</v>
      </c>
      <c r="E1687" s="232" t="s">
        <v>2612</v>
      </c>
      <c r="F1687" s="233" t="s">
        <v>2613</v>
      </c>
      <c r="G1687" s="234" t="s">
        <v>1068</v>
      </c>
      <c r="H1687" s="235">
        <v>1</v>
      </c>
      <c r="I1687" s="236"/>
      <c r="J1687" s="237">
        <f>ROUND(I1687*H1687,2)</f>
        <v>0</v>
      </c>
      <c r="K1687" s="238"/>
      <c r="L1687" s="46"/>
      <c r="M1687" s="239" t="s">
        <v>1</v>
      </c>
      <c r="N1687" s="240" t="s">
        <v>44</v>
      </c>
      <c r="O1687" s="93"/>
      <c r="P1687" s="241">
        <f>O1687*H1687</f>
        <v>0</v>
      </c>
      <c r="Q1687" s="241">
        <v>0</v>
      </c>
      <c r="R1687" s="241">
        <f>Q1687*H1687</f>
        <v>0</v>
      </c>
      <c r="S1687" s="241">
        <v>0</v>
      </c>
      <c r="T1687" s="242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43" t="s">
        <v>637</v>
      </c>
      <c r="AT1687" s="243" t="s">
        <v>226</v>
      </c>
      <c r="AU1687" s="243" t="s">
        <v>93</v>
      </c>
      <c r="AY1687" s="19" t="s">
        <v>224</v>
      </c>
      <c r="BE1687" s="244">
        <f>IF(N1687="základní",J1687,0)</f>
        <v>0</v>
      </c>
      <c r="BF1687" s="244">
        <f>IF(N1687="snížená",J1687,0)</f>
        <v>0</v>
      </c>
      <c r="BG1687" s="244">
        <f>IF(N1687="zákl. přenesená",J1687,0)</f>
        <v>0</v>
      </c>
      <c r="BH1687" s="244">
        <f>IF(N1687="sníž. přenesená",J1687,0)</f>
        <v>0</v>
      </c>
      <c r="BI1687" s="244">
        <f>IF(N1687="nulová",J1687,0)</f>
        <v>0</v>
      </c>
      <c r="BJ1687" s="19" t="s">
        <v>89</v>
      </c>
      <c r="BK1687" s="244">
        <f>ROUND(I1687*H1687,2)</f>
        <v>0</v>
      </c>
      <c r="BL1687" s="19" t="s">
        <v>637</v>
      </c>
      <c r="BM1687" s="243" t="s">
        <v>2614</v>
      </c>
    </row>
    <row r="1688" s="2" customFormat="1" ht="16.5" customHeight="1">
      <c r="A1688" s="40"/>
      <c r="B1688" s="41"/>
      <c r="C1688" s="231" t="s">
        <v>2615</v>
      </c>
      <c r="D1688" s="231" t="s">
        <v>226</v>
      </c>
      <c r="E1688" s="232" t="s">
        <v>2616</v>
      </c>
      <c r="F1688" s="233" t="s">
        <v>2617</v>
      </c>
      <c r="G1688" s="234" t="s">
        <v>1068</v>
      </c>
      <c r="H1688" s="235">
        <v>1</v>
      </c>
      <c r="I1688" s="236"/>
      <c r="J1688" s="237">
        <f>ROUND(I1688*H1688,2)</f>
        <v>0</v>
      </c>
      <c r="K1688" s="238"/>
      <c r="L1688" s="46"/>
      <c r="M1688" s="239" t="s">
        <v>1</v>
      </c>
      <c r="N1688" s="240" t="s">
        <v>44</v>
      </c>
      <c r="O1688" s="93"/>
      <c r="P1688" s="241">
        <f>O1688*H1688</f>
        <v>0</v>
      </c>
      <c r="Q1688" s="241">
        <v>0</v>
      </c>
      <c r="R1688" s="241">
        <f>Q1688*H1688</f>
        <v>0</v>
      </c>
      <c r="S1688" s="241">
        <v>0</v>
      </c>
      <c r="T1688" s="242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43" t="s">
        <v>637</v>
      </c>
      <c r="AT1688" s="243" t="s">
        <v>226</v>
      </c>
      <c r="AU1688" s="243" t="s">
        <v>93</v>
      </c>
      <c r="AY1688" s="19" t="s">
        <v>224</v>
      </c>
      <c r="BE1688" s="244">
        <f>IF(N1688="základní",J1688,0)</f>
        <v>0</v>
      </c>
      <c r="BF1688" s="244">
        <f>IF(N1688="snížená",J1688,0)</f>
        <v>0</v>
      </c>
      <c r="BG1688" s="244">
        <f>IF(N1688="zákl. přenesená",J1688,0)</f>
        <v>0</v>
      </c>
      <c r="BH1688" s="244">
        <f>IF(N1688="sníž. přenesená",J1688,0)</f>
        <v>0</v>
      </c>
      <c r="BI1688" s="244">
        <f>IF(N1688="nulová",J1688,0)</f>
        <v>0</v>
      </c>
      <c r="BJ1688" s="19" t="s">
        <v>89</v>
      </c>
      <c r="BK1688" s="244">
        <f>ROUND(I1688*H1688,2)</f>
        <v>0</v>
      </c>
      <c r="BL1688" s="19" t="s">
        <v>637</v>
      </c>
      <c r="BM1688" s="243" t="s">
        <v>2618</v>
      </c>
    </row>
    <row r="1689" s="2" customFormat="1" ht="16.5" customHeight="1">
      <c r="A1689" s="40"/>
      <c r="B1689" s="41"/>
      <c r="C1689" s="231" t="s">
        <v>2619</v>
      </c>
      <c r="D1689" s="231" t="s">
        <v>226</v>
      </c>
      <c r="E1689" s="232" t="s">
        <v>2620</v>
      </c>
      <c r="F1689" s="233" t="s">
        <v>2621</v>
      </c>
      <c r="G1689" s="234" t="s">
        <v>273</v>
      </c>
      <c r="H1689" s="235">
        <v>15</v>
      </c>
      <c r="I1689" s="236"/>
      <c r="J1689" s="237">
        <f>ROUND(I1689*H1689,2)</f>
        <v>0</v>
      </c>
      <c r="K1689" s="238"/>
      <c r="L1689" s="46"/>
      <c r="M1689" s="239" t="s">
        <v>1</v>
      </c>
      <c r="N1689" s="240" t="s">
        <v>44</v>
      </c>
      <c r="O1689" s="93"/>
      <c r="P1689" s="241">
        <f>O1689*H1689</f>
        <v>0</v>
      </c>
      <c r="Q1689" s="241">
        <v>0</v>
      </c>
      <c r="R1689" s="241">
        <f>Q1689*H1689</f>
        <v>0</v>
      </c>
      <c r="S1689" s="241">
        <v>0</v>
      </c>
      <c r="T1689" s="242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3" t="s">
        <v>637</v>
      </c>
      <c r="AT1689" s="243" t="s">
        <v>226</v>
      </c>
      <c r="AU1689" s="243" t="s">
        <v>93</v>
      </c>
      <c r="AY1689" s="19" t="s">
        <v>224</v>
      </c>
      <c r="BE1689" s="244">
        <f>IF(N1689="základní",J1689,0)</f>
        <v>0</v>
      </c>
      <c r="BF1689" s="244">
        <f>IF(N1689="snížená",J1689,0)</f>
        <v>0</v>
      </c>
      <c r="BG1689" s="244">
        <f>IF(N1689="zákl. přenesená",J1689,0)</f>
        <v>0</v>
      </c>
      <c r="BH1689" s="244">
        <f>IF(N1689="sníž. přenesená",J1689,0)</f>
        <v>0</v>
      </c>
      <c r="BI1689" s="244">
        <f>IF(N1689="nulová",J1689,0)</f>
        <v>0</v>
      </c>
      <c r="BJ1689" s="19" t="s">
        <v>89</v>
      </c>
      <c r="BK1689" s="244">
        <f>ROUND(I1689*H1689,2)</f>
        <v>0</v>
      </c>
      <c r="BL1689" s="19" t="s">
        <v>637</v>
      </c>
      <c r="BM1689" s="243" t="s">
        <v>2622</v>
      </c>
    </row>
    <row r="1690" s="2" customFormat="1" ht="16.5" customHeight="1">
      <c r="A1690" s="40"/>
      <c r="B1690" s="41"/>
      <c r="C1690" s="231" t="s">
        <v>2623</v>
      </c>
      <c r="D1690" s="231" t="s">
        <v>226</v>
      </c>
      <c r="E1690" s="232" t="s">
        <v>2624</v>
      </c>
      <c r="F1690" s="233" t="s">
        <v>2625</v>
      </c>
      <c r="G1690" s="234" t="s">
        <v>273</v>
      </c>
      <c r="H1690" s="235">
        <v>90</v>
      </c>
      <c r="I1690" s="236"/>
      <c r="J1690" s="237">
        <f>ROUND(I1690*H1690,2)</f>
        <v>0</v>
      </c>
      <c r="K1690" s="238"/>
      <c r="L1690" s="46"/>
      <c r="M1690" s="239" t="s">
        <v>1</v>
      </c>
      <c r="N1690" s="240" t="s">
        <v>44</v>
      </c>
      <c r="O1690" s="93"/>
      <c r="P1690" s="241">
        <f>O1690*H1690</f>
        <v>0</v>
      </c>
      <c r="Q1690" s="241">
        <v>0</v>
      </c>
      <c r="R1690" s="241">
        <f>Q1690*H1690</f>
        <v>0</v>
      </c>
      <c r="S1690" s="241">
        <v>0</v>
      </c>
      <c r="T1690" s="242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43" t="s">
        <v>637</v>
      </c>
      <c r="AT1690" s="243" t="s">
        <v>226</v>
      </c>
      <c r="AU1690" s="243" t="s">
        <v>93</v>
      </c>
      <c r="AY1690" s="19" t="s">
        <v>224</v>
      </c>
      <c r="BE1690" s="244">
        <f>IF(N1690="základní",J1690,0)</f>
        <v>0</v>
      </c>
      <c r="BF1690" s="244">
        <f>IF(N1690="snížená",J1690,0)</f>
        <v>0</v>
      </c>
      <c r="BG1690" s="244">
        <f>IF(N1690="zákl. přenesená",J1690,0)</f>
        <v>0</v>
      </c>
      <c r="BH1690" s="244">
        <f>IF(N1690="sníž. přenesená",J1690,0)</f>
        <v>0</v>
      </c>
      <c r="BI1690" s="244">
        <f>IF(N1690="nulová",J1690,0)</f>
        <v>0</v>
      </c>
      <c r="BJ1690" s="19" t="s">
        <v>89</v>
      </c>
      <c r="BK1690" s="244">
        <f>ROUND(I1690*H1690,2)</f>
        <v>0</v>
      </c>
      <c r="BL1690" s="19" t="s">
        <v>637</v>
      </c>
      <c r="BM1690" s="243" t="s">
        <v>2626</v>
      </c>
    </row>
    <row r="1691" s="12" customFormat="1" ht="20.88" customHeight="1">
      <c r="A1691" s="12"/>
      <c r="B1691" s="215"/>
      <c r="C1691" s="216"/>
      <c r="D1691" s="217" t="s">
        <v>77</v>
      </c>
      <c r="E1691" s="229" t="s">
        <v>2627</v>
      </c>
      <c r="F1691" s="229" t="s">
        <v>2628</v>
      </c>
      <c r="G1691" s="216"/>
      <c r="H1691" s="216"/>
      <c r="I1691" s="219"/>
      <c r="J1691" s="230">
        <f>BK1691</f>
        <v>0</v>
      </c>
      <c r="K1691" s="216"/>
      <c r="L1691" s="221"/>
      <c r="M1691" s="222"/>
      <c r="N1691" s="223"/>
      <c r="O1691" s="223"/>
      <c r="P1691" s="224">
        <f>SUM(P1692:P1708)</f>
        <v>0</v>
      </c>
      <c r="Q1691" s="223"/>
      <c r="R1691" s="224">
        <f>SUM(R1692:R1708)</f>
        <v>0</v>
      </c>
      <c r="S1691" s="223"/>
      <c r="T1691" s="225">
        <f>SUM(T1692:T1708)</f>
        <v>0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226" t="s">
        <v>93</v>
      </c>
      <c r="AT1691" s="227" t="s">
        <v>77</v>
      </c>
      <c r="AU1691" s="227" t="s">
        <v>89</v>
      </c>
      <c r="AY1691" s="226" t="s">
        <v>224</v>
      </c>
      <c r="BK1691" s="228">
        <f>SUM(BK1692:BK1708)</f>
        <v>0</v>
      </c>
    </row>
    <row r="1692" s="2" customFormat="1" ht="16.5" customHeight="1">
      <c r="A1692" s="40"/>
      <c r="B1692" s="41"/>
      <c r="C1692" s="231" t="s">
        <v>2629</v>
      </c>
      <c r="D1692" s="231" t="s">
        <v>226</v>
      </c>
      <c r="E1692" s="232" t="s">
        <v>2630</v>
      </c>
      <c r="F1692" s="233" t="s">
        <v>2631</v>
      </c>
      <c r="G1692" s="234" t="s">
        <v>1068</v>
      </c>
      <c r="H1692" s="235">
        <v>8</v>
      </c>
      <c r="I1692" s="236"/>
      <c r="J1692" s="237">
        <f>ROUND(I1692*H1692,2)</f>
        <v>0</v>
      </c>
      <c r="K1692" s="238"/>
      <c r="L1692" s="46"/>
      <c r="M1692" s="239" t="s">
        <v>1</v>
      </c>
      <c r="N1692" s="240" t="s">
        <v>44</v>
      </c>
      <c r="O1692" s="93"/>
      <c r="P1692" s="241">
        <f>O1692*H1692</f>
        <v>0</v>
      </c>
      <c r="Q1692" s="241">
        <v>0</v>
      </c>
      <c r="R1692" s="241">
        <f>Q1692*H1692</f>
        <v>0</v>
      </c>
      <c r="S1692" s="241">
        <v>0</v>
      </c>
      <c r="T1692" s="242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3" t="s">
        <v>637</v>
      </c>
      <c r="AT1692" s="243" t="s">
        <v>226</v>
      </c>
      <c r="AU1692" s="243" t="s">
        <v>93</v>
      </c>
      <c r="AY1692" s="19" t="s">
        <v>224</v>
      </c>
      <c r="BE1692" s="244">
        <f>IF(N1692="základní",J1692,0)</f>
        <v>0</v>
      </c>
      <c r="BF1692" s="244">
        <f>IF(N1692="snížená",J1692,0)</f>
        <v>0</v>
      </c>
      <c r="BG1692" s="244">
        <f>IF(N1692="zákl. přenesená",J1692,0)</f>
        <v>0</v>
      </c>
      <c r="BH1692" s="244">
        <f>IF(N1692="sníž. přenesená",J1692,0)</f>
        <v>0</v>
      </c>
      <c r="BI1692" s="244">
        <f>IF(N1692="nulová",J1692,0)</f>
        <v>0</v>
      </c>
      <c r="BJ1692" s="19" t="s">
        <v>89</v>
      </c>
      <c r="BK1692" s="244">
        <f>ROUND(I1692*H1692,2)</f>
        <v>0</v>
      </c>
      <c r="BL1692" s="19" t="s">
        <v>637</v>
      </c>
      <c r="BM1692" s="243" t="s">
        <v>2632</v>
      </c>
    </row>
    <row r="1693" s="2" customFormat="1" ht="16.5" customHeight="1">
      <c r="A1693" s="40"/>
      <c r="B1693" s="41"/>
      <c r="C1693" s="231" t="s">
        <v>2633</v>
      </c>
      <c r="D1693" s="231" t="s">
        <v>226</v>
      </c>
      <c r="E1693" s="232" t="s">
        <v>2634</v>
      </c>
      <c r="F1693" s="233" t="s">
        <v>2635</v>
      </c>
      <c r="G1693" s="234" t="s">
        <v>1068</v>
      </c>
      <c r="H1693" s="235">
        <v>1</v>
      </c>
      <c r="I1693" s="236"/>
      <c r="J1693" s="237">
        <f>ROUND(I1693*H1693,2)</f>
        <v>0</v>
      </c>
      <c r="K1693" s="238"/>
      <c r="L1693" s="46"/>
      <c r="M1693" s="239" t="s">
        <v>1</v>
      </c>
      <c r="N1693" s="240" t="s">
        <v>44</v>
      </c>
      <c r="O1693" s="93"/>
      <c r="P1693" s="241">
        <f>O1693*H1693</f>
        <v>0</v>
      </c>
      <c r="Q1693" s="241">
        <v>0</v>
      </c>
      <c r="R1693" s="241">
        <f>Q1693*H1693</f>
        <v>0</v>
      </c>
      <c r="S1693" s="241">
        <v>0</v>
      </c>
      <c r="T1693" s="242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43" t="s">
        <v>637</v>
      </c>
      <c r="AT1693" s="243" t="s">
        <v>226</v>
      </c>
      <c r="AU1693" s="243" t="s">
        <v>93</v>
      </c>
      <c r="AY1693" s="19" t="s">
        <v>224</v>
      </c>
      <c r="BE1693" s="244">
        <f>IF(N1693="základní",J1693,0)</f>
        <v>0</v>
      </c>
      <c r="BF1693" s="244">
        <f>IF(N1693="snížená",J1693,0)</f>
        <v>0</v>
      </c>
      <c r="BG1693" s="244">
        <f>IF(N1693="zákl. přenesená",J1693,0)</f>
        <v>0</v>
      </c>
      <c r="BH1693" s="244">
        <f>IF(N1693="sníž. přenesená",J1693,0)</f>
        <v>0</v>
      </c>
      <c r="BI1693" s="244">
        <f>IF(N1693="nulová",J1693,0)</f>
        <v>0</v>
      </c>
      <c r="BJ1693" s="19" t="s">
        <v>89</v>
      </c>
      <c r="BK1693" s="244">
        <f>ROUND(I1693*H1693,2)</f>
        <v>0</v>
      </c>
      <c r="BL1693" s="19" t="s">
        <v>637</v>
      </c>
      <c r="BM1693" s="243" t="s">
        <v>2636</v>
      </c>
    </row>
    <row r="1694" s="2" customFormat="1" ht="16.5" customHeight="1">
      <c r="A1694" s="40"/>
      <c r="B1694" s="41"/>
      <c r="C1694" s="231" t="s">
        <v>2637</v>
      </c>
      <c r="D1694" s="231" t="s">
        <v>226</v>
      </c>
      <c r="E1694" s="232" t="s">
        <v>2638</v>
      </c>
      <c r="F1694" s="233" t="s">
        <v>2639</v>
      </c>
      <c r="G1694" s="234" t="s">
        <v>1068</v>
      </c>
      <c r="H1694" s="235">
        <v>35</v>
      </c>
      <c r="I1694" s="236"/>
      <c r="J1694" s="237">
        <f>ROUND(I1694*H1694,2)</f>
        <v>0</v>
      </c>
      <c r="K1694" s="238"/>
      <c r="L1694" s="46"/>
      <c r="M1694" s="239" t="s">
        <v>1</v>
      </c>
      <c r="N1694" s="240" t="s">
        <v>44</v>
      </c>
      <c r="O1694" s="93"/>
      <c r="P1694" s="241">
        <f>O1694*H1694</f>
        <v>0</v>
      </c>
      <c r="Q1694" s="241">
        <v>0</v>
      </c>
      <c r="R1694" s="241">
        <f>Q1694*H1694</f>
        <v>0</v>
      </c>
      <c r="S1694" s="241">
        <v>0</v>
      </c>
      <c r="T1694" s="242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43" t="s">
        <v>637</v>
      </c>
      <c r="AT1694" s="243" t="s">
        <v>226</v>
      </c>
      <c r="AU1694" s="243" t="s">
        <v>93</v>
      </c>
      <c r="AY1694" s="19" t="s">
        <v>224</v>
      </c>
      <c r="BE1694" s="244">
        <f>IF(N1694="základní",J1694,0)</f>
        <v>0</v>
      </c>
      <c r="BF1694" s="244">
        <f>IF(N1694="snížená",J1694,0)</f>
        <v>0</v>
      </c>
      <c r="BG1694" s="244">
        <f>IF(N1694="zákl. přenesená",J1694,0)</f>
        <v>0</v>
      </c>
      <c r="BH1694" s="244">
        <f>IF(N1694="sníž. přenesená",J1694,0)</f>
        <v>0</v>
      </c>
      <c r="BI1694" s="244">
        <f>IF(N1694="nulová",J1694,0)</f>
        <v>0</v>
      </c>
      <c r="BJ1694" s="19" t="s">
        <v>89</v>
      </c>
      <c r="BK1694" s="244">
        <f>ROUND(I1694*H1694,2)</f>
        <v>0</v>
      </c>
      <c r="BL1694" s="19" t="s">
        <v>637</v>
      </c>
      <c r="BM1694" s="243" t="s">
        <v>2640</v>
      </c>
    </row>
    <row r="1695" s="2" customFormat="1" ht="16.5" customHeight="1">
      <c r="A1695" s="40"/>
      <c r="B1695" s="41"/>
      <c r="C1695" s="231" t="s">
        <v>2641</v>
      </c>
      <c r="D1695" s="231" t="s">
        <v>226</v>
      </c>
      <c r="E1695" s="232" t="s">
        <v>2642</v>
      </c>
      <c r="F1695" s="233" t="s">
        <v>2643</v>
      </c>
      <c r="G1695" s="234" t="s">
        <v>1068</v>
      </c>
      <c r="H1695" s="235">
        <v>1</v>
      </c>
      <c r="I1695" s="236"/>
      <c r="J1695" s="237">
        <f>ROUND(I1695*H1695,2)</f>
        <v>0</v>
      </c>
      <c r="K1695" s="238"/>
      <c r="L1695" s="46"/>
      <c r="M1695" s="239" t="s">
        <v>1</v>
      </c>
      <c r="N1695" s="240" t="s">
        <v>44</v>
      </c>
      <c r="O1695" s="93"/>
      <c r="P1695" s="241">
        <f>O1695*H1695</f>
        <v>0</v>
      </c>
      <c r="Q1695" s="241">
        <v>0</v>
      </c>
      <c r="R1695" s="241">
        <f>Q1695*H1695</f>
        <v>0</v>
      </c>
      <c r="S1695" s="241">
        <v>0</v>
      </c>
      <c r="T1695" s="242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3" t="s">
        <v>637</v>
      </c>
      <c r="AT1695" s="243" t="s">
        <v>226</v>
      </c>
      <c r="AU1695" s="243" t="s">
        <v>93</v>
      </c>
      <c r="AY1695" s="19" t="s">
        <v>224</v>
      </c>
      <c r="BE1695" s="244">
        <f>IF(N1695="základní",J1695,0)</f>
        <v>0</v>
      </c>
      <c r="BF1695" s="244">
        <f>IF(N1695="snížená",J1695,0)</f>
        <v>0</v>
      </c>
      <c r="BG1695" s="244">
        <f>IF(N1695="zákl. přenesená",J1695,0)</f>
        <v>0</v>
      </c>
      <c r="BH1695" s="244">
        <f>IF(N1695="sníž. přenesená",J1695,0)</f>
        <v>0</v>
      </c>
      <c r="BI1695" s="244">
        <f>IF(N1695="nulová",J1695,0)</f>
        <v>0</v>
      </c>
      <c r="BJ1695" s="19" t="s">
        <v>89</v>
      </c>
      <c r="BK1695" s="244">
        <f>ROUND(I1695*H1695,2)</f>
        <v>0</v>
      </c>
      <c r="BL1695" s="19" t="s">
        <v>637</v>
      </c>
      <c r="BM1695" s="243" t="s">
        <v>2644</v>
      </c>
    </row>
    <row r="1696" s="2" customFormat="1" ht="16.5" customHeight="1">
      <c r="A1696" s="40"/>
      <c r="B1696" s="41"/>
      <c r="C1696" s="231" t="s">
        <v>2645</v>
      </c>
      <c r="D1696" s="231" t="s">
        <v>226</v>
      </c>
      <c r="E1696" s="232" t="s">
        <v>2646</v>
      </c>
      <c r="F1696" s="233" t="s">
        <v>2647</v>
      </c>
      <c r="G1696" s="234" t="s">
        <v>1068</v>
      </c>
      <c r="H1696" s="235">
        <v>1</v>
      </c>
      <c r="I1696" s="236"/>
      <c r="J1696" s="237">
        <f>ROUND(I1696*H1696,2)</f>
        <v>0</v>
      </c>
      <c r="K1696" s="238"/>
      <c r="L1696" s="46"/>
      <c r="M1696" s="239" t="s">
        <v>1</v>
      </c>
      <c r="N1696" s="240" t="s">
        <v>44</v>
      </c>
      <c r="O1696" s="93"/>
      <c r="P1696" s="241">
        <f>O1696*H1696</f>
        <v>0</v>
      </c>
      <c r="Q1696" s="241">
        <v>0</v>
      </c>
      <c r="R1696" s="241">
        <f>Q1696*H1696</f>
        <v>0</v>
      </c>
      <c r="S1696" s="241">
        <v>0</v>
      </c>
      <c r="T1696" s="242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3" t="s">
        <v>637</v>
      </c>
      <c r="AT1696" s="243" t="s">
        <v>226</v>
      </c>
      <c r="AU1696" s="243" t="s">
        <v>93</v>
      </c>
      <c r="AY1696" s="19" t="s">
        <v>224</v>
      </c>
      <c r="BE1696" s="244">
        <f>IF(N1696="základní",J1696,0)</f>
        <v>0</v>
      </c>
      <c r="BF1696" s="244">
        <f>IF(N1696="snížená",J1696,0)</f>
        <v>0</v>
      </c>
      <c r="BG1696" s="244">
        <f>IF(N1696="zákl. přenesená",J1696,0)</f>
        <v>0</v>
      </c>
      <c r="BH1696" s="244">
        <f>IF(N1696="sníž. přenesená",J1696,0)</f>
        <v>0</v>
      </c>
      <c r="BI1696" s="244">
        <f>IF(N1696="nulová",J1696,0)</f>
        <v>0</v>
      </c>
      <c r="BJ1696" s="19" t="s">
        <v>89</v>
      </c>
      <c r="BK1696" s="244">
        <f>ROUND(I1696*H1696,2)</f>
        <v>0</v>
      </c>
      <c r="BL1696" s="19" t="s">
        <v>637</v>
      </c>
      <c r="BM1696" s="243" t="s">
        <v>2648</v>
      </c>
    </row>
    <row r="1697" s="2" customFormat="1" ht="16.5" customHeight="1">
      <c r="A1697" s="40"/>
      <c r="B1697" s="41"/>
      <c r="C1697" s="231" t="s">
        <v>2649</v>
      </c>
      <c r="D1697" s="231" t="s">
        <v>226</v>
      </c>
      <c r="E1697" s="232" t="s">
        <v>2650</v>
      </c>
      <c r="F1697" s="233" t="s">
        <v>2651</v>
      </c>
      <c r="G1697" s="234" t="s">
        <v>1068</v>
      </c>
      <c r="H1697" s="235">
        <v>1</v>
      </c>
      <c r="I1697" s="236"/>
      <c r="J1697" s="237">
        <f>ROUND(I1697*H1697,2)</f>
        <v>0</v>
      </c>
      <c r="K1697" s="238"/>
      <c r="L1697" s="46"/>
      <c r="M1697" s="239" t="s">
        <v>1</v>
      </c>
      <c r="N1697" s="240" t="s">
        <v>44</v>
      </c>
      <c r="O1697" s="93"/>
      <c r="P1697" s="241">
        <f>O1697*H1697</f>
        <v>0</v>
      </c>
      <c r="Q1697" s="241">
        <v>0</v>
      </c>
      <c r="R1697" s="241">
        <f>Q1697*H1697</f>
        <v>0</v>
      </c>
      <c r="S1697" s="241">
        <v>0</v>
      </c>
      <c r="T1697" s="242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43" t="s">
        <v>637</v>
      </c>
      <c r="AT1697" s="243" t="s">
        <v>226</v>
      </c>
      <c r="AU1697" s="243" t="s">
        <v>93</v>
      </c>
      <c r="AY1697" s="19" t="s">
        <v>224</v>
      </c>
      <c r="BE1697" s="244">
        <f>IF(N1697="základní",J1697,0)</f>
        <v>0</v>
      </c>
      <c r="BF1697" s="244">
        <f>IF(N1697="snížená",J1697,0)</f>
        <v>0</v>
      </c>
      <c r="BG1697" s="244">
        <f>IF(N1697="zákl. přenesená",J1697,0)</f>
        <v>0</v>
      </c>
      <c r="BH1697" s="244">
        <f>IF(N1697="sníž. přenesená",J1697,0)</f>
        <v>0</v>
      </c>
      <c r="BI1697" s="244">
        <f>IF(N1697="nulová",J1697,0)</f>
        <v>0</v>
      </c>
      <c r="BJ1697" s="19" t="s">
        <v>89</v>
      </c>
      <c r="BK1697" s="244">
        <f>ROUND(I1697*H1697,2)</f>
        <v>0</v>
      </c>
      <c r="BL1697" s="19" t="s">
        <v>637</v>
      </c>
      <c r="BM1697" s="243" t="s">
        <v>2652</v>
      </c>
    </row>
    <row r="1698" s="2" customFormat="1" ht="16.5" customHeight="1">
      <c r="A1698" s="40"/>
      <c r="B1698" s="41"/>
      <c r="C1698" s="231" t="s">
        <v>2653</v>
      </c>
      <c r="D1698" s="231" t="s">
        <v>226</v>
      </c>
      <c r="E1698" s="232" t="s">
        <v>2654</v>
      </c>
      <c r="F1698" s="233" t="s">
        <v>2655</v>
      </c>
      <c r="G1698" s="234" t="s">
        <v>1068</v>
      </c>
      <c r="H1698" s="235">
        <v>1</v>
      </c>
      <c r="I1698" s="236"/>
      <c r="J1698" s="237">
        <f>ROUND(I1698*H1698,2)</f>
        <v>0</v>
      </c>
      <c r="K1698" s="238"/>
      <c r="L1698" s="46"/>
      <c r="M1698" s="239" t="s">
        <v>1</v>
      </c>
      <c r="N1698" s="240" t="s">
        <v>44</v>
      </c>
      <c r="O1698" s="93"/>
      <c r="P1698" s="241">
        <f>O1698*H1698</f>
        <v>0</v>
      </c>
      <c r="Q1698" s="241">
        <v>0</v>
      </c>
      <c r="R1698" s="241">
        <f>Q1698*H1698</f>
        <v>0</v>
      </c>
      <c r="S1698" s="241">
        <v>0</v>
      </c>
      <c r="T1698" s="242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3" t="s">
        <v>637</v>
      </c>
      <c r="AT1698" s="243" t="s">
        <v>226</v>
      </c>
      <c r="AU1698" s="243" t="s">
        <v>93</v>
      </c>
      <c r="AY1698" s="19" t="s">
        <v>224</v>
      </c>
      <c r="BE1698" s="244">
        <f>IF(N1698="základní",J1698,0)</f>
        <v>0</v>
      </c>
      <c r="BF1698" s="244">
        <f>IF(N1698="snížená",J1698,0)</f>
        <v>0</v>
      </c>
      <c r="BG1698" s="244">
        <f>IF(N1698="zákl. přenesená",J1698,0)</f>
        <v>0</v>
      </c>
      <c r="BH1698" s="244">
        <f>IF(N1698="sníž. přenesená",J1698,0)</f>
        <v>0</v>
      </c>
      <c r="BI1698" s="244">
        <f>IF(N1698="nulová",J1698,0)</f>
        <v>0</v>
      </c>
      <c r="BJ1698" s="19" t="s">
        <v>89</v>
      </c>
      <c r="BK1698" s="244">
        <f>ROUND(I1698*H1698,2)</f>
        <v>0</v>
      </c>
      <c r="BL1698" s="19" t="s">
        <v>637</v>
      </c>
      <c r="BM1698" s="243" t="s">
        <v>2656</v>
      </c>
    </row>
    <row r="1699" s="2" customFormat="1" ht="16.5" customHeight="1">
      <c r="A1699" s="40"/>
      <c r="B1699" s="41"/>
      <c r="C1699" s="231" t="s">
        <v>2657</v>
      </c>
      <c r="D1699" s="231" t="s">
        <v>226</v>
      </c>
      <c r="E1699" s="232" t="s">
        <v>2658</v>
      </c>
      <c r="F1699" s="233" t="s">
        <v>2659</v>
      </c>
      <c r="G1699" s="234" t="s">
        <v>1068</v>
      </c>
      <c r="H1699" s="235">
        <v>1</v>
      </c>
      <c r="I1699" s="236"/>
      <c r="J1699" s="237">
        <f>ROUND(I1699*H1699,2)</f>
        <v>0</v>
      </c>
      <c r="K1699" s="238"/>
      <c r="L1699" s="46"/>
      <c r="M1699" s="239" t="s">
        <v>1</v>
      </c>
      <c r="N1699" s="240" t="s">
        <v>44</v>
      </c>
      <c r="O1699" s="93"/>
      <c r="P1699" s="241">
        <f>O1699*H1699</f>
        <v>0</v>
      </c>
      <c r="Q1699" s="241">
        <v>0</v>
      </c>
      <c r="R1699" s="241">
        <f>Q1699*H1699</f>
        <v>0</v>
      </c>
      <c r="S1699" s="241">
        <v>0</v>
      </c>
      <c r="T1699" s="242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43" t="s">
        <v>637</v>
      </c>
      <c r="AT1699" s="243" t="s">
        <v>226</v>
      </c>
      <c r="AU1699" s="243" t="s">
        <v>93</v>
      </c>
      <c r="AY1699" s="19" t="s">
        <v>224</v>
      </c>
      <c r="BE1699" s="244">
        <f>IF(N1699="základní",J1699,0)</f>
        <v>0</v>
      </c>
      <c r="BF1699" s="244">
        <f>IF(N1699="snížená",J1699,0)</f>
        <v>0</v>
      </c>
      <c r="BG1699" s="244">
        <f>IF(N1699="zákl. přenesená",J1699,0)</f>
        <v>0</v>
      </c>
      <c r="BH1699" s="244">
        <f>IF(N1699="sníž. přenesená",J1699,0)</f>
        <v>0</v>
      </c>
      <c r="BI1699" s="244">
        <f>IF(N1699="nulová",J1699,0)</f>
        <v>0</v>
      </c>
      <c r="BJ1699" s="19" t="s">
        <v>89</v>
      </c>
      <c r="BK1699" s="244">
        <f>ROUND(I1699*H1699,2)</f>
        <v>0</v>
      </c>
      <c r="BL1699" s="19" t="s">
        <v>637</v>
      </c>
      <c r="BM1699" s="243" t="s">
        <v>2660</v>
      </c>
    </row>
    <row r="1700" s="2" customFormat="1" ht="16.5" customHeight="1">
      <c r="A1700" s="40"/>
      <c r="B1700" s="41"/>
      <c r="C1700" s="231" t="s">
        <v>2661</v>
      </c>
      <c r="D1700" s="231" t="s">
        <v>226</v>
      </c>
      <c r="E1700" s="232" t="s">
        <v>2662</v>
      </c>
      <c r="F1700" s="233" t="s">
        <v>2663</v>
      </c>
      <c r="G1700" s="234" t="s">
        <v>1068</v>
      </c>
      <c r="H1700" s="235">
        <v>1</v>
      </c>
      <c r="I1700" s="236"/>
      <c r="J1700" s="237">
        <f>ROUND(I1700*H1700,2)</f>
        <v>0</v>
      </c>
      <c r="K1700" s="238"/>
      <c r="L1700" s="46"/>
      <c r="M1700" s="239" t="s">
        <v>1</v>
      </c>
      <c r="N1700" s="240" t="s">
        <v>44</v>
      </c>
      <c r="O1700" s="93"/>
      <c r="P1700" s="241">
        <f>O1700*H1700</f>
        <v>0</v>
      </c>
      <c r="Q1700" s="241">
        <v>0</v>
      </c>
      <c r="R1700" s="241">
        <f>Q1700*H1700</f>
        <v>0</v>
      </c>
      <c r="S1700" s="241">
        <v>0</v>
      </c>
      <c r="T1700" s="242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43" t="s">
        <v>637</v>
      </c>
      <c r="AT1700" s="243" t="s">
        <v>226</v>
      </c>
      <c r="AU1700" s="243" t="s">
        <v>93</v>
      </c>
      <c r="AY1700" s="19" t="s">
        <v>224</v>
      </c>
      <c r="BE1700" s="244">
        <f>IF(N1700="základní",J1700,0)</f>
        <v>0</v>
      </c>
      <c r="BF1700" s="244">
        <f>IF(N1700="snížená",J1700,0)</f>
        <v>0</v>
      </c>
      <c r="BG1700" s="244">
        <f>IF(N1700="zákl. přenesená",J1700,0)</f>
        <v>0</v>
      </c>
      <c r="BH1700" s="244">
        <f>IF(N1700="sníž. přenesená",J1700,0)</f>
        <v>0</v>
      </c>
      <c r="BI1700" s="244">
        <f>IF(N1700="nulová",J1700,0)</f>
        <v>0</v>
      </c>
      <c r="BJ1700" s="19" t="s">
        <v>89</v>
      </c>
      <c r="BK1700" s="244">
        <f>ROUND(I1700*H1700,2)</f>
        <v>0</v>
      </c>
      <c r="BL1700" s="19" t="s">
        <v>637</v>
      </c>
      <c r="BM1700" s="243" t="s">
        <v>2664</v>
      </c>
    </row>
    <row r="1701" s="2" customFormat="1" ht="16.5" customHeight="1">
      <c r="A1701" s="40"/>
      <c r="B1701" s="41"/>
      <c r="C1701" s="231" t="s">
        <v>2665</v>
      </c>
      <c r="D1701" s="231" t="s">
        <v>226</v>
      </c>
      <c r="E1701" s="232" t="s">
        <v>2666</v>
      </c>
      <c r="F1701" s="233" t="s">
        <v>2667</v>
      </c>
      <c r="G1701" s="234" t="s">
        <v>1068</v>
      </c>
      <c r="H1701" s="235">
        <v>8</v>
      </c>
      <c r="I1701" s="236"/>
      <c r="J1701" s="237">
        <f>ROUND(I1701*H1701,2)</f>
        <v>0</v>
      </c>
      <c r="K1701" s="238"/>
      <c r="L1701" s="46"/>
      <c r="M1701" s="239" t="s">
        <v>1</v>
      </c>
      <c r="N1701" s="240" t="s">
        <v>44</v>
      </c>
      <c r="O1701" s="93"/>
      <c r="P1701" s="241">
        <f>O1701*H1701</f>
        <v>0</v>
      </c>
      <c r="Q1701" s="241">
        <v>0</v>
      </c>
      <c r="R1701" s="241">
        <f>Q1701*H1701</f>
        <v>0</v>
      </c>
      <c r="S1701" s="241">
        <v>0</v>
      </c>
      <c r="T1701" s="242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3" t="s">
        <v>637</v>
      </c>
      <c r="AT1701" s="243" t="s">
        <v>226</v>
      </c>
      <c r="AU1701" s="243" t="s">
        <v>93</v>
      </c>
      <c r="AY1701" s="19" t="s">
        <v>224</v>
      </c>
      <c r="BE1701" s="244">
        <f>IF(N1701="základní",J1701,0)</f>
        <v>0</v>
      </c>
      <c r="BF1701" s="244">
        <f>IF(N1701="snížená",J1701,0)</f>
        <v>0</v>
      </c>
      <c r="BG1701" s="244">
        <f>IF(N1701="zákl. přenesená",J1701,0)</f>
        <v>0</v>
      </c>
      <c r="BH1701" s="244">
        <f>IF(N1701="sníž. přenesená",J1701,0)</f>
        <v>0</v>
      </c>
      <c r="BI1701" s="244">
        <f>IF(N1701="nulová",J1701,0)</f>
        <v>0</v>
      </c>
      <c r="BJ1701" s="19" t="s">
        <v>89</v>
      </c>
      <c r="BK1701" s="244">
        <f>ROUND(I1701*H1701,2)</f>
        <v>0</v>
      </c>
      <c r="BL1701" s="19" t="s">
        <v>637</v>
      </c>
      <c r="BM1701" s="243" t="s">
        <v>2668</v>
      </c>
    </row>
    <row r="1702" s="2" customFormat="1" ht="16.5" customHeight="1">
      <c r="A1702" s="40"/>
      <c r="B1702" s="41"/>
      <c r="C1702" s="231" t="s">
        <v>2669</v>
      </c>
      <c r="D1702" s="231" t="s">
        <v>226</v>
      </c>
      <c r="E1702" s="232" t="s">
        <v>2670</v>
      </c>
      <c r="F1702" s="233" t="s">
        <v>2671</v>
      </c>
      <c r="G1702" s="234" t="s">
        <v>1068</v>
      </c>
      <c r="H1702" s="235">
        <v>1</v>
      </c>
      <c r="I1702" s="236"/>
      <c r="J1702" s="237">
        <f>ROUND(I1702*H1702,2)</f>
        <v>0</v>
      </c>
      <c r="K1702" s="238"/>
      <c r="L1702" s="46"/>
      <c r="M1702" s="239" t="s">
        <v>1</v>
      </c>
      <c r="N1702" s="240" t="s">
        <v>44</v>
      </c>
      <c r="O1702" s="93"/>
      <c r="P1702" s="241">
        <f>O1702*H1702</f>
        <v>0</v>
      </c>
      <c r="Q1702" s="241">
        <v>0</v>
      </c>
      <c r="R1702" s="241">
        <f>Q1702*H1702</f>
        <v>0</v>
      </c>
      <c r="S1702" s="241">
        <v>0</v>
      </c>
      <c r="T1702" s="242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3" t="s">
        <v>637</v>
      </c>
      <c r="AT1702" s="243" t="s">
        <v>226</v>
      </c>
      <c r="AU1702" s="243" t="s">
        <v>93</v>
      </c>
      <c r="AY1702" s="19" t="s">
        <v>224</v>
      </c>
      <c r="BE1702" s="244">
        <f>IF(N1702="základní",J1702,0)</f>
        <v>0</v>
      </c>
      <c r="BF1702" s="244">
        <f>IF(N1702="snížená",J1702,0)</f>
        <v>0</v>
      </c>
      <c r="BG1702" s="244">
        <f>IF(N1702="zákl. přenesená",J1702,0)</f>
        <v>0</v>
      </c>
      <c r="BH1702" s="244">
        <f>IF(N1702="sníž. přenesená",J1702,0)</f>
        <v>0</v>
      </c>
      <c r="BI1702" s="244">
        <f>IF(N1702="nulová",J1702,0)</f>
        <v>0</v>
      </c>
      <c r="BJ1702" s="19" t="s">
        <v>89</v>
      </c>
      <c r="BK1702" s="244">
        <f>ROUND(I1702*H1702,2)</f>
        <v>0</v>
      </c>
      <c r="BL1702" s="19" t="s">
        <v>637</v>
      </c>
      <c r="BM1702" s="243" t="s">
        <v>2672</v>
      </c>
    </row>
    <row r="1703" s="2" customFormat="1" ht="16.5" customHeight="1">
      <c r="A1703" s="40"/>
      <c r="B1703" s="41"/>
      <c r="C1703" s="231" t="s">
        <v>2673</v>
      </c>
      <c r="D1703" s="231" t="s">
        <v>226</v>
      </c>
      <c r="E1703" s="232" t="s">
        <v>2674</v>
      </c>
      <c r="F1703" s="233" t="s">
        <v>2675</v>
      </c>
      <c r="G1703" s="234" t="s">
        <v>1068</v>
      </c>
      <c r="H1703" s="235">
        <v>1</v>
      </c>
      <c r="I1703" s="236"/>
      <c r="J1703" s="237">
        <f>ROUND(I1703*H1703,2)</f>
        <v>0</v>
      </c>
      <c r="K1703" s="238"/>
      <c r="L1703" s="46"/>
      <c r="M1703" s="239" t="s">
        <v>1</v>
      </c>
      <c r="N1703" s="240" t="s">
        <v>44</v>
      </c>
      <c r="O1703" s="93"/>
      <c r="P1703" s="241">
        <f>O1703*H1703</f>
        <v>0</v>
      </c>
      <c r="Q1703" s="241">
        <v>0</v>
      </c>
      <c r="R1703" s="241">
        <f>Q1703*H1703</f>
        <v>0</v>
      </c>
      <c r="S1703" s="241">
        <v>0</v>
      </c>
      <c r="T1703" s="242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43" t="s">
        <v>637</v>
      </c>
      <c r="AT1703" s="243" t="s">
        <v>226</v>
      </c>
      <c r="AU1703" s="243" t="s">
        <v>93</v>
      </c>
      <c r="AY1703" s="19" t="s">
        <v>224</v>
      </c>
      <c r="BE1703" s="244">
        <f>IF(N1703="základní",J1703,0)</f>
        <v>0</v>
      </c>
      <c r="BF1703" s="244">
        <f>IF(N1703="snížená",J1703,0)</f>
        <v>0</v>
      </c>
      <c r="BG1703" s="244">
        <f>IF(N1703="zákl. přenesená",J1703,0)</f>
        <v>0</v>
      </c>
      <c r="BH1703" s="244">
        <f>IF(N1703="sníž. přenesená",J1703,0)</f>
        <v>0</v>
      </c>
      <c r="BI1703" s="244">
        <f>IF(N1703="nulová",J1703,0)</f>
        <v>0</v>
      </c>
      <c r="BJ1703" s="19" t="s">
        <v>89</v>
      </c>
      <c r="BK1703" s="244">
        <f>ROUND(I1703*H1703,2)</f>
        <v>0</v>
      </c>
      <c r="BL1703" s="19" t="s">
        <v>637</v>
      </c>
      <c r="BM1703" s="243" t="s">
        <v>2676</v>
      </c>
    </row>
    <row r="1704" s="2" customFormat="1" ht="16.5" customHeight="1">
      <c r="A1704" s="40"/>
      <c r="B1704" s="41"/>
      <c r="C1704" s="231" t="s">
        <v>2677</v>
      </c>
      <c r="D1704" s="231" t="s">
        <v>226</v>
      </c>
      <c r="E1704" s="232" t="s">
        <v>2678</v>
      </c>
      <c r="F1704" s="233" t="s">
        <v>2679</v>
      </c>
      <c r="G1704" s="234" t="s">
        <v>2591</v>
      </c>
      <c r="H1704" s="235">
        <v>15</v>
      </c>
      <c r="I1704" s="236"/>
      <c r="J1704" s="237">
        <f>ROUND(I1704*H1704,2)</f>
        <v>0</v>
      </c>
      <c r="K1704" s="238"/>
      <c r="L1704" s="46"/>
      <c r="M1704" s="239" t="s">
        <v>1</v>
      </c>
      <c r="N1704" s="240" t="s">
        <v>44</v>
      </c>
      <c r="O1704" s="93"/>
      <c r="P1704" s="241">
        <f>O1704*H1704</f>
        <v>0</v>
      </c>
      <c r="Q1704" s="241">
        <v>0</v>
      </c>
      <c r="R1704" s="241">
        <f>Q1704*H1704</f>
        <v>0</v>
      </c>
      <c r="S1704" s="241">
        <v>0</v>
      </c>
      <c r="T1704" s="242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3" t="s">
        <v>637</v>
      </c>
      <c r="AT1704" s="243" t="s">
        <v>226</v>
      </c>
      <c r="AU1704" s="243" t="s">
        <v>93</v>
      </c>
      <c r="AY1704" s="19" t="s">
        <v>224</v>
      </c>
      <c r="BE1704" s="244">
        <f>IF(N1704="základní",J1704,0)</f>
        <v>0</v>
      </c>
      <c r="BF1704" s="244">
        <f>IF(N1704="snížená",J1704,0)</f>
        <v>0</v>
      </c>
      <c r="BG1704" s="244">
        <f>IF(N1704="zákl. přenesená",J1704,0)</f>
        <v>0</v>
      </c>
      <c r="BH1704" s="244">
        <f>IF(N1704="sníž. přenesená",J1704,0)</f>
        <v>0</v>
      </c>
      <c r="BI1704" s="244">
        <f>IF(N1704="nulová",J1704,0)</f>
        <v>0</v>
      </c>
      <c r="BJ1704" s="19" t="s">
        <v>89</v>
      </c>
      <c r="BK1704" s="244">
        <f>ROUND(I1704*H1704,2)</f>
        <v>0</v>
      </c>
      <c r="BL1704" s="19" t="s">
        <v>637</v>
      </c>
      <c r="BM1704" s="243" t="s">
        <v>2680</v>
      </c>
    </row>
    <row r="1705" s="2" customFormat="1" ht="16.5" customHeight="1">
      <c r="A1705" s="40"/>
      <c r="B1705" s="41"/>
      <c r="C1705" s="231" t="s">
        <v>2681</v>
      </c>
      <c r="D1705" s="231" t="s">
        <v>226</v>
      </c>
      <c r="E1705" s="232" t="s">
        <v>2682</v>
      </c>
      <c r="F1705" s="233" t="s">
        <v>2683</v>
      </c>
      <c r="G1705" s="234" t="s">
        <v>273</v>
      </c>
      <c r="H1705" s="235">
        <v>125</v>
      </c>
      <c r="I1705" s="236"/>
      <c r="J1705" s="237">
        <f>ROUND(I1705*H1705,2)</f>
        <v>0</v>
      </c>
      <c r="K1705" s="238"/>
      <c r="L1705" s="46"/>
      <c r="M1705" s="239" t="s">
        <v>1</v>
      </c>
      <c r="N1705" s="240" t="s">
        <v>44</v>
      </c>
      <c r="O1705" s="93"/>
      <c r="P1705" s="241">
        <f>O1705*H1705</f>
        <v>0</v>
      </c>
      <c r="Q1705" s="241">
        <v>0</v>
      </c>
      <c r="R1705" s="241">
        <f>Q1705*H1705</f>
        <v>0</v>
      </c>
      <c r="S1705" s="241">
        <v>0</v>
      </c>
      <c r="T1705" s="242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43" t="s">
        <v>637</v>
      </c>
      <c r="AT1705" s="243" t="s">
        <v>226</v>
      </c>
      <c r="AU1705" s="243" t="s">
        <v>93</v>
      </c>
      <c r="AY1705" s="19" t="s">
        <v>224</v>
      </c>
      <c r="BE1705" s="244">
        <f>IF(N1705="základní",J1705,0)</f>
        <v>0</v>
      </c>
      <c r="BF1705" s="244">
        <f>IF(N1705="snížená",J1705,0)</f>
        <v>0</v>
      </c>
      <c r="BG1705" s="244">
        <f>IF(N1705="zákl. přenesená",J1705,0)</f>
        <v>0</v>
      </c>
      <c r="BH1705" s="244">
        <f>IF(N1705="sníž. přenesená",J1705,0)</f>
        <v>0</v>
      </c>
      <c r="BI1705" s="244">
        <f>IF(N1705="nulová",J1705,0)</f>
        <v>0</v>
      </c>
      <c r="BJ1705" s="19" t="s">
        <v>89</v>
      </c>
      <c r="BK1705" s="244">
        <f>ROUND(I1705*H1705,2)</f>
        <v>0</v>
      </c>
      <c r="BL1705" s="19" t="s">
        <v>637</v>
      </c>
      <c r="BM1705" s="243" t="s">
        <v>2684</v>
      </c>
    </row>
    <row r="1706" s="2" customFormat="1" ht="16.5" customHeight="1">
      <c r="A1706" s="40"/>
      <c r="B1706" s="41"/>
      <c r="C1706" s="231" t="s">
        <v>2685</v>
      </c>
      <c r="D1706" s="231" t="s">
        <v>226</v>
      </c>
      <c r="E1706" s="232" t="s">
        <v>2686</v>
      </c>
      <c r="F1706" s="233" t="s">
        <v>2348</v>
      </c>
      <c r="G1706" s="234" t="s">
        <v>273</v>
      </c>
      <c r="H1706" s="235">
        <v>30</v>
      </c>
      <c r="I1706" s="236"/>
      <c r="J1706" s="237">
        <f>ROUND(I1706*H1706,2)</f>
        <v>0</v>
      </c>
      <c r="K1706" s="238"/>
      <c r="L1706" s="46"/>
      <c r="M1706" s="239" t="s">
        <v>1</v>
      </c>
      <c r="N1706" s="240" t="s">
        <v>44</v>
      </c>
      <c r="O1706" s="93"/>
      <c r="P1706" s="241">
        <f>O1706*H1706</f>
        <v>0</v>
      </c>
      <c r="Q1706" s="241">
        <v>0</v>
      </c>
      <c r="R1706" s="241">
        <f>Q1706*H1706</f>
        <v>0</v>
      </c>
      <c r="S1706" s="241">
        <v>0</v>
      </c>
      <c r="T1706" s="242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43" t="s">
        <v>637</v>
      </c>
      <c r="AT1706" s="243" t="s">
        <v>226</v>
      </c>
      <c r="AU1706" s="243" t="s">
        <v>93</v>
      </c>
      <c r="AY1706" s="19" t="s">
        <v>224</v>
      </c>
      <c r="BE1706" s="244">
        <f>IF(N1706="základní",J1706,0)</f>
        <v>0</v>
      </c>
      <c r="BF1706" s="244">
        <f>IF(N1706="snížená",J1706,0)</f>
        <v>0</v>
      </c>
      <c r="BG1706" s="244">
        <f>IF(N1706="zákl. přenesená",J1706,0)</f>
        <v>0</v>
      </c>
      <c r="BH1706" s="244">
        <f>IF(N1706="sníž. přenesená",J1706,0)</f>
        <v>0</v>
      </c>
      <c r="BI1706" s="244">
        <f>IF(N1706="nulová",J1706,0)</f>
        <v>0</v>
      </c>
      <c r="BJ1706" s="19" t="s">
        <v>89</v>
      </c>
      <c r="BK1706" s="244">
        <f>ROUND(I1706*H1706,2)</f>
        <v>0</v>
      </c>
      <c r="BL1706" s="19" t="s">
        <v>637</v>
      </c>
      <c r="BM1706" s="243" t="s">
        <v>2687</v>
      </c>
    </row>
    <row r="1707" s="2" customFormat="1" ht="16.5" customHeight="1">
      <c r="A1707" s="40"/>
      <c r="B1707" s="41"/>
      <c r="C1707" s="231" t="s">
        <v>2688</v>
      </c>
      <c r="D1707" s="231" t="s">
        <v>226</v>
      </c>
      <c r="E1707" s="232" t="s">
        <v>2689</v>
      </c>
      <c r="F1707" s="233" t="s">
        <v>2690</v>
      </c>
      <c r="G1707" s="234" t="s">
        <v>273</v>
      </c>
      <c r="H1707" s="235">
        <v>10</v>
      </c>
      <c r="I1707" s="236"/>
      <c r="J1707" s="237">
        <f>ROUND(I1707*H1707,2)</f>
        <v>0</v>
      </c>
      <c r="K1707" s="238"/>
      <c r="L1707" s="46"/>
      <c r="M1707" s="239" t="s">
        <v>1</v>
      </c>
      <c r="N1707" s="240" t="s">
        <v>44</v>
      </c>
      <c r="O1707" s="93"/>
      <c r="P1707" s="241">
        <f>O1707*H1707</f>
        <v>0</v>
      </c>
      <c r="Q1707" s="241">
        <v>0</v>
      </c>
      <c r="R1707" s="241">
        <f>Q1707*H1707</f>
        <v>0</v>
      </c>
      <c r="S1707" s="241">
        <v>0</v>
      </c>
      <c r="T1707" s="242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43" t="s">
        <v>637</v>
      </c>
      <c r="AT1707" s="243" t="s">
        <v>226</v>
      </c>
      <c r="AU1707" s="243" t="s">
        <v>93</v>
      </c>
      <c r="AY1707" s="19" t="s">
        <v>224</v>
      </c>
      <c r="BE1707" s="244">
        <f>IF(N1707="základní",J1707,0)</f>
        <v>0</v>
      </c>
      <c r="BF1707" s="244">
        <f>IF(N1707="snížená",J1707,0)</f>
        <v>0</v>
      </c>
      <c r="BG1707" s="244">
        <f>IF(N1707="zákl. přenesená",J1707,0)</f>
        <v>0</v>
      </c>
      <c r="BH1707" s="244">
        <f>IF(N1707="sníž. přenesená",J1707,0)</f>
        <v>0</v>
      </c>
      <c r="BI1707" s="244">
        <f>IF(N1707="nulová",J1707,0)</f>
        <v>0</v>
      </c>
      <c r="BJ1707" s="19" t="s">
        <v>89</v>
      </c>
      <c r="BK1707" s="244">
        <f>ROUND(I1707*H1707,2)</f>
        <v>0</v>
      </c>
      <c r="BL1707" s="19" t="s">
        <v>637</v>
      </c>
      <c r="BM1707" s="243" t="s">
        <v>2691</v>
      </c>
    </row>
    <row r="1708" s="2" customFormat="1" ht="16.5" customHeight="1">
      <c r="A1708" s="40"/>
      <c r="B1708" s="41"/>
      <c r="C1708" s="231" t="s">
        <v>2692</v>
      </c>
      <c r="D1708" s="231" t="s">
        <v>226</v>
      </c>
      <c r="E1708" s="232" t="s">
        <v>2693</v>
      </c>
      <c r="F1708" s="233" t="s">
        <v>2320</v>
      </c>
      <c r="G1708" s="234" t="s">
        <v>273</v>
      </c>
      <c r="H1708" s="235">
        <v>10</v>
      </c>
      <c r="I1708" s="236"/>
      <c r="J1708" s="237">
        <f>ROUND(I1708*H1708,2)</f>
        <v>0</v>
      </c>
      <c r="K1708" s="238"/>
      <c r="L1708" s="46"/>
      <c r="M1708" s="239" t="s">
        <v>1</v>
      </c>
      <c r="N1708" s="240" t="s">
        <v>44</v>
      </c>
      <c r="O1708" s="93"/>
      <c r="P1708" s="241">
        <f>O1708*H1708</f>
        <v>0</v>
      </c>
      <c r="Q1708" s="241">
        <v>0</v>
      </c>
      <c r="R1708" s="241">
        <f>Q1708*H1708</f>
        <v>0</v>
      </c>
      <c r="S1708" s="241">
        <v>0</v>
      </c>
      <c r="T1708" s="242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43" t="s">
        <v>637</v>
      </c>
      <c r="AT1708" s="243" t="s">
        <v>226</v>
      </c>
      <c r="AU1708" s="243" t="s">
        <v>93</v>
      </c>
      <c r="AY1708" s="19" t="s">
        <v>224</v>
      </c>
      <c r="BE1708" s="244">
        <f>IF(N1708="základní",J1708,0)</f>
        <v>0</v>
      </c>
      <c r="BF1708" s="244">
        <f>IF(N1708="snížená",J1708,0)</f>
        <v>0</v>
      </c>
      <c r="BG1708" s="244">
        <f>IF(N1708="zákl. přenesená",J1708,0)</f>
        <v>0</v>
      </c>
      <c r="BH1708" s="244">
        <f>IF(N1708="sníž. přenesená",J1708,0)</f>
        <v>0</v>
      </c>
      <c r="BI1708" s="244">
        <f>IF(N1708="nulová",J1708,0)</f>
        <v>0</v>
      </c>
      <c r="BJ1708" s="19" t="s">
        <v>89</v>
      </c>
      <c r="BK1708" s="244">
        <f>ROUND(I1708*H1708,2)</f>
        <v>0</v>
      </c>
      <c r="BL1708" s="19" t="s">
        <v>637</v>
      </c>
      <c r="BM1708" s="243" t="s">
        <v>2694</v>
      </c>
    </row>
    <row r="1709" s="12" customFormat="1" ht="20.88" customHeight="1">
      <c r="A1709" s="12"/>
      <c r="B1709" s="215"/>
      <c r="C1709" s="216"/>
      <c r="D1709" s="217" t="s">
        <v>77</v>
      </c>
      <c r="E1709" s="229" t="s">
        <v>2695</v>
      </c>
      <c r="F1709" s="229" t="s">
        <v>2696</v>
      </c>
      <c r="G1709" s="216"/>
      <c r="H1709" s="216"/>
      <c r="I1709" s="219"/>
      <c r="J1709" s="230">
        <f>BK1709</f>
        <v>0</v>
      </c>
      <c r="K1709" s="216"/>
      <c r="L1709" s="221"/>
      <c r="M1709" s="222"/>
      <c r="N1709" s="223"/>
      <c r="O1709" s="223"/>
      <c r="P1709" s="224">
        <f>SUM(P1710:P1711)</f>
        <v>0</v>
      </c>
      <c r="Q1709" s="223"/>
      <c r="R1709" s="224">
        <f>SUM(R1710:R1711)</f>
        <v>0</v>
      </c>
      <c r="S1709" s="223"/>
      <c r="T1709" s="225">
        <f>SUM(T1710:T1711)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26" t="s">
        <v>93</v>
      </c>
      <c r="AT1709" s="227" t="s">
        <v>77</v>
      </c>
      <c r="AU1709" s="227" t="s">
        <v>89</v>
      </c>
      <c r="AY1709" s="226" t="s">
        <v>224</v>
      </c>
      <c r="BK1709" s="228">
        <f>SUM(BK1710:BK1711)</f>
        <v>0</v>
      </c>
    </row>
    <row r="1710" s="2" customFormat="1" ht="16.5" customHeight="1">
      <c r="A1710" s="40"/>
      <c r="B1710" s="41"/>
      <c r="C1710" s="231" t="s">
        <v>2697</v>
      </c>
      <c r="D1710" s="231" t="s">
        <v>226</v>
      </c>
      <c r="E1710" s="232" t="s">
        <v>2698</v>
      </c>
      <c r="F1710" s="233" t="s">
        <v>2699</v>
      </c>
      <c r="G1710" s="234" t="s">
        <v>2591</v>
      </c>
      <c r="H1710" s="235">
        <v>45</v>
      </c>
      <c r="I1710" s="236"/>
      <c r="J1710" s="237">
        <f>ROUND(I1710*H1710,2)</f>
        <v>0</v>
      </c>
      <c r="K1710" s="238"/>
      <c r="L1710" s="46"/>
      <c r="M1710" s="239" t="s">
        <v>1</v>
      </c>
      <c r="N1710" s="240" t="s">
        <v>44</v>
      </c>
      <c r="O1710" s="93"/>
      <c r="P1710" s="241">
        <f>O1710*H1710</f>
        <v>0</v>
      </c>
      <c r="Q1710" s="241">
        <v>0</v>
      </c>
      <c r="R1710" s="241">
        <f>Q1710*H1710</f>
        <v>0</v>
      </c>
      <c r="S1710" s="241">
        <v>0</v>
      </c>
      <c r="T1710" s="242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43" t="s">
        <v>637</v>
      </c>
      <c r="AT1710" s="243" t="s">
        <v>226</v>
      </c>
      <c r="AU1710" s="243" t="s">
        <v>93</v>
      </c>
      <c r="AY1710" s="19" t="s">
        <v>224</v>
      </c>
      <c r="BE1710" s="244">
        <f>IF(N1710="základní",J1710,0)</f>
        <v>0</v>
      </c>
      <c r="BF1710" s="244">
        <f>IF(N1710="snížená",J1710,0)</f>
        <v>0</v>
      </c>
      <c r="BG1710" s="244">
        <f>IF(N1710="zákl. přenesená",J1710,0)</f>
        <v>0</v>
      </c>
      <c r="BH1710" s="244">
        <f>IF(N1710="sníž. přenesená",J1710,0)</f>
        <v>0</v>
      </c>
      <c r="BI1710" s="244">
        <f>IF(N1710="nulová",J1710,0)</f>
        <v>0</v>
      </c>
      <c r="BJ1710" s="19" t="s">
        <v>89</v>
      </c>
      <c r="BK1710" s="244">
        <f>ROUND(I1710*H1710,2)</f>
        <v>0</v>
      </c>
      <c r="BL1710" s="19" t="s">
        <v>637</v>
      </c>
      <c r="BM1710" s="243" t="s">
        <v>2700</v>
      </c>
    </row>
    <row r="1711" s="2" customFormat="1" ht="16.5" customHeight="1">
      <c r="A1711" s="40"/>
      <c r="B1711" s="41"/>
      <c r="C1711" s="231" t="s">
        <v>2701</v>
      </c>
      <c r="D1711" s="231" t="s">
        <v>226</v>
      </c>
      <c r="E1711" s="232" t="s">
        <v>2702</v>
      </c>
      <c r="F1711" s="233" t="s">
        <v>2703</v>
      </c>
      <c r="G1711" s="234" t="s">
        <v>1068</v>
      </c>
      <c r="H1711" s="235">
        <v>1</v>
      </c>
      <c r="I1711" s="236"/>
      <c r="J1711" s="237">
        <f>ROUND(I1711*H1711,2)</f>
        <v>0</v>
      </c>
      <c r="K1711" s="238"/>
      <c r="L1711" s="46"/>
      <c r="M1711" s="239" t="s">
        <v>1</v>
      </c>
      <c r="N1711" s="240" t="s">
        <v>44</v>
      </c>
      <c r="O1711" s="93"/>
      <c r="P1711" s="241">
        <f>O1711*H1711</f>
        <v>0</v>
      </c>
      <c r="Q1711" s="241">
        <v>0</v>
      </c>
      <c r="R1711" s="241">
        <f>Q1711*H1711</f>
        <v>0</v>
      </c>
      <c r="S1711" s="241">
        <v>0</v>
      </c>
      <c r="T1711" s="242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43" t="s">
        <v>637</v>
      </c>
      <c r="AT1711" s="243" t="s">
        <v>226</v>
      </c>
      <c r="AU1711" s="243" t="s">
        <v>93</v>
      </c>
      <c r="AY1711" s="19" t="s">
        <v>224</v>
      </c>
      <c r="BE1711" s="244">
        <f>IF(N1711="základní",J1711,0)</f>
        <v>0</v>
      </c>
      <c r="BF1711" s="244">
        <f>IF(N1711="snížená",J1711,0)</f>
        <v>0</v>
      </c>
      <c r="BG1711" s="244">
        <f>IF(N1711="zákl. přenesená",J1711,0)</f>
        <v>0</v>
      </c>
      <c r="BH1711" s="244">
        <f>IF(N1711="sníž. přenesená",J1711,0)</f>
        <v>0</v>
      </c>
      <c r="BI1711" s="244">
        <f>IF(N1711="nulová",J1711,0)</f>
        <v>0</v>
      </c>
      <c r="BJ1711" s="19" t="s">
        <v>89</v>
      </c>
      <c r="BK1711" s="244">
        <f>ROUND(I1711*H1711,2)</f>
        <v>0</v>
      </c>
      <c r="BL1711" s="19" t="s">
        <v>637</v>
      </c>
      <c r="BM1711" s="243" t="s">
        <v>2704</v>
      </c>
    </row>
    <row r="1712" s="12" customFormat="1" ht="22.8" customHeight="1">
      <c r="A1712" s="12"/>
      <c r="B1712" s="215"/>
      <c r="C1712" s="216"/>
      <c r="D1712" s="217" t="s">
        <v>77</v>
      </c>
      <c r="E1712" s="229" t="s">
        <v>2705</v>
      </c>
      <c r="F1712" s="229" t="s">
        <v>2706</v>
      </c>
      <c r="G1712" s="216"/>
      <c r="H1712" s="216"/>
      <c r="I1712" s="219"/>
      <c r="J1712" s="230">
        <f>BK1712</f>
        <v>0</v>
      </c>
      <c r="K1712" s="216"/>
      <c r="L1712" s="221"/>
      <c r="M1712" s="222"/>
      <c r="N1712" s="223"/>
      <c r="O1712" s="223"/>
      <c r="P1712" s="224">
        <f>P1713+P1741</f>
        <v>0</v>
      </c>
      <c r="Q1712" s="223"/>
      <c r="R1712" s="224">
        <f>R1713+R1741</f>
        <v>0.0015</v>
      </c>
      <c r="S1712" s="223"/>
      <c r="T1712" s="225">
        <f>T1713+T1741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26" t="s">
        <v>93</v>
      </c>
      <c r="AT1712" s="227" t="s">
        <v>77</v>
      </c>
      <c r="AU1712" s="227" t="s">
        <v>84</v>
      </c>
      <c r="AY1712" s="226" t="s">
        <v>224</v>
      </c>
      <c r="BK1712" s="228">
        <f>BK1713+BK1741</f>
        <v>0</v>
      </c>
    </row>
    <row r="1713" s="12" customFormat="1" ht="20.88" customHeight="1">
      <c r="A1713" s="12"/>
      <c r="B1713" s="215"/>
      <c r="C1713" s="216"/>
      <c r="D1713" s="217" t="s">
        <v>77</v>
      </c>
      <c r="E1713" s="229" t="s">
        <v>2707</v>
      </c>
      <c r="F1713" s="229" t="s">
        <v>2708</v>
      </c>
      <c r="G1713" s="216"/>
      <c r="H1713" s="216"/>
      <c r="I1713" s="219"/>
      <c r="J1713" s="230">
        <f>BK1713</f>
        <v>0</v>
      </c>
      <c r="K1713" s="216"/>
      <c r="L1713" s="221"/>
      <c r="M1713" s="222"/>
      <c r="N1713" s="223"/>
      <c r="O1713" s="223"/>
      <c r="P1713" s="224">
        <f>SUM(P1714:P1740)</f>
        <v>0</v>
      </c>
      <c r="Q1713" s="223"/>
      <c r="R1713" s="224">
        <f>SUM(R1714:R1740)</f>
        <v>0.0015</v>
      </c>
      <c r="S1713" s="223"/>
      <c r="T1713" s="225">
        <f>SUM(T1714:T1740)</f>
        <v>0</v>
      </c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R1713" s="226" t="s">
        <v>93</v>
      </c>
      <c r="AT1713" s="227" t="s">
        <v>77</v>
      </c>
      <c r="AU1713" s="227" t="s">
        <v>89</v>
      </c>
      <c r="AY1713" s="226" t="s">
        <v>224</v>
      </c>
      <c r="BK1713" s="228">
        <f>SUM(BK1714:BK1740)</f>
        <v>0</v>
      </c>
    </row>
    <row r="1714" s="2" customFormat="1" ht="37.8" customHeight="1">
      <c r="A1714" s="40"/>
      <c r="B1714" s="41"/>
      <c r="C1714" s="231" t="s">
        <v>2709</v>
      </c>
      <c r="D1714" s="231" t="s">
        <v>226</v>
      </c>
      <c r="E1714" s="232" t="s">
        <v>2710</v>
      </c>
      <c r="F1714" s="233" t="s">
        <v>2711</v>
      </c>
      <c r="G1714" s="234" t="s">
        <v>1055</v>
      </c>
      <c r="H1714" s="235">
        <v>1</v>
      </c>
      <c r="I1714" s="236"/>
      <c r="J1714" s="237">
        <f>ROUND(I1714*H1714,2)</f>
        <v>0</v>
      </c>
      <c r="K1714" s="238"/>
      <c r="L1714" s="46"/>
      <c r="M1714" s="239" t="s">
        <v>1</v>
      </c>
      <c r="N1714" s="240" t="s">
        <v>44</v>
      </c>
      <c r="O1714" s="93"/>
      <c r="P1714" s="241">
        <f>O1714*H1714</f>
        <v>0</v>
      </c>
      <c r="Q1714" s="241">
        <v>0</v>
      </c>
      <c r="R1714" s="241">
        <f>Q1714*H1714</f>
        <v>0</v>
      </c>
      <c r="S1714" s="241">
        <v>0</v>
      </c>
      <c r="T1714" s="242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43" t="s">
        <v>637</v>
      </c>
      <c r="AT1714" s="243" t="s">
        <v>226</v>
      </c>
      <c r="AU1714" s="243" t="s">
        <v>93</v>
      </c>
      <c r="AY1714" s="19" t="s">
        <v>224</v>
      </c>
      <c r="BE1714" s="244">
        <f>IF(N1714="základní",J1714,0)</f>
        <v>0</v>
      </c>
      <c r="BF1714" s="244">
        <f>IF(N1714="snížená",J1714,0)</f>
        <v>0</v>
      </c>
      <c r="BG1714" s="244">
        <f>IF(N1714="zákl. přenesená",J1714,0)</f>
        <v>0</v>
      </c>
      <c r="BH1714" s="244">
        <f>IF(N1714="sníž. přenesená",J1714,0)</f>
        <v>0</v>
      </c>
      <c r="BI1714" s="244">
        <f>IF(N1714="nulová",J1714,0)</f>
        <v>0</v>
      </c>
      <c r="BJ1714" s="19" t="s">
        <v>89</v>
      </c>
      <c r="BK1714" s="244">
        <f>ROUND(I1714*H1714,2)</f>
        <v>0</v>
      </c>
      <c r="BL1714" s="19" t="s">
        <v>637</v>
      </c>
      <c r="BM1714" s="243" t="s">
        <v>2712</v>
      </c>
    </row>
    <row r="1715" s="14" customFormat="1">
      <c r="A1715" s="14"/>
      <c r="B1715" s="257"/>
      <c r="C1715" s="258"/>
      <c r="D1715" s="247" t="s">
        <v>232</v>
      </c>
      <c r="E1715" s="259" t="s">
        <v>1</v>
      </c>
      <c r="F1715" s="260" t="s">
        <v>2713</v>
      </c>
      <c r="G1715" s="258"/>
      <c r="H1715" s="259" t="s">
        <v>1</v>
      </c>
      <c r="I1715" s="261"/>
      <c r="J1715" s="258"/>
      <c r="K1715" s="258"/>
      <c r="L1715" s="262"/>
      <c r="M1715" s="263"/>
      <c r="N1715" s="264"/>
      <c r="O1715" s="264"/>
      <c r="P1715" s="264"/>
      <c r="Q1715" s="264"/>
      <c r="R1715" s="264"/>
      <c r="S1715" s="264"/>
      <c r="T1715" s="26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6" t="s">
        <v>232</v>
      </c>
      <c r="AU1715" s="266" t="s">
        <v>93</v>
      </c>
      <c r="AV1715" s="14" t="s">
        <v>84</v>
      </c>
      <c r="AW1715" s="14" t="s">
        <v>33</v>
      </c>
      <c r="AX1715" s="14" t="s">
        <v>78</v>
      </c>
      <c r="AY1715" s="266" t="s">
        <v>224</v>
      </c>
    </row>
    <row r="1716" s="13" customFormat="1">
      <c r="A1716" s="13"/>
      <c r="B1716" s="245"/>
      <c r="C1716" s="246"/>
      <c r="D1716" s="247" t="s">
        <v>232</v>
      </c>
      <c r="E1716" s="248" t="s">
        <v>1</v>
      </c>
      <c r="F1716" s="249" t="s">
        <v>84</v>
      </c>
      <c r="G1716" s="246"/>
      <c r="H1716" s="250">
        <v>1</v>
      </c>
      <c r="I1716" s="251"/>
      <c r="J1716" s="246"/>
      <c r="K1716" s="246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6" t="s">
        <v>232</v>
      </c>
      <c r="AU1716" s="256" t="s">
        <v>93</v>
      </c>
      <c r="AV1716" s="13" t="s">
        <v>89</v>
      </c>
      <c r="AW1716" s="13" t="s">
        <v>33</v>
      </c>
      <c r="AX1716" s="13" t="s">
        <v>84</v>
      </c>
      <c r="AY1716" s="256" t="s">
        <v>224</v>
      </c>
    </row>
    <row r="1717" s="2" customFormat="1" ht="16.5" customHeight="1">
      <c r="A1717" s="40"/>
      <c r="B1717" s="41"/>
      <c r="C1717" s="231" t="s">
        <v>2714</v>
      </c>
      <c r="D1717" s="231" t="s">
        <v>226</v>
      </c>
      <c r="E1717" s="232" t="s">
        <v>2715</v>
      </c>
      <c r="F1717" s="233" t="s">
        <v>2716</v>
      </c>
      <c r="G1717" s="234" t="s">
        <v>1068</v>
      </c>
      <c r="H1717" s="235">
        <v>2</v>
      </c>
      <c r="I1717" s="236"/>
      <c r="J1717" s="237">
        <f>ROUND(I1717*H1717,2)</f>
        <v>0</v>
      </c>
      <c r="K1717" s="238"/>
      <c r="L1717" s="46"/>
      <c r="M1717" s="239" t="s">
        <v>1</v>
      </c>
      <c r="N1717" s="240" t="s">
        <v>44</v>
      </c>
      <c r="O1717" s="93"/>
      <c r="P1717" s="241">
        <f>O1717*H1717</f>
        <v>0</v>
      </c>
      <c r="Q1717" s="241">
        <v>0</v>
      </c>
      <c r="R1717" s="241">
        <f>Q1717*H1717</f>
        <v>0</v>
      </c>
      <c r="S1717" s="241">
        <v>0</v>
      </c>
      <c r="T1717" s="242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3" t="s">
        <v>637</v>
      </c>
      <c r="AT1717" s="243" t="s">
        <v>226</v>
      </c>
      <c r="AU1717" s="243" t="s">
        <v>93</v>
      </c>
      <c r="AY1717" s="19" t="s">
        <v>224</v>
      </c>
      <c r="BE1717" s="244">
        <f>IF(N1717="základní",J1717,0)</f>
        <v>0</v>
      </c>
      <c r="BF1717" s="244">
        <f>IF(N1717="snížená",J1717,0)</f>
        <v>0</v>
      </c>
      <c r="BG1717" s="244">
        <f>IF(N1717="zákl. přenesená",J1717,0)</f>
        <v>0</v>
      </c>
      <c r="BH1717" s="244">
        <f>IF(N1717="sníž. přenesená",J1717,0)</f>
        <v>0</v>
      </c>
      <c r="BI1717" s="244">
        <f>IF(N1717="nulová",J1717,0)</f>
        <v>0</v>
      </c>
      <c r="BJ1717" s="19" t="s">
        <v>89</v>
      </c>
      <c r="BK1717" s="244">
        <f>ROUND(I1717*H1717,2)</f>
        <v>0</v>
      </c>
      <c r="BL1717" s="19" t="s">
        <v>637</v>
      </c>
      <c r="BM1717" s="243" t="s">
        <v>2717</v>
      </c>
    </row>
    <row r="1718" s="2" customFormat="1" ht="16.5" customHeight="1">
      <c r="A1718" s="40"/>
      <c r="B1718" s="41"/>
      <c r="C1718" s="231" t="s">
        <v>2718</v>
      </c>
      <c r="D1718" s="231" t="s">
        <v>226</v>
      </c>
      <c r="E1718" s="232" t="s">
        <v>2719</v>
      </c>
      <c r="F1718" s="233" t="s">
        <v>2720</v>
      </c>
      <c r="G1718" s="234" t="s">
        <v>1068</v>
      </c>
      <c r="H1718" s="235">
        <v>1</v>
      </c>
      <c r="I1718" s="236"/>
      <c r="J1718" s="237">
        <f>ROUND(I1718*H1718,2)</f>
        <v>0</v>
      </c>
      <c r="K1718" s="238"/>
      <c r="L1718" s="46"/>
      <c r="M1718" s="239" t="s">
        <v>1</v>
      </c>
      <c r="N1718" s="240" t="s">
        <v>44</v>
      </c>
      <c r="O1718" s="93"/>
      <c r="P1718" s="241">
        <f>O1718*H1718</f>
        <v>0</v>
      </c>
      <c r="Q1718" s="241">
        <v>0</v>
      </c>
      <c r="R1718" s="241">
        <f>Q1718*H1718</f>
        <v>0</v>
      </c>
      <c r="S1718" s="241">
        <v>0</v>
      </c>
      <c r="T1718" s="242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43" t="s">
        <v>637</v>
      </c>
      <c r="AT1718" s="243" t="s">
        <v>226</v>
      </c>
      <c r="AU1718" s="243" t="s">
        <v>93</v>
      </c>
      <c r="AY1718" s="19" t="s">
        <v>224</v>
      </c>
      <c r="BE1718" s="244">
        <f>IF(N1718="základní",J1718,0)</f>
        <v>0</v>
      </c>
      <c r="BF1718" s="244">
        <f>IF(N1718="snížená",J1718,0)</f>
        <v>0</v>
      </c>
      <c r="BG1718" s="244">
        <f>IF(N1718="zákl. přenesená",J1718,0)</f>
        <v>0</v>
      </c>
      <c r="BH1718" s="244">
        <f>IF(N1718="sníž. přenesená",J1718,0)</f>
        <v>0</v>
      </c>
      <c r="BI1718" s="244">
        <f>IF(N1718="nulová",J1718,0)</f>
        <v>0</v>
      </c>
      <c r="BJ1718" s="19" t="s">
        <v>89</v>
      </c>
      <c r="BK1718" s="244">
        <f>ROUND(I1718*H1718,2)</f>
        <v>0</v>
      </c>
      <c r="BL1718" s="19" t="s">
        <v>637</v>
      </c>
      <c r="BM1718" s="243" t="s">
        <v>2721</v>
      </c>
    </row>
    <row r="1719" s="2" customFormat="1" ht="16.5" customHeight="1">
      <c r="A1719" s="40"/>
      <c r="B1719" s="41"/>
      <c r="C1719" s="231" t="s">
        <v>2722</v>
      </c>
      <c r="D1719" s="231" t="s">
        <v>226</v>
      </c>
      <c r="E1719" s="232" t="s">
        <v>2723</v>
      </c>
      <c r="F1719" s="233" t="s">
        <v>2724</v>
      </c>
      <c r="G1719" s="234" t="s">
        <v>1068</v>
      </c>
      <c r="H1719" s="235">
        <v>3</v>
      </c>
      <c r="I1719" s="236"/>
      <c r="J1719" s="237">
        <f>ROUND(I1719*H1719,2)</f>
        <v>0</v>
      </c>
      <c r="K1719" s="238"/>
      <c r="L1719" s="46"/>
      <c r="M1719" s="239" t="s">
        <v>1</v>
      </c>
      <c r="N1719" s="240" t="s">
        <v>44</v>
      </c>
      <c r="O1719" s="93"/>
      <c r="P1719" s="241">
        <f>O1719*H1719</f>
        <v>0</v>
      </c>
      <c r="Q1719" s="241">
        <v>0</v>
      </c>
      <c r="R1719" s="241">
        <f>Q1719*H1719</f>
        <v>0</v>
      </c>
      <c r="S1719" s="241">
        <v>0</v>
      </c>
      <c r="T1719" s="242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43" t="s">
        <v>637</v>
      </c>
      <c r="AT1719" s="243" t="s">
        <v>226</v>
      </c>
      <c r="AU1719" s="243" t="s">
        <v>93</v>
      </c>
      <c r="AY1719" s="19" t="s">
        <v>224</v>
      </c>
      <c r="BE1719" s="244">
        <f>IF(N1719="základní",J1719,0)</f>
        <v>0</v>
      </c>
      <c r="BF1719" s="244">
        <f>IF(N1719="snížená",J1719,0)</f>
        <v>0</v>
      </c>
      <c r="BG1719" s="244">
        <f>IF(N1719="zákl. přenesená",J1719,0)</f>
        <v>0</v>
      </c>
      <c r="BH1719" s="244">
        <f>IF(N1719="sníž. přenesená",J1719,0)</f>
        <v>0</v>
      </c>
      <c r="BI1719" s="244">
        <f>IF(N1719="nulová",J1719,0)</f>
        <v>0</v>
      </c>
      <c r="BJ1719" s="19" t="s">
        <v>89</v>
      </c>
      <c r="BK1719" s="244">
        <f>ROUND(I1719*H1719,2)</f>
        <v>0</v>
      </c>
      <c r="BL1719" s="19" t="s">
        <v>637</v>
      </c>
      <c r="BM1719" s="243" t="s">
        <v>2725</v>
      </c>
    </row>
    <row r="1720" s="2" customFormat="1" ht="16.5" customHeight="1">
      <c r="A1720" s="40"/>
      <c r="B1720" s="41"/>
      <c r="C1720" s="231" t="s">
        <v>2726</v>
      </c>
      <c r="D1720" s="231" t="s">
        <v>226</v>
      </c>
      <c r="E1720" s="232" t="s">
        <v>2727</v>
      </c>
      <c r="F1720" s="233" t="s">
        <v>2728</v>
      </c>
      <c r="G1720" s="234" t="s">
        <v>273</v>
      </c>
      <c r="H1720" s="235">
        <v>15</v>
      </c>
      <c r="I1720" s="236"/>
      <c r="J1720" s="237">
        <f>ROUND(I1720*H1720,2)</f>
        <v>0</v>
      </c>
      <c r="K1720" s="238"/>
      <c r="L1720" s="46"/>
      <c r="M1720" s="239" t="s">
        <v>1</v>
      </c>
      <c r="N1720" s="240" t="s">
        <v>44</v>
      </c>
      <c r="O1720" s="93"/>
      <c r="P1720" s="241">
        <f>O1720*H1720</f>
        <v>0</v>
      </c>
      <c r="Q1720" s="241">
        <v>0</v>
      </c>
      <c r="R1720" s="241">
        <f>Q1720*H1720</f>
        <v>0</v>
      </c>
      <c r="S1720" s="241">
        <v>0</v>
      </c>
      <c r="T1720" s="242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43" t="s">
        <v>637</v>
      </c>
      <c r="AT1720" s="243" t="s">
        <v>226</v>
      </c>
      <c r="AU1720" s="243" t="s">
        <v>93</v>
      </c>
      <c r="AY1720" s="19" t="s">
        <v>224</v>
      </c>
      <c r="BE1720" s="244">
        <f>IF(N1720="základní",J1720,0)</f>
        <v>0</v>
      </c>
      <c r="BF1720" s="244">
        <f>IF(N1720="snížená",J1720,0)</f>
        <v>0</v>
      </c>
      <c r="BG1720" s="244">
        <f>IF(N1720="zákl. přenesená",J1720,0)</f>
        <v>0</v>
      </c>
      <c r="BH1720" s="244">
        <f>IF(N1720="sníž. přenesená",J1720,0)</f>
        <v>0</v>
      </c>
      <c r="BI1720" s="244">
        <f>IF(N1720="nulová",J1720,0)</f>
        <v>0</v>
      </c>
      <c r="BJ1720" s="19" t="s">
        <v>89</v>
      </c>
      <c r="BK1720" s="244">
        <f>ROUND(I1720*H1720,2)</f>
        <v>0</v>
      </c>
      <c r="BL1720" s="19" t="s">
        <v>637</v>
      </c>
      <c r="BM1720" s="243" t="s">
        <v>2729</v>
      </c>
    </row>
    <row r="1721" s="2" customFormat="1" ht="16.5" customHeight="1">
      <c r="A1721" s="40"/>
      <c r="B1721" s="41"/>
      <c r="C1721" s="231" t="s">
        <v>2730</v>
      </c>
      <c r="D1721" s="231" t="s">
        <v>226</v>
      </c>
      <c r="E1721" s="232" t="s">
        <v>2731</v>
      </c>
      <c r="F1721" s="233" t="s">
        <v>2732</v>
      </c>
      <c r="G1721" s="234" t="s">
        <v>273</v>
      </c>
      <c r="H1721" s="235">
        <v>5</v>
      </c>
      <c r="I1721" s="236"/>
      <c r="J1721" s="237">
        <f>ROUND(I1721*H1721,2)</f>
        <v>0</v>
      </c>
      <c r="K1721" s="238"/>
      <c r="L1721" s="46"/>
      <c r="M1721" s="239" t="s">
        <v>1</v>
      </c>
      <c r="N1721" s="240" t="s">
        <v>44</v>
      </c>
      <c r="O1721" s="93"/>
      <c r="P1721" s="241">
        <f>O1721*H1721</f>
        <v>0</v>
      </c>
      <c r="Q1721" s="241">
        <v>0</v>
      </c>
      <c r="R1721" s="241">
        <f>Q1721*H1721</f>
        <v>0</v>
      </c>
      <c r="S1721" s="241">
        <v>0</v>
      </c>
      <c r="T1721" s="242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43" t="s">
        <v>637</v>
      </c>
      <c r="AT1721" s="243" t="s">
        <v>226</v>
      </c>
      <c r="AU1721" s="243" t="s">
        <v>93</v>
      </c>
      <c r="AY1721" s="19" t="s">
        <v>224</v>
      </c>
      <c r="BE1721" s="244">
        <f>IF(N1721="základní",J1721,0)</f>
        <v>0</v>
      </c>
      <c r="BF1721" s="244">
        <f>IF(N1721="snížená",J1721,0)</f>
        <v>0</v>
      </c>
      <c r="BG1721" s="244">
        <f>IF(N1721="zákl. přenesená",J1721,0)</f>
        <v>0</v>
      </c>
      <c r="BH1721" s="244">
        <f>IF(N1721="sníž. přenesená",J1721,0)</f>
        <v>0</v>
      </c>
      <c r="BI1721" s="244">
        <f>IF(N1721="nulová",J1721,0)</f>
        <v>0</v>
      </c>
      <c r="BJ1721" s="19" t="s">
        <v>89</v>
      </c>
      <c r="BK1721" s="244">
        <f>ROUND(I1721*H1721,2)</f>
        <v>0</v>
      </c>
      <c r="BL1721" s="19" t="s">
        <v>637</v>
      </c>
      <c r="BM1721" s="243" t="s">
        <v>2733</v>
      </c>
    </row>
    <row r="1722" s="2" customFormat="1" ht="16.5" customHeight="1">
      <c r="A1722" s="40"/>
      <c r="B1722" s="41"/>
      <c r="C1722" s="231" t="s">
        <v>2734</v>
      </c>
      <c r="D1722" s="231" t="s">
        <v>226</v>
      </c>
      <c r="E1722" s="232" t="s">
        <v>2735</v>
      </c>
      <c r="F1722" s="233" t="s">
        <v>2736</v>
      </c>
      <c r="G1722" s="234" t="s">
        <v>1068</v>
      </c>
      <c r="H1722" s="235">
        <v>2</v>
      </c>
      <c r="I1722" s="236"/>
      <c r="J1722" s="237">
        <f>ROUND(I1722*H1722,2)</f>
        <v>0</v>
      </c>
      <c r="K1722" s="238"/>
      <c r="L1722" s="46"/>
      <c r="M1722" s="239" t="s">
        <v>1</v>
      </c>
      <c r="N1722" s="240" t="s">
        <v>44</v>
      </c>
      <c r="O1722" s="93"/>
      <c r="P1722" s="241">
        <f>O1722*H1722</f>
        <v>0</v>
      </c>
      <c r="Q1722" s="241">
        <v>0</v>
      </c>
      <c r="R1722" s="241">
        <f>Q1722*H1722</f>
        <v>0</v>
      </c>
      <c r="S1722" s="241">
        <v>0</v>
      </c>
      <c r="T1722" s="242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43" t="s">
        <v>637</v>
      </c>
      <c r="AT1722" s="243" t="s">
        <v>226</v>
      </c>
      <c r="AU1722" s="243" t="s">
        <v>93</v>
      </c>
      <c r="AY1722" s="19" t="s">
        <v>224</v>
      </c>
      <c r="BE1722" s="244">
        <f>IF(N1722="základní",J1722,0)</f>
        <v>0</v>
      </c>
      <c r="BF1722" s="244">
        <f>IF(N1722="snížená",J1722,0)</f>
        <v>0</v>
      </c>
      <c r="BG1722" s="244">
        <f>IF(N1722="zákl. přenesená",J1722,0)</f>
        <v>0</v>
      </c>
      <c r="BH1722" s="244">
        <f>IF(N1722="sníž. přenesená",J1722,0)</f>
        <v>0</v>
      </c>
      <c r="BI1722" s="244">
        <f>IF(N1722="nulová",J1722,0)</f>
        <v>0</v>
      </c>
      <c r="BJ1722" s="19" t="s">
        <v>89</v>
      </c>
      <c r="BK1722" s="244">
        <f>ROUND(I1722*H1722,2)</f>
        <v>0</v>
      </c>
      <c r="BL1722" s="19" t="s">
        <v>637</v>
      </c>
      <c r="BM1722" s="243" t="s">
        <v>2737</v>
      </c>
    </row>
    <row r="1723" s="2" customFormat="1" ht="16.5" customHeight="1">
      <c r="A1723" s="40"/>
      <c r="B1723" s="41"/>
      <c r="C1723" s="231" t="s">
        <v>2738</v>
      </c>
      <c r="D1723" s="231" t="s">
        <v>226</v>
      </c>
      <c r="E1723" s="232" t="s">
        <v>2739</v>
      </c>
      <c r="F1723" s="233" t="s">
        <v>2740</v>
      </c>
      <c r="G1723" s="234" t="s">
        <v>1068</v>
      </c>
      <c r="H1723" s="235">
        <v>3</v>
      </c>
      <c r="I1723" s="236"/>
      <c r="J1723" s="237">
        <f>ROUND(I1723*H1723,2)</f>
        <v>0</v>
      </c>
      <c r="K1723" s="238"/>
      <c r="L1723" s="46"/>
      <c r="M1723" s="239" t="s">
        <v>1</v>
      </c>
      <c r="N1723" s="240" t="s">
        <v>44</v>
      </c>
      <c r="O1723" s="93"/>
      <c r="P1723" s="241">
        <f>O1723*H1723</f>
        <v>0</v>
      </c>
      <c r="Q1723" s="241">
        <v>0</v>
      </c>
      <c r="R1723" s="241">
        <f>Q1723*H1723</f>
        <v>0</v>
      </c>
      <c r="S1723" s="241">
        <v>0</v>
      </c>
      <c r="T1723" s="242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43" t="s">
        <v>637</v>
      </c>
      <c r="AT1723" s="243" t="s">
        <v>226</v>
      </c>
      <c r="AU1723" s="243" t="s">
        <v>93</v>
      </c>
      <c r="AY1723" s="19" t="s">
        <v>224</v>
      </c>
      <c r="BE1723" s="244">
        <f>IF(N1723="základní",J1723,0)</f>
        <v>0</v>
      </c>
      <c r="BF1723" s="244">
        <f>IF(N1723="snížená",J1723,0)</f>
        <v>0</v>
      </c>
      <c r="BG1723" s="244">
        <f>IF(N1723="zákl. přenesená",J1723,0)</f>
        <v>0</v>
      </c>
      <c r="BH1723" s="244">
        <f>IF(N1723="sníž. přenesená",J1723,0)</f>
        <v>0</v>
      </c>
      <c r="BI1723" s="244">
        <f>IF(N1723="nulová",J1723,0)</f>
        <v>0</v>
      </c>
      <c r="BJ1723" s="19" t="s">
        <v>89</v>
      </c>
      <c r="BK1723" s="244">
        <f>ROUND(I1723*H1723,2)</f>
        <v>0</v>
      </c>
      <c r="BL1723" s="19" t="s">
        <v>637</v>
      </c>
      <c r="BM1723" s="243" t="s">
        <v>2741</v>
      </c>
    </row>
    <row r="1724" s="2" customFormat="1" ht="16.5" customHeight="1">
      <c r="A1724" s="40"/>
      <c r="B1724" s="41"/>
      <c r="C1724" s="231" t="s">
        <v>2742</v>
      </c>
      <c r="D1724" s="231" t="s">
        <v>226</v>
      </c>
      <c r="E1724" s="232" t="s">
        <v>2743</v>
      </c>
      <c r="F1724" s="233" t="s">
        <v>2744</v>
      </c>
      <c r="G1724" s="234" t="s">
        <v>273</v>
      </c>
      <c r="H1724" s="235">
        <v>4</v>
      </c>
      <c r="I1724" s="236"/>
      <c r="J1724" s="237">
        <f>ROUND(I1724*H1724,2)</f>
        <v>0</v>
      </c>
      <c r="K1724" s="238"/>
      <c r="L1724" s="46"/>
      <c r="M1724" s="239" t="s">
        <v>1</v>
      </c>
      <c r="N1724" s="240" t="s">
        <v>44</v>
      </c>
      <c r="O1724" s="93"/>
      <c r="P1724" s="241">
        <f>O1724*H1724</f>
        <v>0</v>
      </c>
      <c r="Q1724" s="241">
        <v>0</v>
      </c>
      <c r="R1724" s="241">
        <f>Q1724*H1724</f>
        <v>0</v>
      </c>
      <c r="S1724" s="241">
        <v>0</v>
      </c>
      <c r="T1724" s="242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43" t="s">
        <v>637</v>
      </c>
      <c r="AT1724" s="243" t="s">
        <v>226</v>
      </c>
      <c r="AU1724" s="243" t="s">
        <v>93</v>
      </c>
      <c r="AY1724" s="19" t="s">
        <v>224</v>
      </c>
      <c r="BE1724" s="244">
        <f>IF(N1724="základní",J1724,0)</f>
        <v>0</v>
      </c>
      <c r="BF1724" s="244">
        <f>IF(N1724="snížená",J1724,0)</f>
        <v>0</v>
      </c>
      <c r="BG1724" s="244">
        <f>IF(N1724="zákl. přenesená",J1724,0)</f>
        <v>0</v>
      </c>
      <c r="BH1724" s="244">
        <f>IF(N1724="sníž. přenesená",J1724,0)</f>
        <v>0</v>
      </c>
      <c r="BI1724" s="244">
        <f>IF(N1724="nulová",J1724,0)</f>
        <v>0</v>
      </c>
      <c r="BJ1724" s="19" t="s">
        <v>89</v>
      </c>
      <c r="BK1724" s="244">
        <f>ROUND(I1724*H1724,2)</f>
        <v>0</v>
      </c>
      <c r="BL1724" s="19" t="s">
        <v>637</v>
      </c>
      <c r="BM1724" s="243" t="s">
        <v>2745</v>
      </c>
    </row>
    <row r="1725" s="2" customFormat="1" ht="16.5" customHeight="1">
      <c r="A1725" s="40"/>
      <c r="B1725" s="41"/>
      <c r="C1725" s="231" t="s">
        <v>2746</v>
      </c>
      <c r="D1725" s="231" t="s">
        <v>226</v>
      </c>
      <c r="E1725" s="232" t="s">
        <v>2747</v>
      </c>
      <c r="F1725" s="233" t="s">
        <v>2748</v>
      </c>
      <c r="G1725" s="234" t="s">
        <v>273</v>
      </c>
      <c r="H1725" s="235">
        <v>5</v>
      </c>
      <c r="I1725" s="236"/>
      <c r="J1725" s="237">
        <f>ROUND(I1725*H1725,2)</f>
        <v>0</v>
      </c>
      <c r="K1725" s="238"/>
      <c r="L1725" s="46"/>
      <c r="M1725" s="239" t="s">
        <v>1</v>
      </c>
      <c r="N1725" s="240" t="s">
        <v>44</v>
      </c>
      <c r="O1725" s="93"/>
      <c r="P1725" s="241">
        <f>O1725*H1725</f>
        <v>0</v>
      </c>
      <c r="Q1725" s="241">
        <v>0</v>
      </c>
      <c r="R1725" s="241">
        <f>Q1725*H1725</f>
        <v>0</v>
      </c>
      <c r="S1725" s="241">
        <v>0</v>
      </c>
      <c r="T1725" s="242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43" t="s">
        <v>637</v>
      </c>
      <c r="AT1725" s="243" t="s">
        <v>226</v>
      </c>
      <c r="AU1725" s="243" t="s">
        <v>93</v>
      </c>
      <c r="AY1725" s="19" t="s">
        <v>224</v>
      </c>
      <c r="BE1725" s="244">
        <f>IF(N1725="základní",J1725,0)</f>
        <v>0</v>
      </c>
      <c r="BF1725" s="244">
        <f>IF(N1725="snížená",J1725,0)</f>
        <v>0</v>
      </c>
      <c r="BG1725" s="244">
        <f>IF(N1725="zákl. přenesená",J1725,0)</f>
        <v>0</v>
      </c>
      <c r="BH1725" s="244">
        <f>IF(N1725="sníž. přenesená",J1725,0)</f>
        <v>0</v>
      </c>
      <c r="BI1725" s="244">
        <f>IF(N1725="nulová",J1725,0)</f>
        <v>0</v>
      </c>
      <c r="BJ1725" s="19" t="s">
        <v>89</v>
      </c>
      <c r="BK1725" s="244">
        <f>ROUND(I1725*H1725,2)</f>
        <v>0</v>
      </c>
      <c r="BL1725" s="19" t="s">
        <v>637</v>
      </c>
      <c r="BM1725" s="243" t="s">
        <v>2749</v>
      </c>
    </row>
    <row r="1726" s="2" customFormat="1" ht="24.15" customHeight="1">
      <c r="A1726" s="40"/>
      <c r="B1726" s="41"/>
      <c r="C1726" s="231" t="s">
        <v>2750</v>
      </c>
      <c r="D1726" s="231" t="s">
        <v>226</v>
      </c>
      <c r="E1726" s="232" t="s">
        <v>2751</v>
      </c>
      <c r="F1726" s="233" t="s">
        <v>2752</v>
      </c>
      <c r="G1726" s="234" t="s">
        <v>229</v>
      </c>
      <c r="H1726" s="235">
        <v>6</v>
      </c>
      <c r="I1726" s="236"/>
      <c r="J1726" s="237">
        <f>ROUND(I1726*H1726,2)</f>
        <v>0</v>
      </c>
      <c r="K1726" s="238"/>
      <c r="L1726" s="46"/>
      <c r="M1726" s="239" t="s">
        <v>1</v>
      </c>
      <c r="N1726" s="240" t="s">
        <v>44</v>
      </c>
      <c r="O1726" s="93"/>
      <c r="P1726" s="241">
        <f>O1726*H1726</f>
        <v>0</v>
      </c>
      <c r="Q1726" s="241">
        <v>0</v>
      </c>
      <c r="R1726" s="241">
        <f>Q1726*H1726</f>
        <v>0</v>
      </c>
      <c r="S1726" s="241">
        <v>0</v>
      </c>
      <c r="T1726" s="242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43" t="s">
        <v>637</v>
      </c>
      <c r="AT1726" s="243" t="s">
        <v>226</v>
      </c>
      <c r="AU1726" s="243" t="s">
        <v>93</v>
      </c>
      <c r="AY1726" s="19" t="s">
        <v>224</v>
      </c>
      <c r="BE1726" s="244">
        <f>IF(N1726="základní",J1726,0)</f>
        <v>0</v>
      </c>
      <c r="BF1726" s="244">
        <f>IF(N1726="snížená",J1726,0)</f>
        <v>0</v>
      </c>
      <c r="BG1726" s="244">
        <f>IF(N1726="zákl. přenesená",J1726,0)</f>
        <v>0</v>
      </c>
      <c r="BH1726" s="244">
        <f>IF(N1726="sníž. přenesená",J1726,0)</f>
        <v>0</v>
      </c>
      <c r="BI1726" s="244">
        <f>IF(N1726="nulová",J1726,0)</f>
        <v>0</v>
      </c>
      <c r="BJ1726" s="19" t="s">
        <v>89</v>
      </c>
      <c r="BK1726" s="244">
        <f>ROUND(I1726*H1726,2)</f>
        <v>0</v>
      </c>
      <c r="BL1726" s="19" t="s">
        <v>637</v>
      </c>
      <c r="BM1726" s="243" t="s">
        <v>2753</v>
      </c>
    </row>
    <row r="1727" s="2" customFormat="1" ht="24.15" customHeight="1">
      <c r="A1727" s="40"/>
      <c r="B1727" s="41"/>
      <c r="C1727" s="231" t="s">
        <v>2754</v>
      </c>
      <c r="D1727" s="231" t="s">
        <v>226</v>
      </c>
      <c r="E1727" s="232" t="s">
        <v>2755</v>
      </c>
      <c r="F1727" s="233" t="s">
        <v>2756</v>
      </c>
      <c r="G1727" s="234" t="s">
        <v>229</v>
      </c>
      <c r="H1727" s="235">
        <v>11</v>
      </c>
      <c r="I1727" s="236"/>
      <c r="J1727" s="237">
        <f>ROUND(I1727*H1727,2)</f>
        <v>0</v>
      </c>
      <c r="K1727" s="238"/>
      <c r="L1727" s="46"/>
      <c r="M1727" s="239" t="s">
        <v>1</v>
      </c>
      <c r="N1727" s="240" t="s">
        <v>44</v>
      </c>
      <c r="O1727" s="93"/>
      <c r="P1727" s="241">
        <f>O1727*H1727</f>
        <v>0</v>
      </c>
      <c r="Q1727" s="241">
        <v>0</v>
      </c>
      <c r="R1727" s="241">
        <f>Q1727*H1727</f>
        <v>0</v>
      </c>
      <c r="S1727" s="241">
        <v>0</v>
      </c>
      <c r="T1727" s="242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43" t="s">
        <v>637</v>
      </c>
      <c r="AT1727" s="243" t="s">
        <v>226</v>
      </c>
      <c r="AU1727" s="243" t="s">
        <v>93</v>
      </c>
      <c r="AY1727" s="19" t="s">
        <v>224</v>
      </c>
      <c r="BE1727" s="244">
        <f>IF(N1727="základní",J1727,0)</f>
        <v>0</v>
      </c>
      <c r="BF1727" s="244">
        <f>IF(N1727="snížená",J1727,0)</f>
        <v>0</v>
      </c>
      <c r="BG1727" s="244">
        <f>IF(N1727="zákl. přenesená",J1727,0)</f>
        <v>0</v>
      </c>
      <c r="BH1727" s="244">
        <f>IF(N1727="sníž. přenesená",J1727,0)</f>
        <v>0</v>
      </c>
      <c r="BI1727" s="244">
        <f>IF(N1727="nulová",J1727,0)</f>
        <v>0</v>
      </c>
      <c r="BJ1727" s="19" t="s">
        <v>89</v>
      </c>
      <c r="BK1727" s="244">
        <f>ROUND(I1727*H1727,2)</f>
        <v>0</v>
      </c>
      <c r="BL1727" s="19" t="s">
        <v>637</v>
      </c>
      <c r="BM1727" s="243" t="s">
        <v>2757</v>
      </c>
    </row>
    <row r="1728" s="2" customFormat="1" ht="16.5" customHeight="1">
      <c r="A1728" s="40"/>
      <c r="B1728" s="41"/>
      <c r="C1728" s="231" t="s">
        <v>2758</v>
      </c>
      <c r="D1728" s="231" t="s">
        <v>226</v>
      </c>
      <c r="E1728" s="232" t="s">
        <v>2759</v>
      </c>
      <c r="F1728" s="233" t="s">
        <v>2760</v>
      </c>
      <c r="G1728" s="234" t="s">
        <v>1068</v>
      </c>
      <c r="H1728" s="235">
        <v>1</v>
      </c>
      <c r="I1728" s="236"/>
      <c r="J1728" s="237">
        <f>ROUND(I1728*H1728,2)</f>
        <v>0</v>
      </c>
      <c r="K1728" s="238"/>
      <c r="L1728" s="46"/>
      <c r="M1728" s="239" t="s">
        <v>1</v>
      </c>
      <c r="N1728" s="240" t="s">
        <v>44</v>
      </c>
      <c r="O1728" s="93"/>
      <c r="P1728" s="241">
        <f>O1728*H1728</f>
        <v>0</v>
      </c>
      <c r="Q1728" s="241">
        <v>0</v>
      </c>
      <c r="R1728" s="241">
        <f>Q1728*H1728</f>
        <v>0</v>
      </c>
      <c r="S1728" s="241">
        <v>0</v>
      </c>
      <c r="T1728" s="242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43" t="s">
        <v>637</v>
      </c>
      <c r="AT1728" s="243" t="s">
        <v>226</v>
      </c>
      <c r="AU1728" s="243" t="s">
        <v>93</v>
      </c>
      <c r="AY1728" s="19" t="s">
        <v>224</v>
      </c>
      <c r="BE1728" s="244">
        <f>IF(N1728="základní",J1728,0)</f>
        <v>0</v>
      </c>
      <c r="BF1728" s="244">
        <f>IF(N1728="snížená",J1728,0)</f>
        <v>0</v>
      </c>
      <c r="BG1728" s="244">
        <f>IF(N1728="zákl. přenesená",J1728,0)</f>
        <v>0</v>
      </c>
      <c r="BH1728" s="244">
        <f>IF(N1728="sníž. přenesená",J1728,0)</f>
        <v>0</v>
      </c>
      <c r="BI1728" s="244">
        <f>IF(N1728="nulová",J1728,0)</f>
        <v>0</v>
      </c>
      <c r="BJ1728" s="19" t="s">
        <v>89</v>
      </c>
      <c r="BK1728" s="244">
        <f>ROUND(I1728*H1728,2)</f>
        <v>0</v>
      </c>
      <c r="BL1728" s="19" t="s">
        <v>637</v>
      </c>
      <c r="BM1728" s="243" t="s">
        <v>2761</v>
      </c>
    </row>
    <row r="1729" s="2" customFormat="1" ht="16.5" customHeight="1">
      <c r="A1729" s="40"/>
      <c r="B1729" s="41"/>
      <c r="C1729" s="231" t="s">
        <v>2762</v>
      </c>
      <c r="D1729" s="231" t="s">
        <v>226</v>
      </c>
      <c r="E1729" s="232" t="s">
        <v>2763</v>
      </c>
      <c r="F1729" s="233" t="s">
        <v>2764</v>
      </c>
      <c r="G1729" s="234" t="s">
        <v>1068</v>
      </c>
      <c r="H1729" s="235">
        <v>1</v>
      </c>
      <c r="I1729" s="236"/>
      <c r="J1729" s="237">
        <f>ROUND(I1729*H1729,2)</f>
        <v>0</v>
      </c>
      <c r="K1729" s="238"/>
      <c r="L1729" s="46"/>
      <c r="M1729" s="239" t="s">
        <v>1</v>
      </c>
      <c r="N1729" s="240" t="s">
        <v>44</v>
      </c>
      <c r="O1729" s="93"/>
      <c r="P1729" s="241">
        <f>O1729*H1729</f>
        <v>0</v>
      </c>
      <c r="Q1729" s="241">
        <v>0</v>
      </c>
      <c r="R1729" s="241">
        <f>Q1729*H1729</f>
        <v>0</v>
      </c>
      <c r="S1729" s="241">
        <v>0</v>
      </c>
      <c r="T1729" s="242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43" t="s">
        <v>637</v>
      </c>
      <c r="AT1729" s="243" t="s">
        <v>226</v>
      </c>
      <c r="AU1729" s="243" t="s">
        <v>93</v>
      </c>
      <c r="AY1729" s="19" t="s">
        <v>224</v>
      </c>
      <c r="BE1729" s="244">
        <f>IF(N1729="základní",J1729,0)</f>
        <v>0</v>
      </c>
      <c r="BF1729" s="244">
        <f>IF(N1729="snížená",J1729,0)</f>
        <v>0</v>
      </c>
      <c r="BG1729" s="244">
        <f>IF(N1729="zákl. přenesená",J1729,0)</f>
        <v>0</v>
      </c>
      <c r="BH1729" s="244">
        <f>IF(N1729="sníž. přenesená",J1729,0)</f>
        <v>0</v>
      </c>
      <c r="BI1729" s="244">
        <f>IF(N1729="nulová",J1729,0)</f>
        <v>0</v>
      </c>
      <c r="BJ1729" s="19" t="s">
        <v>89</v>
      </c>
      <c r="BK1729" s="244">
        <f>ROUND(I1729*H1729,2)</f>
        <v>0</v>
      </c>
      <c r="BL1729" s="19" t="s">
        <v>637</v>
      </c>
      <c r="BM1729" s="243" t="s">
        <v>2765</v>
      </c>
    </row>
    <row r="1730" s="2" customFormat="1" ht="16.5" customHeight="1">
      <c r="A1730" s="40"/>
      <c r="B1730" s="41"/>
      <c r="C1730" s="231" t="s">
        <v>2766</v>
      </c>
      <c r="D1730" s="231" t="s">
        <v>226</v>
      </c>
      <c r="E1730" s="232" t="s">
        <v>2767</v>
      </c>
      <c r="F1730" s="233" t="s">
        <v>2768</v>
      </c>
      <c r="G1730" s="234" t="s">
        <v>273</v>
      </c>
      <c r="H1730" s="235">
        <v>80</v>
      </c>
      <c r="I1730" s="236"/>
      <c r="J1730" s="237">
        <f>ROUND(I1730*H1730,2)</f>
        <v>0</v>
      </c>
      <c r="K1730" s="238"/>
      <c r="L1730" s="46"/>
      <c r="M1730" s="239" t="s">
        <v>1</v>
      </c>
      <c r="N1730" s="240" t="s">
        <v>44</v>
      </c>
      <c r="O1730" s="93"/>
      <c r="P1730" s="241">
        <f>O1730*H1730</f>
        <v>0</v>
      </c>
      <c r="Q1730" s="241">
        <v>0</v>
      </c>
      <c r="R1730" s="241">
        <f>Q1730*H1730</f>
        <v>0</v>
      </c>
      <c r="S1730" s="241">
        <v>0</v>
      </c>
      <c r="T1730" s="242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43" t="s">
        <v>637</v>
      </c>
      <c r="AT1730" s="243" t="s">
        <v>226</v>
      </c>
      <c r="AU1730" s="243" t="s">
        <v>93</v>
      </c>
      <c r="AY1730" s="19" t="s">
        <v>224</v>
      </c>
      <c r="BE1730" s="244">
        <f>IF(N1730="základní",J1730,0)</f>
        <v>0</v>
      </c>
      <c r="BF1730" s="244">
        <f>IF(N1730="snížená",J1730,0)</f>
        <v>0</v>
      </c>
      <c r="BG1730" s="244">
        <f>IF(N1730="zákl. přenesená",J1730,0)</f>
        <v>0</v>
      </c>
      <c r="BH1730" s="244">
        <f>IF(N1730="sníž. přenesená",J1730,0)</f>
        <v>0</v>
      </c>
      <c r="BI1730" s="244">
        <f>IF(N1730="nulová",J1730,0)</f>
        <v>0</v>
      </c>
      <c r="BJ1730" s="19" t="s">
        <v>89</v>
      </c>
      <c r="BK1730" s="244">
        <f>ROUND(I1730*H1730,2)</f>
        <v>0</v>
      </c>
      <c r="BL1730" s="19" t="s">
        <v>637</v>
      </c>
      <c r="BM1730" s="243" t="s">
        <v>2769</v>
      </c>
    </row>
    <row r="1731" s="2" customFormat="1" ht="16.5" customHeight="1">
      <c r="A1731" s="40"/>
      <c r="B1731" s="41"/>
      <c r="C1731" s="231" t="s">
        <v>2770</v>
      </c>
      <c r="D1731" s="231" t="s">
        <v>226</v>
      </c>
      <c r="E1731" s="232" t="s">
        <v>2771</v>
      </c>
      <c r="F1731" s="233" t="s">
        <v>2772</v>
      </c>
      <c r="G1731" s="234" t="s">
        <v>1068</v>
      </c>
      <c r="H1731" s="235">
        <v>7</v>
      </c>
      <c r="I1731" s="236"/>
      <c r="J1731" s="237">
        <f>ROUND(I1731*H1731,2)</f>
        <v>0</v>
      </c>
      <c r="K1731" s="238"/>
      <c r="L1731" s="46"/>
      <c r="M1731" s="239" t="s">
        <v>1</v>
      </c>
      <c r="N1731" s="240" t="s">
        <v>44</v>
      </c>
      <c r="O1731" s="93"/>
      <c r="P1731" s="241">
        <f>O1731*H1731</f>
        <v>0</v>
      </c>
      <c r="Q1731" s="241">
        <v>0</v>
      </c>
      <c r="R1731" s="241">
        <f>Q1731*H1731</f>
        <v>0</v>
      </c>
      <c r="S1731" s="241">
        <v>0</v>
      </c>
      <c r="T1731" s="242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43" t="s">
        <v>637</v>
      </c>
      <c r="AT1731" s="243" t="s">
        <v>226</v>
      </c>
      <c r="AU1731" s="243" t="s">
        <v>93</v>
      </c>
      <c r="AY1731" s="19" t="s">
        <v>224</v>
      </c>
      <c r="BE1731" s="244">
        <f>IF(N1731="základní",J1731,0)</f>
        <v>0</v>
      </c>
      <c r="BF1731" s="244">
        <f>IF(N1731="snížená",J1731,0)</f>
        <v>0</v>
      </c>
      <c r="BG1731" s="244">
        <f>IF(N1731="zákl. přenesená",J1731,0)</f>
        <v>0</v>
      </c>
      <c r="BH1731" s="244">
        <f>IF(N1731="sníž. přenesená",J1731,0)</f>
        <v>0</v>
      </c>
      <c r="BI1731" s="244">
        <f>IF(N1731="nulová",J1731,0)</f>
        <v>0</v>
      </c>
      <c r="BJ1731" s="19" t="s">
        <v>89</v>
      </c>
      <c r="BK1731" s="244">
        <f>ROUND(I1731*H1731,2)</f>
        <v>0</v>
      </c>
      <c r="BL1731" s="19" t="s">
        <v>637</v>
      </c>
      <c r="BM1731" s="243" t="s">
        <v>2773</v>
      </c>
    </row>
    <row r="1732" s="2" customFormat="1" ht="16.5" customHeight="1">
      <c r="A1732" s="40"/>
      <c r="B1732" s="41"/>
      <c r="C1732" s="231" t="s">
        <v>2774</v>
      </c>
      <c r="D1732" s="231" t="s">
        <v>226</v>
      </c>
      <c r="E1732" s="232" t="s">
        <v>2775</v>
      </c>
      <c r="F1732" s="233" t="s">
        <v>2776</v>
      </c>
      <c r="G1732" s="234" t="s">
        <v>1068</v>
      </c>
      <c r="H1732" s="235">
        <v>8</v>
      </c>
      <c r="I1732" s="236"/>
      <c r="J1732" s="237">
        <f>ROUND(I1732*H1732,2)</f>
        <v>0</v>
      </c>
      <c r="K1732" s="238"/>
      <c r="L1732" s="46"/>
      <c r="M1732" s="239" t="s">
        <v>1</v>
      </c>
      <c r="N1732" s="240" t="s">
        <v>44</v>
      </c>
      <c r="O1732" s="93"/>
      <c r="P1732" s="241">
        <f>O1732*H1732</f>
        <v>0</v>
      </c>
      <c r="Q1732" s="241">
        <v>0</v>
      </c>
      <c r="R1732" s="241">
        <f>Q1732*H1732</f>
        <v>0</v>
      </c>
      <c r="S1732" s="241">
        <v>0</v>
      </c>
      <c r="T1732" s="242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43" t="s">
        <v>637</v>
      </c>
      <c r="AT1732" s="243" t="s">
        <v>226</v>
      </c>
      <c r="AU1732" s="243" t="s">
        <v>93</v>
      </c>
      <c r="AY1732" s="19" t="s">
        <v>224</v>
      </c>
      <c r="BE1732" s="244">
        <f>IF(N1732="základní",J1732,0)</f>
        <v>0</v>
      </c>
      <c r="BF1732" s="244">
        <f>IF(N1732="snížená",J1732,0)</f>
        <v>0</v>
      </c>
      <c r="BG1732" s="244">
        <f>IF(N1732="zákl. přenesená",J1732,0)</f>
        <v>0</v>
      </c>
      <c r="BH1732" s="244">
        <f>IF(N1732="sníž. přenesená",J1732,0)</f>
        <v>0</v>
      </c>
      <c r="BI1732" s="244">
        <f>IF(N1732="nulová",J1732,0)</f>
        <v>0</v>
      </c>
      <c r="BJ1732" s="19" t="s">
        <v>89</v>
      </c>
      <c r="BK1732" s="244">
        <f>ROUND(I1732*H1732,2)</f>
        <v>0</v>
      </c>
      <c r="BL1732" s="19" t="s">
        <v>637</v>
      </c>
      <c r="BM1732" s="243" t="s">
        <v>2777</v>
      </c>
    </row>
    <row r="1733" s="2" customFormat="1" ht="16.5" customHeight="1">
      <c r="A1733" s="40"/>
      <c r="B1733" s="41"/>
      <c r="C1733" s="231" t="s">
        <v>2778</v>
      </c>
      <c r="D1733" s="231" t="s">
        <v>226</v>
      </c>
      <c r="E1733" s="232" t="s">
        <v>2779</v>
      </c>
      <c r="F1733" s="233" t="s">
        <v>2780</v>
      </c>
      <c r="G1733" s="234" t="s">
        <v>1055</v>
      </c>
      <c r="H1733" s="235">
        <v>1</v>
      </c>
      <c r="I1733" s="236"/>
      <c r="J1733" s="237">
        <f>ROUND(I1733*H1733,2)</f>
        <v>0</v>
      </c>
      <c r="K1733" s="238"/>
      <c r="L1733" s="46"/>
      <c r="M1733" s="239" t="s">
        <v>1</v>
      </c>
      <c r="N1733" s="240" t="s">
        <v>44</v>
      </c>
      <c r="O1733" s="93"/>
      <c r="P1733" s="241">
        <f>O1733*H1733</f>
        <v>0</v>
      </c>
      <c r="Q1733" s="241">
        <v>0</v>
      </c>
      <c r="R1733" s="241">
        <f>Q1733*H1733</f>
        <v>0</v>
      </c>
      <c r="S1733" s="241">
        <v>0</v>
      </c>
      <c r="T1733" s="242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43" t="s">
        <v>637</v>
      </c>
      <c r="AT1733" s="243" t="s">
        <v>226</v>
      </c>
      <c r="AU1733" s="243" t="s">
        <v>93</v>
      </c>
      <c r="AY1733" s="19" t="s">
        <v>224</v>
      </c>
      <c r="BE1733" s="244">
        <f>IF(N1733="základní",J1733,0)</f>
        <v>0</v>
      </c>
      <c r="BF1733" s="244">
        <f>IF(N1733="snížená",J1733,0)</f>
        <v>0</v>
      </c>
      <c r="BG1733" s="244">
        <f>IF(N1733="zákl. přenesená",J1733,0)</f>
        <v>0</v>
      </c>
      <c r="BH1733" s="244">
        <f>IF(N1733="sníž. přenesená",J1733,0)</f>
        <v>0</v>
      </c>
      <c r="BI1733" s="244">
        <f>IF(N1733="nulová",J1733,0)</f>
        <v>0</v>
      </c>
      <c r="BJ1733" s="19" t="s">
        <v>89</v>
      </c>
      <c r="BK1733" s="244">
        <f>ROUND(I1733*H1733,2)</f>
        <v>0</v>
      </c>
      <c r="BL1733" s="19" t="s">
        <v>637</v>
      </c>
      <c r="BM1733" s="243" t="s">
        <v>2781</v>
      </c>
    </row>
    <row r="1734" s="2" customFormat="1" ht="16.5" customHeight="1">
      <c r="A1734" s="40"/>
      <c r="B1734" s="41"/>
      <c r="C1734" s="231" t="s">
        <v>2782</v>
      </c>
      <c r="D1734" s="231" t="s">
        <v>226</v>
      </c>
      <c r="E1734" s="232" t="s">
        <v>2783</v>
      </c>
      <c r="F1734" s="233" t="s">
        <v>2784</v>
      </c>
      <c r="G1734" s="234" t="s">
        <v>1068</v>
      </c>
      <c r="H1734" s="235">
        <v>1</v>
      </c>
      <c r="I1734" s="236"/>
      <c r="J1734" s="237">
        <f>ROUND(I1734*H1734,2)</f>
        <v>0</v>
      </c>
      <c r="K1734" s="238"/>
      <c r="L1734" s="46"/>
      <c r="M1734" s="239" t="s">
        <v>1</v>
      </c>
      <c r="N1734" s="240" t="s">
        <v>44</v>
      </c>
      <c r="O1734" s="93"/>
      <c r="P1734" s="241">
        <f>O1734*H1734</f>
        <v>0</v>
      </c>
      <c r="Q1734" s="241">
        <v>0</v>
      </c>
      <c r="R1734" s="241">
        <f>Q1734*H1734</f>
        <v>0</v>
      </c>
      <c r="S1734" s="241">
        <v>0</v>
      </c>
      <c r="T1734" s="242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43" t="s">
        <v>637</v>
      </c>
      <c r="AT1734" s="243" t="s">
        <v>226</v>
      </c>
      <c r="AU1734" s="243" t="s">
        <v>93</v>
      </c>
      <c r="AY1734" s="19" t="s">
        <v>224</v>
      </c>
      <c r="BE1734" s="244">
        <f>IF(N1734="základní",J1734,0)</f>
        <v>0</v>
      </c>
      <c r="BF1734" s="244">
        <f>IF(N1734="snížená",J1734,0)</f>
        <v>0</v>
      </c>
      <c r="BG1734" s="244">
        <f>IF(N1734="zákl. přenesená",J1734,0)</f>
        <v>0</v>
      </c>
      <c r="BH1734" s="244">
        <f>IF(N1734="sníž. přenesená",J1734,0)</f>
        <v>0</v>
      </c>
      <c r="BI1734" s="244">
        <f>IF(N1734="nulová",J1734,0)</f>
        <v>0</v>
      </c>
      <c r="BJ1734" s="19" t="s">
        <v>89</v>
      </c>
      <c r="BK1734" s="244">
        <f>ROUND(I1734*H1734,2)</f>
        <v>0</v>
      </c>
      <c r="BL1734" s="19" t="s">
        <v>637</v>
      </c>
      <c r="BM1734" s="243" t="s">
        <v>2785</v>
      </c>
    </row>
    <row r="1735" s="2" customFormat="1" ht="16.5" customHeight="1">
      <c r="A1735" s="40"/>
      <c r="B1735" s="41"/>
      <c r="C1735" s="231" t="s">
        <v>2786</v>
      </c>
      <c r="D1735" s="231" t="s">
        <v>226</v>
      </c>
      <c r="E1735" s="232" t="s">
        <v>2787</v>
      </c>
      <c r="F1735" s="233" t="s">
        <v>2788</v>
      </c>
      <c r="G1735" s="234" t="s">
        <v>1055</v>
      </c>
      <c r="H1735" s="235">
        <v>1</v>
      </c>
      <c r="I1735" s="236"/>
      <c r="J1735" s="237">
        <f>ROUND(I1735*H1735,2)</f>
        <v>0</v>
      </c>
      <c r="K1735" s="238"/>
      <c r="L1735" s="46"/>
      <c r="M1735" s="239" t="s">
        <v>1</v>
      </c>
      <c r="N1735" s="240" t="s">
        <v>44</v>
      </c>
      <c r="O1735" s="93"/>
      <c r="P1735" s="241">
        <f>O1735*H1735</f>
        <v>0</v>
      </c>
      <c r="Q1735" s="241">
        <v>0</v>
      </c>
      <c r="R1735" s="241">
        <f>Q1735*H1735</f>
        <v>0</v>
      </c>
      <c r="S1735" s="241">
        <v>0</v>
      </c>
      <c r="T1735" s="242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43" t="s">
        <v>637</v>
      </c>
      <c r="AT1735" s="243" t="s">
        <v>226</v>
      </c>
      <c r="AU1735" s="243" t="s">
        <v>93</v>
      </c>
      <c r="AY1735" s="19" t="s">
        <v>224</v>
      </c>
      <c r="BE1735" s="244">
        <f>IF(N1735="základní",J1735,0)</f>
        <v>0</v>
      </c>
      <c r="BF1735" s="244">
        <f>IF(N1735="snížená",J1735,0)</f>
        <v>0</v>
      </c>
      <c r="BG1735" s="244">
        <f>IF(N1735="zákl. přenesená",J1735,0)</f>
        <v>0</v>
      </c>
      <c r="BH1735" s="244">
        <f>IF(N1735="sníž. přenesená",J1735,0)</f>
        <v>0</v>
      </c>
      <c r="BI1735" s="244">
        <f>IF(N1735="nulová",J1735,0)</f>
        <v>0</v>
      </c>
      <c r="BJ1735" s="19" t="s">
        <v>89</v>
      </c>
      <c r="BK1735" s="244">
        <f>ROUND(I1735*H1735,2)</f>
        <v>0</v>
      </c>
      <c r="BL1735" s="19" t="s">
        <v>637</v>
      </c>
      <c r="BM1735" s="243" t="s">
        <v>2789</v>
      </c>
    </row>
    <row r="1736" s="2" customFormat="1" ht="16.5" customHeight="1">
      <c r="A1736" s="40"/>
      <c r="B1736" s="41"/>
      <c r="C1736" s="231" t="s">
        <v>2790</v>
      </c>
      <c r="D1736" s="231" t="s">
        <v>226</v>
      </c>
      <c r="E1736" s="232" t="s">
        <v>2791</v>
      </c>
      <c r="F1736" s="233" t="s">
        <v>2792</v>
      </c>
      <c r="G1736" s="234" t="s">
        <v>386</v>
      </c>
      <c r="H1736" s="235">
        <v>3</v>
      </c>
      <c r="I1736" s="236"/>
      <c r="J1736" s="237">
        <f>ROUND(I1736*H1736,2)</f>
        <v>0</v>
      </c>
      <c r="K1736" s="238"/>
      <c r="L1736" s="46"/>
      <c r="M1736" s="239" t="s">
        <v>1</v>
      </c>
      <c r="N1736" s="240" t="s">
        <v>44</v>
      </c>
      <c r="O1736" s="93"/>
      <c r="P1736" s="241">
        <f>O1736*H1736</f>
        <v>0</v>
      </c>
      <c r="Q1736" s="241">
        <v>0</v>
      </c>
      <c r="R1736" s="241">
        <f>Q1736*H1736</f>
        <v>0</v>
      </c>
      <c r="S1736" s="241">
        <v>0</v>
      </c>
      <c r="T1736" s="242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43" t="s">
        <v>637</v>
      </c>
      <c r="AT1736" s="243" t="s">
        <v>226</v>
      </c>
      <c r="AU1736" s="243" t="s">
        <v>93</v>
      </c>
      <c r="AY1736" s="19" t="s">
        <v>224</v>
      </c>
      <c r="BE1736" s="244">
        <f>IF(N1736="základní",J1736,0)</f>
        <v>0</v>
      </c>
      <c r="BF1736" s="244">
        <f>IF(N1736="snížená",J1736,0)</f>
        <v>0</v>
      </c>
      <c r="BG1736" s="244">
        <f>IF(N1736="zákl. přenesená",J1736,0)</f>
        <v>0</v>
      </c>
      <c r="BH1736" s="244">
        <f>IF(N1736="sníž. přenesená",J1736,0)</f>
        <v>0</v>
      </c>
      <c r="BI1736" s="244">
        <f>IF(N1736="nulová",J1736,0)</f>
        <v>0</v>
      </c>
      <c r="BJ1736" s="19" t="s">
        <v>89</v>
      </c>
      <c r="BK1736" s="244">
        <f>ROUND(I1736*H1736,2)</f>
        <v>0</v>
      </c>
      <c r="BL1736" s="19" t="s">
        <v>637</v>
      </c>
      <c r="BM1736" s="243" t="s">
        <v>2793</v>
      </c>
    </row>
    <row r="1737" s="13" customFormat="1">
      <c r="A1737" s="13"/>
      <c r="B1737" s="245"/>
      <c r="C1737" s="246"/>
      <c r="D1737" s="247" t="s">
        <v>232</v>
      </c>
      <c r="E1737" s="248" t="s">
        <v>1</v>
      </c>
      <c r="F1737" s="249" t="s">
        <v>2794</v>
      </c>
      <c r="G1737" s="246"/>
      <c r="H1737" s="250">
        <v>3</v>
      </c>
      <c r="I1737" s="251"/>
      <c r="J1737" s="246"/>
      <c r="K1737" s="246"/>
      <c r="L1737" s="252"/>
      <c r="M1737" s="253"/>
      <c r="N1737" s="254"/>
      <c r="O1737" s="254"/>
      <c r="P1737" s="254"/>
      <c r="Q1737" s="254"/>
      <c r="R1737" s="254"/>
      <c r="S1737" s="254"/>
      <c r="T1737" s="255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6" t="s">
        <v>232</v>
      </c>
      <c r="AU1737" s="256" t="s">
        <v>93</v>
      </c>
      <c r="AV1737" s="13" t="s">
        <v>89</v>
      </c>
      <c r="AW1737" s="13" t="s">
        <v>33</v>
      </c>
      <c r="AX1737" s="13" t="s">
        <v>84</v>
      </c>
      <c r="AY1737" s="256" t="s">
        <v>224</v>
      </c>
    </row>
    <row r="1738" s="2" customFormat="1" ht="24.15" customHeight="1">
      <c r="A1738" s="40"/>
      <c r="B1738" s="41"/>
      <c r="C1738" s="278" t="s">
        <v>2795</v>
      </c>
      <c r="D1738" s="278" t="s">
        <v>390</v>
      </c>
      <c r="E1738" s="279" t="s">
        <v>2796</v>
      </c>
      <c r="F1738" s="280" t="s">
        <v>2797</v>
      </c>
      <c r="G1738" s="281" t="s">
        <v>386</v>
      </c>
      <c r="H1738" s="282">
        <v>3</v>
      </c>
      <c r="I1738" s="283"/>
      <c r="J1738" s="284">
        <f>ROUND(I1738*H1738,2)</f>
        <v>0</v>
      </c>
      <c r="K1738" s="285"/>
      <c r="L1738" s="286"/>
      <c r="M1738" s="287" t="s">
        <v>1</v>
      </c>
      <c r="N1738" s="288" t="s">
        <v>44</v>
      </c>
      <c r="O1738" s="93"/>
      <c r="P1738" s="241">
        <f>O1738*H1738</f>
        <v>0</v>
      </c>
      <c r="Q1738" s="241">
        <v>0.00050000000000000001</v>
      </c>
      <c r="R1738" s="241">
        <f>Q1738*H1738</f>
        <v>0.0015</v>
      </c>
      <c r="S1738" s="241">
        <v>0</v>
      </c>
      <c r="T1738" s="242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43" t="s">
        <v>1647</v>
      </c>
      <c r="AT1738" s="243" t="s">
        <v>390</v>
      </c>
      <c r="AU1738" s="243" t="s">
        <v>93</v>
      </c>
      <c r="AY1738" s="19" t="s">
        <v>224</v>
      </c>
      <c r="BE1738" s="244">
        <f>IF(N1738="základní",J1738,0)</f>
        <v>0</v>
      </c>
      <c r="BF1738" s="244">
        <f>IF(N1738="snížená",J1738,0)</f>
        <v>0</v>
      </c>
      <c r="BG1738" s="244">
        <f>IF(N1738="zákl. přenesená",J1738,0)</f>
        <v>0</v>
      </c>
      <c r="BH1738" s="244">
        <f>IF(N1738="sníž. přenesená",J1738,0)</f>
        <v>0</v>
      </c>
      <c r="BI1738" s="244">
        <f>IF(N1738="nulová",J1738,0)</f>
        <v>0</v>
      </c>
      <c r="BJ1738" s="19" t="s">
        <v>89</v>
      </c>
      <c r="BK1738" s="244">
        <f>ROUND(I1738*H1738,2)</f>
        <v>0</v>
      </c>
      <c r="BL1738" s="19" t="s">
        <v>637</v>
      </c>
      <c r="BM1738" s="243" t="s">
        <v>2798</v>
      </c>
    </row>
    <row r="1739" s="14" customFormat="1">
      <c r="A1739" s="14"/>
      <c r="B1739" s="257"/>
      <c r="C1739" s="258"/>
      <c r="D1739" s="247" t="s">
        <v>232</v>
      </c>
      <c r="E1739" s="259" t="s">
        <v>1</v>
      </c>
      <c r="F1739" s="260" t="s">
        <v>1026</v>
      </c>
      <c r="G1739" s="258"/>
      <c r="H1739" s="259" t="s">
        <v>1</v>
      </c>
      <c r="I1739" s="261"/>
      <c r="J1739" s="258"/>
      <c r="K1739" s="258"/>
      <c r="L1739" s="262"/>
      <c r="M1739" s="263"/>
      <c r="N1739" s="264"/>
      <c r="O1739" s="264"/>
      <c r="P1739" s="264"/>
      <c r="Q1739" s="264"/>
      <c r="R1739" s="264"/>
      <c r="S1739" s="264"/>
      <c r="T1739" s="265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6" t="s">
        <v>232</v>
      </c>
      <c r="AU1739" s="266" t="s">
        <v>93</v>
      </c>
      <c r="AV1739" s="14" t="s">
        <v>84</v>
      </c>
      <c r="AW1739" s="14" t="s">
        <v>33</v>
      </c>
      <c r="AX1739" s="14" t="s">
        <v>78</v>
      </c>
      <c r="AY1739" s="266" t="s">
        <v>224</v>
      </c>
    </row>
    <row r="1740" s="13" customFormat="1">
      <c r="A1740" s="13"/>
      <c r="B1740" s="245"/>
      <c r="C1740" s="246"/>
      <c r="D1740" s="247" t="s">
        <v>232</v>
      </c>
      <c r="E1740" s="248" t="s">
        <v>1</v>
      </c>
      <c r="F1740" s="249" t="s">
        <v>2799</v>
      </c>
      <c r="G1740" s="246"/>
      <c r="H1740" s="250">
        <v>3</v>
      </c>
      <c r="I1740" s="251"/>
      <c r="J1740" s="246"/>
      <c r="K1740" s="246"/>
      <c r="L1740" s="252"/>
      <c r="M1740" s="253"/>
      <c r="N1740" s="254"/>
      <c r="O1740" s="254"/>
      <c r="P1740" s="254"/>
      <c r="Q1740" s="254"/>
      <c r="R1740" s="254"/>
      <c r="S1740" s="254"/>
      <c r="T1740" s="255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6" t="s">
        <v>232</v>
      </c>
      <c r="AU1740" s="256" t="s">
        <v>93</v>
      </c>
      <c r="AV1740" s="13" t="s">
        <v>89</v>
      </c>
      <c r="AW1740" s="13" t="s">
        <v>33</v>
      </c>
      <c r="AX1740" s="13" t="s">
        <v>84</v>
      </c>
      <c r="AY1740" s="256" t="s">
        <v>224</v>
      </c>
    </row>
    <row r="1741" s="12" customFormat="1" ht="20.88" customHeight="1">
      <c r="A1741" s="12"/>
      <c r="B1741" s="215"/>
      <c r="C1741" s="216"/>
      <c r="D1741" s="217" t="s">
        <v>77</v>
      </c>
      <c r="E1741" s="229" t="s">
        <v>2800</v>
      </c>
      <c r="F1741" s="229" t="s">
        <v>2801</v>
      </c>
      <c r="G1741" s="216"/>
      <c r="H1741" s="216"/>
      <c r="I1741" s="219"/>
      <c r="J1741" s="230">
        <f>BK1741</f>
        <v>0</v>
      </c>
      <c r="K1741" s="216"/>
      <c r="L1741" s="221"/>
      <c r="M1741" s="222"/>
      <c r="N1741" s="223"/>
      <c r="O1741" s="223"/>
      <c r="P1741" s="224">
        <f>SUM(P1742:P1749)</f>
        <v>0</v>
      </c>
      <c r="Q1741" s="223"/>
      <c r="R1741" s="224">
        <f>SUM(R1742:R1749)</f>
        <v>0</v>
      </c>
      <c r="S1741" s="223"/>
      <c r="T1741" s="225">
        <f>SUM(T1742:T1749)</f>
        <v>0</v>
      </c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R1741" s="226" t="s">
        <v>93</v>
      </c>
      <c r="AT1741" s="227" t="s">
        <v>77</v>
      </c>
      <c r="AU1741" s="227" t="s">
        <v>89</v>
      </c>
      <c r="AY1741" s="226" t="s">
        <v>224</v>
      </c>
      <c r="BK1741" s="228">
        <f>SUM(BK1742:BK1749)</f>
        <v>0</v>
      </c>
    </row>
    <row r="1742" s="2" customFormat="1" ht="16.5" customHeight="1">
      <c r="A1742" s="40"/>
      <c r="B1742" s="41"/>
      <c r="C1742" s="231" t="s">
        <v>2802</v>
      </c>
      <c r="D1742" s="231" t="s">
        <v>226</v>
      </c>
      <c r="E1742" s="232" t="s">
        <v>2803</v>
      </c>
      <c r="F1742" s="233" t="s">
        <v>2804</v>
      </c>
      <c r="G1742" s="234" t="s">
        <v>1055</v>
      </c>
      <c r="H1742" s="235">
        <v>1</v>
      </c>
      <c r="I1742" s="236"/>
      <c r="J1742" s="237">
        <f>ROUND(I1742*H1742,2)</f>
        <v>0</v>
      </c>
      <c r="K1742" s="238"/>
      <c r="L1742" s="46"/>
      <c r="M1742" s="239" t="s">
        <v>1</v>
      </c>
      <c r="N1742" s="240" t="s">
        <v>44</v>
      </c>
      <c r="O1742" s="93"/>
      <c r="P1742" s="241">
        <f>O1742*H1742</f>
        <v>0</v>
      </c>
      <c r="Q1742" s="241">
        <v>0</v>
      </c>
      <c r="R1742" s="241">
        <f>Q1742*H1742</f>
        <v>0</v>
      </c>
      <c r="S1742" s="241">
        <v>0</v>
      </c>
      <c r="T1742" s="242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43" t="s">
        <v>637</v>
      </c>
      <c r="AT1742" s="243" t="s">
        <v>226</v>
      </c>
      <c r="AU1742" s="243" t="s">
        <v>93</v>
      </c>
      <c r="AY1742" s="19" t="s">
        <v>224</v>
      </c>
      <c r="BE1742" s="244">
        <f>IF(N1742="základní",J1742,0)</f>
        <v>0</v>
      </c>
      <c r="BF1742" s="244">
        <f>IF(N1742="snížená",J1742,0)</f>
        <v>0</v>
      </c>
      <c r="BG1742" s="244">
        <f>IF(N1742="zákl. přenesená",J1742,0)</f>
        <v>0</v>
      </c>
      <c r="BH1742" s="244">
        <f>IF(N1742="sníž. přenesená",J1742,0)</f>
        <v>0</v>
      </c>
      <c r="BI1742" s="244">
        <f>IF(N1742="nulová",J1742,0)</f>
        <v>0</v>
      </c>
      <c r="BJ1742" s="19" t="s">
        <v>89</v>
      </c>
      <c r="BK1742" s="244">
        <f>ROUND(I1742*H1742,2)</f>
        <v>0</v>
      </c>
      <c r="BL1742" s="19" t="s">
        <v>637</v>
      </c>
      <c r="BM1742" s="243" t="s">
        <v>2805</v>
      </c>
    </row>
    <row r="1743" s="2" customFormat="1" ht="16.5" customHeight="1">
      <c r="A1743" s="40"/>
      <c r="B1743" s="41"/>
      <c r="C1743" s="231" t="s">
        <v>2806</v>
      </c>
      <c r="D1743" s="231" t="s">
        <v>226</v>
      </c>
      <c r="E1743" s="232" t="s">
        <v>2807</v>
      </c>
      <c r="F1743" s="233" t="s">
        <v>1215</v>
      </c>
      <c r="G1743" s="234" t="s">
        <v>1068</v>
      </c>
      <c r="H1743" s="235">
        <v>1</v>
      </c>
      <c r="I1743" s="236"/>
      <c r="J1743" s="237">
        <f>ROUND(I1743*H1743,2)</f>
        <v>0</v>
      </c>
      <c r="K1743" s="238"/>
      <c r="L1743" s="46"/>
      <c r="M1743" s="239" t="s">
        <v>1</v>
      </c>
      <c r="N1743" s="240" t="s">
        <v>44</v>
      </c>
      <c r="O1743" s="93"/>
      <c r="P1743" s="241">
        <f>O1743*H1743</f>
        <v>0</v>
      </c>
      <c r="Q1743" s="241">
        <v>0</v>
      </c>
      <c r="R1743" s="241">
        <f>Q1743*H1743</f>
        <v>0</v>
      </c>
      <c r="S1743" s="241">
        <v>0</v>
      </c>
      <c r="T1743" s="242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43" t="s">
        <v>637</v>
      </c>
      <c r="AT1743" s="243" t="s">
        <v>226</v>
      </c>
      <c r="AU1743" s="243" t="s">
        <v>93</v>
      </c>
      <c r="AY1743" s="19" t="s">
        <v>224</v>
      </c>
      <c r="BE1743" s="244">
        <f>IF(N1743="základní",J1743,0)</f>
        <v>0</v>
      </c>
      <c r="BF1743" s="244">
        <f>IF(N1743="snížená",J1743,0)</f>
        <v>0</v>
      </c>
      <c r="BG1743" s="244">
        <f>IF(N1743="zákl. přenesená",J1743,0)</f>
        <v>0</v>
      </c>
      <c r="BH1743" s="244">
        <f>IF(N1743="sníž. přenesená",J1743,0)</f>
        <v>0</v>
      </c>
      <c r="BI1743" s="244">
        <f>IF(N1743="nulová",J1743,0)</f>
        <v>0</v>
      </c>
      <c r="BJ1743" s="19" t="s">
        <v>89</v>
      </c>
      <c r="BK1743" s="244">
        <f>ROUND(I1743*H1743,2)</f>
        <v>0</v>
      </c>
      <c r="BL1743" s="19" t="s">
        <v>637</v>
      </c>
      <c r="BM1743" s="243" t="s">
        <v>2808</v>
      </c>
    </row>
    <row r="1744" s="2" customFormat="1" ht="16.5" customHeight="1">
      <c r="A1744" s="40"/>
      <c r="B1744" s="41"/>
      <c r="C1744" s="231" t="s">
        <v>2809</v>
      </c>
      <c r="D1744" s="231" t="s">
        <v>226</v>
      </c>
      <c r="E1744" s="232" t="s">
        <v>2810</v>
      </c>
      <c r="F1744" s="233" t="s">
        <v>755</v>
      </c>
      <c r="G1744" s="234" t="s">
        <v>1068</v>
      </c>
      <c r="H1744" s="235">
        <v>1</v>
      </c>
      <c r="I1744" s="236"/>
      <c r="J1744" s="237">
        <f>ROUND(I1744*H1744,2)</f>
        <v>0</v>
      </c>
      <c r="K1744" s="238"/>
      <c r="L1744" s="46"/>
      <c r="M1744" s="239" t="s">
        <v>1</v>
      </c>
      <c r="N1744" s="240" t="s">
        <v>44</v>
      </c>
      <c r="O1744" s="93"/>
      <c r="P1744" s="241">
        <f>O1744*H1744</f>
        <v>0</v>
      </c>
      <c r="Q1744" s="241">
        <v>0</v>
      </c>
      <c r="R1744" s="241">
        <f>Q1744*H1744</f>
        <v>0</v>
      </c>
      <c r="S1744" s="241">
        <v>0</v>
      </c>
      <c r="T1744" s="242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43" t="s">
        <v>637</v>
      </c>
      <c r="AT1744" s="243" t="s">
        <v>226</v>
      </c>
      <c r="AU1744" s="243" t="s">
        <v>93</v>
      </c>
      <c r="AY1744" s="19" t="s">
        <v>224</v>
      </c>
      <c r="BE1744" s="244">
        <f>IF(N1744="základní",J1744,0)</f>
        <v>0</v>
      </c>
      <c r="BF1744" s="244">
        <f>IF(N1744="snížená",J1744,0)</f>
        <v>0</v>
      </c>
      <c r="BG1744" s="244">
        <f>IF(N1744="zákl. přenesená",J1744,0)</f>
        <v>0</v>
      </c>
      <c r="BH1744" s="244">
        <f>IF(N1744="sníž. přenesená",J1744,0)</f>
        <v>0</v>
      </c>
      <c r="BI1744" s="244">
        <f>IF(N1744="nulová",J1744,0)</f>
        <v>0</v>
      </c>
      <c r="BJ1744" s="19" t="s">
        <v>89</v>
      </c>
      <c r="BK1744" s="244">
        <f>ROUND(I1744*H1744,2)</f>
        <v>0</v>
      </c>
      <c r="BL1744" s="19" t="s">
        <v>637</v>
      </c>
      <c r="BM1744" s="243" t="s">
        <v>2811</v>
      </c>
    </row>
    <row r="1745" s="2" customFormat="1" ht="16.5" customHeight="1">
      <c r="A1745" s="40"/>
      <c r="B1745" s="41"/>
      <c r="C1745" s="231" t="s">
        <v>2812</v>
      </c>
      <c r="D1745" s="231" t="s">
        <v>226</v>
      </c>
      <c r="E1745" s="232" t="s">
        <v>2813</v>
      </c>
      <c r="F1745" s="233" t="s">
        <v>1226</v>
      </c>
      <c r="G1745" s="234" t="s">
        <v>1068</v>
      </c>
      <c r="H1745" s="235">
        <v>1</v>
      </c>
      <c r="I1745" s="236"/>
      <c r="J1745" s="237">
        <f>ROUND(I1745*H1745,2)</f>
        <v>0</v>
      </c>
      <c r="K1745" s="238"/>
      <c r="L1745" s="46"/>
      <c r="M1745" s="239" t="s">
        <v>1</v>
      </c>
      <c r="N1745" s="240" t="s">
        <v>44</v>
      </c>
      <c r="O1745" s="93"/>
      <c r="P1745" s="241">
        <f>O1745*H1745</f>
        <v>0</v>
      </c>
      <c r="Q1745" s="241">
        <v>0</v>
      </c>
      <c r="R1745" s="241">
        <f>Q1745*H1745</f>
        <v>0</v>
      </c>
      <c r="S1745" s="241">
        <v>0</v>
      </c>
      <c r="T1745" s="242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43" t="s">
        <v>637</v>
      </c>
      <c r="AT1745" s="243" t="s">
        <v>226</v>
      </c>
      <c r="AU1745" s="243" t="s">
        <v>93</v>
      </c>
      <c r="AY1745" s="19" t="s">
        <v>224</v>
      </c>
      <c r="BE1745" s="244">
        <f>IF(N1745="základní",J1745,0)</f>
        <v>0</v>
      </c>
      <c r="BF1745" s="244">
        <f>IF(N1745="snížená",J1745,0)</f>
        <v>0</v>
      </c>
      <c r="BG1745" s="244">
        <f>IF(N1745="zákl. přenesená",J1745,0)</f>
        <v>0</v>
      </c>
      <c r="BH1745" s="244">
        <f>IF(N1745="sníž. přenesená",J1745,0)</f>
        <v>0</v>
      </c>
      <c r="BI1745" s="244">
        <f>IF(N1745="nulová",J1745,0)</f>
        <v>0</v>
      </c>
      <c r="BJ1745" s="19" t="s">
        <v>89</v>
      </c>
      <c r="BK1745" s="244">
        <f>ROUND(I1745*H1745,2)</f>
        <v>0</v>
      </c>
      <c r="BL1745" s="19" t="s">
        <v>637</v>
      </c>
      <c r="BM1745" s="243" t="s">
        <v>2814</v>
      </c>
    </row>
    <row r="1746" s="2" customFormat="1" ht="16.5" customHeight="1">
      <c r="A1746" s="40"/>
      <c r="B1746" s="41"/>
      <c r="C1746" s="231" t="s">
        <v>2815</v>
      </c>
      <c r="D1746" s="231" t="s">
        <v>226</v>
      </c>
      <c r="E1746" s="232" t="s">
        <v>2816</v>
      </c>
      <c r="F1746" s="233" t="s">
        <v>2817</v>
      </c>
      <c r="G1746" s="234" t="s">
        <v>1068</v>
      </c>
      <c r="H1746" s="235">
        <v>1</v>
      </c>
      <c r="I1746" s="236"/>
      <c r="J1746" s="237">
        <f>ROUND(I1746*H1746,2)</f>
        <v>0</v>
      </c>
      <c r="K1746" s="238"/>
      <c r="L1746" s="46"/>
      <c r="M1746" s="239" t="s">
        <v>1</v>
      </c>
      <c r="N1746" s="240" t="s">
        <v>44</v>
      </c>
      <c r="O1746" s="93"/>
      <c r="P1746" s="241">
        <f>O1746*H1746</f>
        <v>0</v>
      </c>
      <c r="Q1746" s="241">
        <v>0</v>
      </c>
      <c r="R1746" s="241">
        <f>Q1746*H1746</f>
        <v>0</v>
      </c>
      <c r="S1746" s="241">
        <v>0</v>
      </c>
      <c r="T1746" s="242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43" t="s">
        <v>637</v>
      </c>
      <c r="AT1746" s="243" t="s">
        <v>226</v>
      </c>
      <c r="AU1746" s="243" t="s">
        <v>93</v>
      </c>
      <c r="AY1746" s="19" t="s">
        <v>224</v>
      </c>
      <c r="BE1746" s="244">
        <f>IF(N1746="základní",J1746,0)</f>
        <v>0</v>
      </c>
      <c r="BF1746" s="244">
        <f>IF(N1746="snížená",J1746,0)</f>
        <v>0</v>
      </c>
      <c r="BG1746" s="244">
        <f>IF(N1746="zákl. přenesená",J1746,0)</f>
        <v>0</v>
      </c>
      <c r="BH1746" s="244">
        <f>IF(N1746="sníž. přenesená",J1746,0)</f>
        <v>0</v>
      </c>
      <c r="BI1746" s="244">
        <f>IF(N1746="nulová",J1746,0)</f>
        <v>0</v>
      </c>
      <c r="BJ1746" s="19" t="s">
        <v>89</v>
      </c>
      <c r="BK1746" s="244">
        <f>ROUND(I1746*H1746,2)</f>
        <v>0</v>
      </c>
      <c r="BL1746" s="19" t="s">
        <v>637</v>
      </c>
      <c r="BM1746" s="243" t="s">
        <v>2818</v>
      </c>
    </row>
    <row r="1747" s="2" customFormat="1" ht="16.5" customHeight="1">
      <c r="A1747" s="40"/>
      <c r="B1747" s="41"/>
      <c r="C1747" s="231" t="s">
        <v>2819</v>
      </c>
      <c r="D1747" s="231" t="s">
        <v>226</v>
      </c>
      <c r="E1747" s="232" t="s">
        <v>2820</v>
      </c>
      <c r="F1747" s="233" t="s">
        <v>1234</v>
      </c>
      <c r="G1747" s="234" t="s">
        <v>1068</v>
      </c>
      <c r="H1747" s="235">
        <v>1</v>
      </c>
      <c r="I1747" s="236"/>
      <c r="J1747" s="237">
        <f>ROUND(I1747*H1747,2)</f>
        <v>0</v>
      </c>
      <c r="K1747" s="238"/>
      <c r="L1747" s="46"/>
      <c r="M1747" s="239" t="s">
        <v>1</v>
      </c>
      <c r="N1747" s="240" t="s">
        <v>44</v>
      </c>
      <c r="O1747" s="93"/>
      <c r="P1747" s="241">
        <f>O1747*H1747</f>
        <v>0</v>
      </c>
      <c r="Q1747" s="241">
        <v>0</v>
      </c>
      <c r="R1747" s="241">
        <f>Q1747*H1747</f>
        <v>0</v>
      </c>
      <c r="S1747" s="241">
        <v>0</v>
      </c>
      <c r="T1747" s="242">
        <f>S1747*H1747</f>
        <v>0</v>
      </c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R1747" s="243" t="s">
        <v>637</v>
      </c>
      <c r="AT1747" s="243" t="s">
        <v>226</v>
      </c>
      <c r="AU1747" s="243" t="s">
        <v>93</v>
      </c>
      <c r="AY1747" s="19" t="s">
        <v>224</v>
      </c>
      <c r="BE1747" s="244">
        <f>IF(N1747="základní",J1747,0)</f>
        <v>0</v>
      </c>
      <c r="BF1747" s="244">
        <f>IF(N1747="snížená",J1747,0)</f>
        <v>0</v>
      </c>
      <c r="BG1747" s="244">
        <f>IF(N1747="zákl. přenesená",J1747,0)</f>
        <v>0</v>
      </c>
      <c r="BH1747" s="244">
        <f>IF(N1747="sníž. přenesená",J1747,0)</f>
        <v>0</v>
      </c>
      <c r="BI1747" s="244">
        <f>IF(N1747="nulová",J1747,0)</f>
        <v>0</v>
      </c>
      <c r="BJ1747" s="19" t="s">
        <v>89</v>
      </c>
      <c r="BK1747" s="244">
        <f>ROUND(I1747*H1747,2)</f>
        <v>0</v>
      </c>
      <c r="BL1747" s="19" t="s">
        <v>637</v>
      </c>
      <c r="BM1747" s="243" t="s">
        <v>2821</v>
      </c>
    </row>
    <row r="1748" s="2" customFormat="1" ht="16.5" customHeight="1">
      <c r="A1748" s="40"/>
      <c r="B1748" s="41"/>
      <c r="C1748" s="231" t="s">
        <v>2822</v>
      </c>
      <c r="D1748" s="231" t="s">
        <v>226</v>
      </c>
      <c r="E1748" s="232" t="s">
        <v>2823</v>
      </c>
      <c r="F1748" s="233" t="s">
        <v>1238</v>
      </c>
      <c r="G1748" s="234" t="s">
        <v>1068</v>
      </c>
      <c r="H1748" s="235">
        <v>1</v>
      </c>
      <c r="I1748" s="236"/>
      <c r="J1748" s="237">
        <f>ROUND(I1748*H1748,2)</f>
        <v>0</v>
      </c>
      <c r="K1748" s="238"/>
      <c r="L1748" s="46"/>
      <c r="M1748" s="239" t="s">
        <v>1</v>
      </c>
      <c r="N1748" s="240" t="s">
        <v>44</v>
      </c>
      <c r="O1748" s="93"/>
      <c r="P1748" s="241">
        <f>O1748*H1748</f>
        <v>0</v>
      </c>
      <c r="Q1748" s="241">
        <v>0</v>
      </c>
      <c r="R1748" s="241">
        <f>Q1748*H1748</f>
        <v>0</v>
      </c>
      <c r="S1748" s="241">
        <v>0</v>
      </c>
      <c r="T1748" s="242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43" t="s">
        <v>637</v>
      </c>
      <c r="AT1748" s="243" t="s">
        <v>226</v>
      </c>
      <c r="AU1748" s="243" t="s">
        <v>93</v>
      </c>
      <c r="AY1748" s="19" t="s">
        <v>224</v>
      </c>
      <c r="BE1748" s="244">
        <f>IF(N1748="základní",J1748,0)</f>
        <v>0</v>
      </c>
      <c r="BF1748" s="244">
        <f>IF(N1748="snížená",J1748,0)</f>
        <v>0</v>
      </c>
      <c r="BG1748" s="244">
        <f>IF(N1748="zákl. přenesená",J1748,0)</f>
        <v>0</v>
      </c>
      <c r="BH1748" s="244">
        <f>IF(N1748="sníž. přenesená",J1748,0)</f>
        <v>0</v>
      </c>
      <c r="BI1748" s="244">
        <f>IF(N1748="nulová",J1748,0)</f>
        <v>0</v>
      </c>
      <c r="BJ1748" s="19" t="s">
        <v>89</v>
      </c>
      <c r="BK1748" s="244">
        <f>ROUND(I1748*H1748,2)</f>
        <v>0</v>
      </c>
      <c r="BL1748" s="19" t="s">
        <v>637</v>
      </c>
      <c r="BM1748" s="243" t="s">
        <v>2824</v>
      </c>
    </row>
    <row r="1749" s="2" customFormat="1" ht="16.5" customHeight="1">
      <c r="A1749" s="40"/>
      <c r="B1749" s="41"/>
      <c r="C1749" s="231" t="s">
        <v>2825</v>
      </c>
      <c r="D1749" s="231" t="s">
        <v>226</v>
      </c>
      <c r="E1749" s="232" t="s">
        <v>2826</v>
      </c>
      <c r="F1749" s="233" t="s">
        <v>1242</v>
      </c>
      <c r="G1749" s="234" t="s">
        <v>1068</v>
      </c>
      <c r="H1749" s="235">
        <v>1</v>
      </c>
      <c r="I1749" s="236"/>
      <c r="J1749" s="237">
        <f>ROUND(I1749*H1749,2)</f>
        <v>0</v>
      </c>
      <c r="K1749" s="238"/>
      <c r="L1749" s="46"/>
      <c r="M1749" s="301" t="s">
        <v>1</v>
      </c>
      <c r="N1749" s="302" t="s">
        <v>44</v>
      </c>
      <c r="O1749" s="303"/>
      <c r="P1749" s="304">
        <f>O1749*H1749</f>
        <v>0</v>
      </c>
      <c r="Q1749" s="304">
        <v>0</v>
      </c>
      <c r="R1749" s="304">
        <f>Q1749*H1749</f>
        <v>0</v>
      </c>
      <c r="S1749" s="304">
        <v>0</v>
      </c>
      <c r="T1749" s="305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43" t="s">
        <v>637</v>
      </c>
      <c r="AT1749" s="243" t="s">
        <v>226</v>
      </c>
      <c r="AU1749" s="243" t="s">
        <v>93</v>
      </c>
      <c r="AY1749" s="19" t="s">
        <v>224</v>
      </c>
      <c r="BE1749" s="244">
        <f>IF(N1749="základní",J1749,0)</f>
        <v>0</v>
      </c>
      <c r="BF1749" s="244">
        <f>IF(N1749="snížená",J1749,0)</f>
        <v>0</v>
      </c>
      <c r="BG1749" s="244">
        <f>IF(N1749="zákl. přenesená",J1749,0)</f>
        <v>0</v>
      </c>
      <c r="BH1749" s="244">
        <f>IF(N1749="sníž. přenesená",J1749,0)</f>
        <v>0</v>
      </c>
      <c r="BI1749" s="244">
        <f>IF(N1749="nulová",J1749,0)</f>
        <v>0</v>
      </c>
      <c r="BJ1749" s="19" t="s">
        <v>89</v>
      </c>
      <c r="BK1749" s="244">
        <f>ROUND(I1749*H1749,2)</f>
        <v>0</v>
      </c>
      <c r="BL1749" s="19" t="s">
        <v>637</v>
      </c>
      <c r="BM1749" s="243" t="s">
        <v>2827</v>
      </c>
    </row>
    <row r="1750" s="2" customFormat="1" ht="6.96" customHeight="1">
      <c r="A1750" s="40"/>
      <c r="B1750" s="68"/>
      <c r="C1750" s="69"/>
      <c r="D1750" s="69"/>
      <c r="E1750" s="69"/>
      <c r="F1750" s="69"/>
      <c r="G1750" s="69"/>
      <c r="H1750" s="69"/>
      <c r="I1750" s="69"/>
      <c r="J1750" s="69"/>
      <c r="K1750" s="69"/>
      <c r="L1750" s="46"/>
      <c r="M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</row>
  </sheetData>
  <sheetProtection sheet="1" autoFilter="0" formatColumns="0" formatRows="0" objects="1" scenarios="1" spinCount="100000" saltValue="hvDF/DwPrx8MZDKIVDs8RoKLciDs+1C9B+6shOqo4ujXDhuc4Pc04Vb6rIuONY8zGiy5ZXMQCy5x0zkpHAwz+Q==" hashValue="Y7cj0mJLcJUVA2XPdA2AMPBNJyv5BWhmdmgfkTWIaAprZv35wI9SRF1eVlFSpnfQd3XH5yVOOiKmUZRMsoFQTA==" algorithmName="SHA-512" password="CC35"/>
  <autoFilter ref="C171:K17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58:H158"/>
    <mergeCell ref="E162:H162"/>
    <mergeCell ref="E160:H160"/>
    <mergeCell ref="E164:H16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153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2828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ROUND((SUM(BE137:BE269)),  2)</f>
        <v>0</v>
      </c>
      <c r="G37" s="40"/>
      <c r="H37" s="40"/>
      <c r="I37" s="167">
        <v>0.20999999999999999</v>
      </c>
      <c r="J37" s="166">
        <f>ROUND(((SUM(BE137:BE269))*I37),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ROUND((SUM(BF137:BF269)),  2)</f>
        <v>0</v>
      </c>
      <c r="G38" s="40"/>
      <c r="H38" s="40"/>
      <c r="I38" s="167">
        <v>0.12</v>
      </c>
      <c r="J38" s="166">
        <f>ROUND(((SUM(BF137:BF269))*I38),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ROUND((SUM(BG137:BG269)),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ROUND((SUM(BH137:BH269)),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ROUND((SUM(BI137:BI269)),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153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0011 - ZTI A PLYNOVOD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2829</v>
      </c>
      <c r="E103" s="200"/>
      <c r="F103" s="200"/>
      <c r="G103" s="200"/>
      <c r="H103" s="200"/>
      <c r="I103" s="200"/>
      <c r="J103" s="201">
        <f>J155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173</v>
      </c>
      <c r="E104" s="200"/>
      <c r="F104" s="200"/>
      <c r="G104" s="200"/>
      <c r="H104" s="200"/>
      <c r="I104" s="200"/>
      <c r="J104" s="201">
        <f>J157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174</v>
      </c>
      <c r="E105" s="195"/>
      <c r="F105" s="195"/>
      <c r="G105" s="195"/>
      <c r="H105" s="195"/>
      <c r="I105" s="195"/>
      <c r="J105" s="196">
        <f>J159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2830</v>
      </c>
      <c r="E106" s="200"/>
      <c r="F106" s="200"/>
      <c r="G106" s="200"/>
      <c r="H106" s="200"/>
      <c r="I106" s="200"/>
      <c r="J106" s="201">
        <f>J160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2831</v>
      </c>
      <c r="E107" s="200"/>
      <c r="F107" s="200"/>
      <c r="G107" s="200"/>
      <c r="H107" s="200"/>
      <c r="I107" s="200"/>
      <c r="J107" s="201">
        <f>J189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2832</v>
      </c>
      <c r="E108" s="200"/>
      <c r="F108" s="200"/>
      <c r="G108" s="200"/>
      <c r="H108" s="200"/>
      <c r="I108" s="200"/>
      <c r="J108" s="201">
        <f>J216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2833</v>
      </c>
      <c r="E109" s="200"/>
      <c r="F109" s="200"/>
      <c r="G109" s="200"/>
      <c r="H109" s="200"/>
      <c r="I109" s="200"/>
      <c r="J109" s="201">
        <f>J225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2834</v>
      </c>
      <c r="E110" s="200"/>
      <c r="F110" s="200"/>
      <c r="G110" s="200"/>
      <c r="H110" s="200"/>
      <c r="I110" s="200"/>
      <c r="J110" s="201">
        <f>J255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2835</v>
      </c>
      <c r="E111" s="200"/>
      <c r="F111" s="200"/>
      <c r="G111" s="200"/>
      <c r="H111" s="200"/>
      <c r="I111" s="200"/>
      <c r="J111" s="201">
        <f>J264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195</v>
      </c>
      <c r="E112" s="195"/>
      <c r="F112" s="195"/>
      <c r="G112" s="195"/>
      <c r="H112" s="195"/>
      <c r="I112" s="195"/>
      <c r="J112" s="196">
        <f>J266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2836</v>
      </c>
      <c r="E113" s="200"/>
      <c r="F113" s="200"/>
      <c r="G113" s="200"/>
      <c r="H113" s="200"/>
      <c r="I113" s="200"/>
      <c r="J113" s="201">
        <f>J267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5" t="s">
        <v>209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SOCIÁLNÍ REHABILITACE NOVÉ MĚSTO NAD METUJÍ</v>
      </c>
      <c r="F123" s="34"/>
      <c r="G123" s="34"/>
      <c r="H123" s="34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3"/>
      <c r="C124" s="34" t="s">
        <v>150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1" customFormat="1" ht="16.5" customHeight="1">
      <c r="B125" s="23"/>
      <c r="C125" s="24"/>
      <c r="D125" s="24"/>
      <c r="E125" s="186" t="s">
        <v>151</v>
      </c>
      <c r="F125" s="24"/>
      <c r="G125" s="24"/>
      <c r="H125" s="24"/>
      <c r="I125" s="24"/>
      <c r="J125" s="24"/>
      <c r="K125" s="24"/>
      <c r="L125" s="22"/>
    </row>
    <row r="126" s="1" customFormat="1" ht="12" customHeight="1">
      <c r="B126" s="23"/>
      <c r="C126" s="34" t="s">
        <v>152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7" t="s">
        <v>153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154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0011 - ZTI A PLYNOVOD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F16</f>
        <v>P.Č. 961, 2340, K.Ú. NOVÉ MĚSTO NAD METUJÍ</v>
      </c>
      <c r="G131" s="42"/>
      <c r="H131" s="42"/>
      <c r="I131" s="34" t="s">
        <v>22</v>
      </c>
      <c r="J131" s="81" t="str">
        <f>IF(J16="","",J16)</f>
        <v>18. 12. 2024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40.05" customHeight="1">
      <c r="A133" s="40"/>
      <c r="B133" s="41"/>
      <c r="C133" s="34" t="s">
        <v>24</v>
      </c>
      <c r="D133" s="42"/>
      <c r="E133" s="42"/>
      <c r="F133" s="29" t="str">
        <f>E19</f>
        <v>KRÁLOVÉHRADECKÝ KRAJ</v>
      </c>
      <c r="G133" s="42"/>
      <c r="H133" s="42"/>
      <c r="I133" s="34" t="s">
        <v>30</v>
      </c>
      <c r="J133" s="38" t="str">
        <f>E25</f>
        <v>ATELIER ARCHITEKTURY A URBANISMU,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28</v>
      </c>
      <c r="D134" s="42"/>
      <c r="E134" s="42"/>
      <c r="F134" s="29" t="str">
        <f>IF(E22="","",E22)</f>
        <v>Vyplň údaj</v>
      </c>
      <c r="G134" s="42"/>
      <c r="H134" s="42"/>
      <c r="I134" s="34" t="s">
        <v>34</v>
      </c>
      <c r="J134" s="38" t="str">
        <f>E28</f>
        <v>JIŘÍ KOCIÁN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3"/>
      <c r="B136" s="204"/>
      <c r="C136" s="205" t="s">
        <v>210</v>
      </c>
      <c r="D136" s="206" t="s">
        <v>63</v>
      </c>
      <c r="E136" s="206" t="s">
        <v>59</v>
      </c>
      <c r="F136" s="206" t="s">
        <v>60</v>
      </c>
      <c r="G136" s="206" t="s">
        <v>211</v>
      </c>
      <c r="H136" s="206" t="s">
        <v>212</v>
      </c>
      <c r="I136" s="206" t="s">
        <v>213</v>
      </c>
      <c r="J136" s="207" t="s">
        <v>158</v>
      </c>
      <c r="K136" s="208" t="s">
        <v>214</v>
      </c>
      <c r="L136" s="209"/>
      <c r="M136" s="102" t="s">
        <v>1</v>
      </c>
      <c r="N136" s="103" t="s">
        <v>42</v>
      </c>
      <c r="O136" s="103" t="s">
        <v>215</v>
      </c>
      <c r="P136" s="103" t="s">
        <v>216</v>
      </c>
      <c r="Q136" s="103" t="s">
        <v>217</v>
      </c>
      <c r="R136" s="103" t="s">
        <v>218</v>
      </c>
      <c r="S136" s="103" t="s">
        <v>219</v>
      </c>
      <c r="T136" s="104" t="s">
        <v>220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40"/>
      <c r="B137" s="41"/>
      <c r="C137" s="109" t="s">
        <v>221</v>
      </c>
      <c r="D137" s="42"/>
      <c r="E137" s="42"/>
      <c r="F137" s="42"/>
      <c r="G137" s="42"/>
      <c r="H137" s="42"/>
      <c r="I137" s="42"/>
      <c r="J137" s="210">
        <f>BK137</f>
        <v>0</v>
      </c>
      <c r="K137" s="42"/>
      <c r="L137" s="46"/>
      <c r="M137" s="105"/>
      <c r="N137" s="211"/>
      <c r="O137" s="106"/>
      <c r="P137" s="212">
        <f>P138+P159+P266</f>
        <v>0</v>
      </c>
      <c r="Q137" s="106"/>
      <c r="R137" s="212">
        <f>R138+R159+R266</f>
        <v>0</v>
      </c>
      <c r="S137" s="106"/>
      <c r="T137" s="213">
        <f>T138+T159+T266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160</v>
      </c>
      <c r="BK137" s="214">
        <f>BK138+BK159+BK266</f>
        <v>0</v>
      </c>
    </row>
    <row r="138" s="12" customFormat="1" ht="25.92" customHeight="1">
      <c r="A138" s="12"/>
      <c r="B138" s="215"/>
      <c r="C138" s="216"/>
      <c r="D138" s="217" t="s">
        <v>77</v>
      </c>
      <c r="E138" s="218" t="s">
        <v>222</v>
      </c>
      <c r="F138" s="218" t="s">
        <v>223</v>
      </c>
      <c r="G138" s="216"/>
      <c r="H138" s="216"/>
      <c r="I138" s="219"/>
      <c r="J138" s="220">
        <f>BK138</f>
        <v>0</v>
      </c>
      <c r="K138" s="216"/>
      <c r="L138" s="221"/>
      <c r="M138" s="222"/>
      <c r="N138" s="223"/>
      <c r="O138" s="223"/>
      <c r="P138" s="224">
        <f>P139+P155+P157</f>
        <v>0</v>
      </c>
      <c r="Q138" s="223"/>
      <c r="R138" s="224">
        <f>R139+R155+R157</f>
        <v>0</v>
      </c>
      <c r="S138" s="223"/>
      <c r="T138" s="225">
        <f>T139+T155+T157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6" t="s">
        <v>84</v>
      </c>
      <c r="AT138" s="227" t="s">
        <v>77</v>
      </c>
      <c r="AU138" s="227" t="s">
        <v>78</v>
      </c>
      <c r="AY138" s="226" t="s">
        <v>224</v>
      </c>
      <c r="BK138" s="228">
        <f>BK139+BK155+BK157</f>
        <v>0</v>
      </c>
    </row>
    <row r="139" s="12" customFormat="1" ht="22.8" customHeight="1">
      <c r="A139" s="12"/>
      <c r="B139" s="215"/>
      <c r="C139" s="216"/>
      <c r="D139" s="217" t="s">
        <v>77</v>
      </c>
      <c r="E139" s="229" t="s">
        <v>84</v>
      </c>
      <c r="F139" s="229" t="s">
        <v>225</v>
      </c>
      <c r="G139" s="216"/>
      <c r="H139" s="216"/>
      <c r="I139" s="219"/>
      <c r="J139" s="230">
        <f>BK139</f>
        <v>0</v>
      </c>
      <c r="K139" s="216"/>
      <c r="L139" s="221"/>
      <c r="M139" s="222"/>
      <c r="N139" s="223"/>
      <c r="O139" s="223"/>
      <c r="P139" s="224">
        <f>SUM(P140:P154)</f>
        <v>0</v>
      </c>
      <c r="Q139" s="223"/>
      <c r="R139" s="224">
        <f>SUM(R140:R154)</f>
        <v>0</v>
      </c>
      <c r="S139" s="223"/>
      <c r="T139" s="225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6" t="s">
        <v>84</v>
      </c>
      <c r="AT139" s="227" t="s">
        <v>77</v>
      </c>
      <c r="AU139" s="227" t="s">
        <v>84</v>
      </c>
      <c r="AY139" s="226" t="s">
        <v>224</v>
      </c>
      <c r="BK139" s="228">
        <f>SUM(BK140:BK154)</f>
        <v>0</v>
      </c>
    </row>
    <row r="140" s="2" customFormat="1" ht="21.75" customHeight="1">
      <c r="A140" s="40"/>
      <c r="B140" s="41"/>
      <c r="C140" s="231" t="s">
        <v>84</v>
      </c>
      <c r="D140" s="231" t="s">
        <v>226</v>
      </c>
      <c r="E140" s="232" t="s">
        <v>2837</v>
      </c>
      <c r="F140" s="233" t="s">
        <v>2838</v>
      </c>
      <c r="G140" s="234" t="s">
        <v>236</v>
      </c>
      <c r="H140" s="235">
        <v>20.07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230</v>
      </c>
      <c r="AT140" s="243" t="s">
        <v>226</v>
      </c>
      <c r="AU140" s="243" t="s">
        <v>89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230</v>
      </c>
      <c r="BM140" s="243" t="s">
        <v>2839</v>
      </c>
    </row>
    <row r="141" s="2" customFormat="1" ht="16.5" customHeight="1">
      <c r="A141" s="40"/>
      <c r="B141" s="41"/>
      <c r="C141" s="231" t="s">
        <v>89</v>
      </c>
      <c r="D141" s="231" t="s">
        <v>226</v>
      </c>
      <c r="E141" s="232" t="s">
        <v>2840</v>
      </c>
      <c r="F141" s="233" t="s">
        <v>2841</v>
      </c>
      <c r="G141" s="234" t="s">
        <v>229</v>
      </c>
      <c r="H141" s="235">
        <v>51.759999999999998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230</v>
      </c>
      <c r="AT141" s="243" t="s">
        <v>226</v>
      </c>
      <c r="AU141" s="243" t="s">
        <v>89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230</v>
      </c>
      <c r="BM141" s="243" t="s">
        <v>2842</v>
      </c>
    </row>
    <row r="142" s="2" customFormat="1" ht="16.5" customHeight="1">
      <c r="A142" s="40"/>
      <c r="B142" s="41"/>
      <c r="C142" s="231" t="s">
        <v>93</v>
      </c>
      <c r="D142" s="231" t="s">
        <v>226</v>
      </c>
      <c r="E142" s="232" t="s">
        <v>2843</v>
      </c>
      <c r="F142" s="233" t="s">
        <v>2844</v>
      </c>
      <c r="G142" s="234" t="s">
        <v>229</v>
      </c>
      <c r="H142" s="235">
        <v>51.759999999999998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230</v>
      </c>
      <c r="AT142" s="243" t="s">
        <v>226</v>
      </c>
      <c r="AU142" s="243" t="s">
        <v>89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230</v>
      </c>
      <c r="BM142" s="243" t="s">
        <v>2845</v>
      </c>
    </row>
    <row r="143" s="2" customFormat="1" ht="21.75" customHeight="1">
      <c r="A143" s="40"/>
      <c r="B143" s="41"/>
      <c r="C143" s="231" t="s">
        <v>230</v>
      </c>
      <c r="D143" s="231" t="s">
        <v>226</v>
      </c>
      <c r="E143" s="232" t="s">
        <v>2846</v>
      </c>
      <c r="F143" s="233" t="s">
        <v>2847</v>
      </c>
      <c r="G143" s="234" t="s">
        <v>236</v>
      </c>
      <c r="H143" s="235">
        <v>15.5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230</v>
      </c>
      <c r="AT143" s="243" t="s">
        <v>226</v>
      </c>
      <c r="AU143" s="243" t="s">
        <v>89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230</v>
      </c>
      <c r="BM143" s="243" t="s">
        <v>2848</v>
      </c>
    </row>
    <row r="144" s="13" customFormat="1">
      <c r="A144" s="13"/>
      <c r="B144" s="245"/>
      <c r="C144" s="246"/>
      <c r="D144" s="247" t="s">
        <v>232</v>
      </c>
      <c r="E144" s="248" t="s">
        <v>1</v>
      </c>
      <c r="F144" s="249" t="s">
        <v>2849</v>
      </c>
      <c r="G144" s="246"/>
      <c r="H144" s="250">
        <v>15.5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232</v>
      </c>
      <c r="AU144" s="256" t="s">
        <v>89</v>
      </c>
      <c r="AV144" s="13" t="s">
        <v>89</v>
      </c>
      <c r="AW144" s="13" t="s">
        <v>33</v>
      </c>
      <c r="AX144" s="13" t="s">
        <v>78</v>
      </c>
      <c r="AY144" s="256" t="s">
        <v>224</v>
      </c>
    </row>
    <row r="145" s="15" customFormat="1">
      <c r="A145" s="15"/>
      <c r="B145" s="267"/>
      <c r="C145" s="268"/>
      <c r="D145" s="247" t="s">
        <v>232</v>
      </c>
      <c r="E145" s="269" t="s">
        <v>1</v>
      </c>
      <c r="F145" s="270" t="s">
        <v>248</v>
      </c>
      <c r="G145" s="268"/>
      <c r="H145" s="271">
        <v>15.5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232</v>
      </c>
      <c r="AU145" s="277" t="s">
        <v>89</v>
      </c>
      <c r="AV145" s="15" t="s">
        <v>230</v>
      </c>
      <c r="AW145" s="15" t="s">
        <v>33</v>
      </c>
      <c r="AX145" s="15" t="s">
        <v>84</v>
      </c>
      <c r="AY145" s="277" t="s">
        <v>224</v>
      </c>
    </row>
    <row r="146" s="2" customFormat="1" ht="16.5" customHeight="1">
      <c r="A146" s="40"/>
      <c r="B146" s="41"/>
      <c r="C146" s="231" t="s">
        <v>255</v>
      </c>
      <c r="D146" s="231" t="s">
        <v>226</v>
      </c>
      <c r="E146" s="232" t="s">
        <v>256</v>
      </c>
      <c r="F146" s="233" t="s">
        <v>257</v>
      </c>
      <c r="G146" s="234" t="s">
        <v>236</v>
      </c>
      <c r="H146" s="235">
        <v>15.5</v>
      </c>
      <c r="I146" s="236"/>
      <c r="J146" s="237">
        <f>ROUND(I146*H146,2)</f>
        <v>0</v>
      </c>
      <c r="K146" s="238"/>
      <c r="L146" s="46"/>
      <c r="M146" s="239" t="s">
        <v>1</v>
      </c>
      <c r="N146" s="240" t="s">
        <v>44</v>
      </c>
      <c r="O146" s="93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3" t="s">
        <v>230</v>
      </c>
      <c r="AT146" s="243" t="s">
        <v>226</v>
      </c>
      <c r="AU146" s="243" t="s">
        <v>89</v>
      </c>
      <c r="AY146" s="19" t="s">
        <v>224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9" t="s">
        <v>89</v>
      </c>
      <c r="BK146" s="244">
        <f>ROUND(I146*H146,2)</f>
        <v>0</v>
      </c>
      <c r="BL146" s="19" t="s">
        <v>230</v>
      </c>
      <c r="BM146" s="243" t="s">
        <v>2850</v>
      </c>
    </row>
    <row r="147" s="2" customFormat="1" ht="16.5" customHeight="1">
      <c r="A147" s="40"/>
      <c r="B147" s="41"/>
      <c r="C147" s="231" t="s">
        <v>260</v>
      </c>
      <c r="D147" s="231" t="s">
        <v>226</v>
      </c>
      <c r="E147" s="232" t="s">
        <v>2851</v>
      </c>
      <c r="F147" s="233" t="s">
        <v>2852</v>
      </c>
      <c r="G147" s="234" t="s">
        <v>322</v>
      </c>
      <c r="H147" s="235">
        <v>31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230</v>
      </c>
      <c r="AT147" s="243" t="s">
        <v>226</v>
      </c>
      <c r="AU147" s="243" t="s">
        <v>89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230</v>
      </c>
      <c r="BM147" s="243" t="s">
        <v>2853</v>
      </c>
    </row>
    <row r="148" s="13" customFormat="1">
      <c r="A148" s="13"/>
      <c r="B148" s="245"/>
      <c r="C148" s="246"/>
      <c r="D148" s="247" t="s">
        <v>232</v>
      </c>
      <c r="E148" s="248" t="s">
        <v>1</v>
      </c>
      <c r="F148" s="249" t="s">
        <v>2854</v>
      </c>
      <c r="G148" s="246"/>
      <c r="H148" s="250">
        <v>31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232</v>
      </c>
      <c r="AU148" s="256" t="s">
        <v>89</v>
      </c>
      <c r="AV148" s="13" t="s">
        <v>89</v>
      </c>
      <c r="AW148" s="13" t="s">
        <v>33</v>
      </c>
      <c r="AX148" s="13" t="s">
        <v>78</v>
      </c>
      <c r="AY148" s="256" t="s">
        <v>224</v>
      </c>
    </row>
    <row r="149" s="15" customFormat="1">
      <c r="A149" s="15"/>
      <c r="B149" s="267"/>
      <c r="C149" s="268"/>
      <c r="D149" s="247" t="s">
        <v>232</v>
      </c>
      <c r="E149" s="269" t="s">
        <v>1</v>
      </c>
      <c r="F149" s="270" t="s">
        <v>248</v>
      </c>
      <c r="G149" s="268"/>
      <c r="H149" s="271">
        <v>31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232</v>
      </c>
      <c r="AU149" s="277" t="s">
        <v>89</v>
      </c>
      <c r="AV149" s="15" t="s">
        <v>230</v>
      </c>
      <c r="AW149" s="15" t="s">
        <v>33</v>
      </c>
      <c r="AX149" s="15" t="s">
        <v>84</v>
      </c>
      <c r="AY149" s="277" t="s">
        <v>224</v>
      </c>
    </row>
    <row r="150" s="2" customFormat="1" ht="16.5" customHeight="1">
      <c r="A150" s="40"/>
      <c r="B150" s="41"/>
      <c r="C150" s="231" t="s">
        <v>264</v>
      </c>
      <c r="D150" s="231" t="s">
        <v>226</v>
      </c>
      <c r="E150" s="232" t="s">
        <v>2855</v>
      </c>
      <c r="F150" s="233" t="s">
        <v>2856</v>
      </c>
      <c r="G150" s="234" t="s">
        <v>236</v>
      </c>
      <c r="H150" s="235">
        <v>5.2000000000000002</v>
      </c>
      <c r="I150" s="236"/>
      <c r="J150" s="237">
        <f>ROUND(I150*H150,2)</f>
        <v>0</v>
      </c>
      <c r="K150" s="238"/>
      <c r="L150" s="46"/>
      <c r="M150" s="239" t="s">
        <v>1</v>
      </c>
      <c r="N150" s="240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230</v>
      </c>
      <c r="AT150" s="243" t="s">
        <v>226</v>
      </c>
      <c r="AU150" s="243" t="s">
        <v>89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230</v>
      </c>
      <c r="BM150" s="243" t="s">
        <v>2857</v>
      </c>
    </row>
    <row r="151" s="2" customFormat="1" ht="16.5" customHeight="1">
      <c r="A151" s="40"/>
      <c r="B151" s="41"/>
      <c r="C151" s="231" t="s">
        <v>270</v>
      </c>
      <c r="D151" s="231" t="s">
        <v>226</v>
      </c>
      <c r="E151" s="232" t="s">
        <v>2858</v>
      </c>
      <c r="F151" s="233" t="s">
        <v>2859</v>
      </c>
      <c r="G151" s="234" t="s">
        <v>236</v>
      </c>
      <c r="H151" s="235">
        <v>12.07</v>
      </c>
      <c r="I151" s="236"/>
      <c r="J151" s="237">
        <f>ROUND(I151*H151,2)</f>
        <v>0</v>
      </c>
      <c r="K151" s="238"/>
      <c r="L151" s="46"/>
      <c r="M151" s="239" t="s">
        <v>1</v>
      </c>
      <c r="N151" s="240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230</v>
      </c>
      <c r="AT151" s="243" t="s">
        <v>226</v>
      </c>
      <c r="AU151" s="243" t="s">
        <v>89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230</v>
      </c>
      <c r="BM151" s="243" t="s">
        <v>2860</v>
      </c>
    </row>
    <row r="152" s="2" customFormat="1" ht="16.5" customHeight="1">
      <c r="A152" s="40"/>
      <c r="B152" s="41"/>
      <c r="C152" s="278" t="s">
        <v>276</v>
      </c>
      <c r="D152" s="278" t="s">
        <v>390</v>
      </c>
      <c r="E152" s="279" t="s">
        <v>2861</v>
      </c>
      <c r="F152" s="280" t="s">
        <v>2862</v>
      </c>
      <c r="G152" s="281" t="s">
        <v>322</v>
      </c>
      <c r="H152" s="282">
        <v>24.140000000000001</v>
      </c>
      <c r="I152" s="283"/>
      <c r="J152" s="284">
        <f>ROUND(I152*H152,2)</f>
        <v>0</v>
      </c>
      <c r="K152" s="285"/>
      <c r="L152" s="286"/>
      <c r="M152" s="287" t="s">
        <v>1</v>
      </c>
      <c r="N152" s="288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270</v>
      </c>
      <c r="AT152" s="243" t="s">
        <v>390</v>
      </c>
      <c r="AU152" s="243" t="s">
        <v>89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230</v>
      </c>
      <c r="BM152" s="243" t="s">
        <v>2863</v>
      </c>
    </row>
    <row r="153" s="13" customFormat="1">
      <c r="A153" s="13"/>
      <c r="B153" s="245"/>
      <c r="C153" s="246"/>
      <c r="D153" s="247" t="s">
        <v>232</v>
      </c>
      <c r="E153" s="248" t="s">
        <v>1</v>
      </c>
      <c r="F153" s="249" t="s">
        <v>2864</v>
      </c>
      <c r="G153" s="246"/>
      <c r="H153" s="250">
        <v>24.140000000000001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232</v>
      </c>
      <c r="AU153" s="256" t="s">
        <v>89</v>
      </c>
      <c r="AV153" s="13" t="s">
        <v>89</v>
      </c>
      <c r="AW153" s="13" t="s">
        <v>33</v>
      </c>
      <c r="AX153" s="13" t="s">
        <v>78</v>
      </c>
      <c r="AY153" s="256" t="s">
        <v>224</v>
      </c>
    </row>
    <row r="154" s="15" customFormat="1">
      <c r="A154" s="15"/>
      <c r="B154" s="267"/>
      <c r="C154" s="268"/>
      <c r="D154" s="247" t="s">
        <v>232</v>
      </c>
      <c r="E154" s="269" t="s">
        <v>1</v>
      </c>
      <c r="F154" s="270" t="s">
        <v>248</v>
      </c>
      <c r="G154" s="268"/>
      <c r="H154" s="271">
        <v>24.140000000000001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232</v>
      </c>
      <c r="AU154" s="277" t="s">
        <v>89</v>
      </c>
      <c r="AV154" s="15" t="s">
        <v>230</v>
      </c>
      <c r="AW154" s="15" t="s">
        <v>33</v>
      </c>
      <c r="AX154" s="15" t="s">
        <v>84</v>
      </c>
      <c r="AY154" s="277" t="s">
        <v>224</v>
      </c>
    </row>
    <row r="155" s="12" customFormat="1" ht="22.8" customHeight="1">
      <c r="A155" s="12"/>
      <c r="B155" s="215"/>
      <c r="C155" s="216"/>
      <c r="D155" s="217" t="s">
        <v>77</v>
      </c>
      <c r="E155" s="229" t="s">
        <v>230</v>
      </c>
      <c r="F155" s="229" t="s">
        <v>2865</v>
      </c>
      <c r="G155" s="216"/>
      <c r="H155" s="216"/>
      <c r="I155" s="219"/>
      <c r="J155" s="230">
        <f>BK155</f>
        <v>0</v>
      </c>
      <c r="K155" s="216"/>
      <c r="L155" s="221"/>
      <c r="M155" s="222"/>
      <c r="N155" s="223"/>
      <c r="O155" s="223"/>
      <c r="P155" s="224">
        <f>P156</f>
        <v>0</v>
      </c>
      <c r="Q155" s="223"/>
      <c r="R155" s="224">
        <f>R156</f>
        <v>0</v>
      </c>
      <c r="S155" s="223"/>
      <c r="T155" s="225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6" t="s">
        <v>84</v>
      </c>
      <c r="AT155" s="227" t="s">
        <v>77</v>
      </c>
      <c r="AU155" s="227" t="s">
        <v>84</v>
      </c>
      <c r="AY155" s="226" t="s">
        <v>224</v>
      </c>
      <c r="BK155" s="228">
        <f>BK156</f>
        <v>0</v>
      </c>
    </row>
    <row r="156" s="2" customFormat="1" ht="16.5" customHeight="1">
      <c r="A156" s="40"/>
      <c r="B156" s="41"/>
      <c r="C156" s="231" t="s">
        <v>281</v>
      </c>
      <c r="D156" s="231" t="s">
        <v>226</v>
      </c>
      <c r="E156" s="232" t="s">
        <v>2866</v>
      </c>
      <c r="F156" s="233" t="s">
        <v>2867</v>
      </c>
      <c r="G156" s="234" t="s">
        <v>236</v>
      </c>
      <c r="H156" s="235">
        <v>2.8799999999999999</v>
      </c>
      <c r="I156" s="236"/>
      <c r="J156" s="237">
        <f>ROUND(I156*H156,2)</f>
        <v>0</v>
      </c>
      <c r="K156" s="238"/>
      <c r="L156" s="46"/>
      <c r="M156" s="239" t="s">
        <v>1</v>
      </c>
      <c r="N156" s="240" t="s">
        <v>44</v>
      </c>
      <c r="O156" s="93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3" t="s">
        <v>230</v>
      </c>
      <c r="AT156" s="243" t="s">
        <v>226</v>
      </c>
      <c r="AU156" s="243" t="s">
        <v>89</v>
      </c>
      <c r="AY156" s="19" t="s">
        <v>224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9" t="s">
        <v>89</v>
      </c>
      <c r="BK156" s="244">
        <f>ROUND(I156*H156,2)</f>
        <v>0</v>
      </c>
      <c r="BL156" s="19" t="s">
        <v>230</v>
      </c>
      <c r="BM156" s="243" t="s">
        <v>2868</v>
      </c>
    </row>
    <row r="157" s="12" customFormat="1" ht="22.8" customHeight="1">
      <c r="A157" s="12"/>
      <c r="B157" s="215"/>
      <c r="C157" s="216"/>
      <c r="D157" s="217" t="s">
        <v>77</v>
      </c>
      <c r="E157" s="229" t="s">
        <v>754</v>
      </c>
      <c r="F157" s="229" t="s">
        <v>755</v>
      </c>
      <c r="G157" s="216"/>
      <c r="H157" s="216"/>
      <c r="I157" s="219"/>
      <c r="J157" s="230">
        <f>BK157</f>
        <v>0</v>
      </c>
      <c r="K157" s="216"/>
      <c r="L157" s="221"/>
      <c r="M157" s="222"/>
      <c r="N157" s="223"/>
      <c r="O157" s="223"/>
      <c r="P157" s="224">
        <f>P158</f>
        <v>0</v>
      </c>
      <c r="Q157" s="223"/>
      <c r="R157" s="224">
        <f>R158</f>
        <v>0</v>
      </c>
      <c r="S157" s="223"/>
      <c r="T157" s="225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6" t="s">
        <v>84</v>
      </c>
      <c r="AT157" s="227" t="s">
        <v>77</v>
      </c>
      <c r="AU157" s="227" t="s">
        <v>84</v>
      </c>
      <c r="AY157" s="226" t="s">
        <v>224</v>
      </c>
      <c r="BK157" s="228">
        <f>BK158</f>
        <v>0</v>
      </c>
    </row>
    <row r="158" s="2" customFormat="1" ht="16.5" customHeight="1">
      <c r="A158" s="40"/>
      <c r="B158" s="41"/>
      <c r="C158" s="231" t="s">
        <v>288</v>
      </c>
      <c r="D158" s="231" t="s">
        <v>226</v>
      </c>
      <c r="E158" s="232" t="s">
        <v>2869</v>
      </c>
      <c r="F158" s="233" t="s">
        <v>2870</v>
      </c>
      <c r="G158" s="234" t="s">
        <v>322</v>
      </c>
      <c r="H158" s="235">
        <v>29.088999999999999</v>
      </c>
      <c r="I158" s="236"/>
      <c r="J158" s="237">
        <f>ROUND(I158*H158,2)</f>
        <v>0</v>
      </c>
      <c r="K158" s="238"/>
      <c r="L158" s="46"/>
      <c r="M158" s="239" t="s">
        <v>1</v>
      </c>
      <c r="N158" s="240" t="s">
        <v>44</v>
      </c>
      <c r="O158" s="93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3" t="s">
        <v>230</v>
      </c>
      <c r="AT158" s="243" t="s">
        <v>226</v>
      </c>
      <c r="AU158" s="243" t="s">
        <v>89</v>
      </c>
      <c r="AY158" s="19" t="s">
        <v>224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9" t="s">
        <v>89</v>
      </c>
      <c r="BK158" s="244">
        <f>ROUND(I158*H158,2)</f>
        <v>0</v>
      </c>
      <c r="BL158" s="19" t="s">
        <v>230</v>
      </c>
      <c r="BM158" s="243" t="s">
        <v>2871</v>
      </c>
    </row>
    <row r="159" s="12" customFormat="1" ht="25.92" customHeight="1">
      <c r="A159" s="12"/>
      <c r="B159" s="215"/>
      <c r="C159" s="216"/>
      <c r="D159" s="217" t="s">
        <v>77</v>
      </c>
      <c r="E159" s="218" t="s">
        <v>760</v>
      </c>
      <c r="F159" s="218" t="s">
        <v>761</v>
      </c>
      <c r="G159" s="216"/>
      <c r="H159" s="216"/>
      <c r="I159" s="219"/>
      <c r="J159" s="220">
        <f>BK159</f>
        <v>0</v>
      </c>
      <c r="K159" s="216"/>
      <c r="L159" s="221"/>
      <c r="M159" s="222"/>
      <c r="N159" s="223"/>
      <c r="O159" s="223"/>
      <c r="P159" s="224">
        <f>P160+P189+P216+P225+P255+P264</f>
        <v>0</v>
      </c>
      <c r="Q159" s="223"/>
      <c r="R159" s="224">
        <f>R160+R189+R216+R225+R255+R264</f>
        <v>0</v>
      </c>
      <c r="S159" s="223"/>
      <c r="T159" s="225">
        <f>T160+T189+T216+T225+T255+T264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6" t="s">
        <v>89</v>
      </c>
      <c r="AT159" s="227" t="s">
        <v>77</v>
      </c>
      <c r="AU159" s="227" t="s">
        <v>78</v>
      </c>
      <c r="AY159" s="226" t="s">
        <v>224</v>
      </c>
      <c r="BK159" s="228">
        <f>BK160+BK189+BK216+BK225+BK255+BK264</f>
        <v>0</v>
      </c>
    </row>
    <row r="160" s="12" customFormat="1" ht="22.8" customHeight="1">
      <c r="A160" s="12"/>
      <c r="B160" s="215"/>
      <c r="C160" s="216"/>
      <c r="D160" s="217" t="s">
        <v>77</v>
      </c>
      <c r="E160" s="229" t="s">
        <v>1015</v>
      </c>
      <c r="F160" s="229" t="s">
        <v>2872</v>
      </c>
      <c r="G160" s="216"/>
      <c r="H160" s="216"/>
      <c r="I160" s="219"/>
      <c r="J160" s="230">
        <f>BK160</f>
        <v>0</v>
      </c>
      <c r="K160" s="216"/>
      <c r="L160" s="221"/>
      <c r="M160" s="222"/>
      <c r="N160" s="223"/>
      <c r="O160" s="223"/>
      <c r="P160" s="224">
        <f>SUM(P161:P188)</f>
        <v>0</v>
      </c>
      <c r="Q160" s="223"/>
      <c r="R160" s="224">
        <f>SUM(R161:R188)</f>
        <v>0</v>
      </c>
      <c r="S160" s="223"/>
      <c r="T160" s="225">
        <f>SUM(T161:T188)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6" t="s">
        <v>89</v>
      </c>
      <c r="AT160" s="227" t="s">
        <v>77</v>
      </c>
      <c r="AU160" s="227" t="s">
        <v>84</v>
      </c>
      <c r="AY160" s="226" t="s">
        <v>224</v>
      </c>
      <c r="BK160" s="228">
        <f>SUM(BK161:BK188)</f>
        <v>0</v>
      </c>
    </row>
    <row r="161" s="2" customFormat="1" ht="16.5" customHeight="1">
      <c r="A161" s="40"/>
      <c r="B161" s="41"/>
      <c r="C161" s="231" t="s">
        <v>8</v>
      </c>
      <c r="D161" s="231" t="s">
        <v>226</v>
      </c>
      <c r="E161" s="232" t="s">
        <v>2873</v>
      </c>
      <c r="F161" s="233" t="s">
        <v>2874</v>
      </c>
      <c r="G161" s="234" t="s">
        <v>273</v>
      </c>
      <c r="H161" s="235">
        <v>5</v>
      </c>
      <c r="I161" s="236"/>
      <c r="J161" s="237">
        <f>ROUND(I161*H161,2)</f>
        <v>0</v>
      </c>
      <c r="K161" s="238"/>
      <c r="L161" s="46"/>
      <c r="M161" s="239" t="s">
        <v>1</v>
      </c>
      <c r="N161" s="240" t="s">
        <v>44</v>
      </c>
      <c r="O161" s="93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3" t="s">
        <v>319</v>
      </c>
      <c r="AT161" s="243" t="s">
        <v>226</v>
      </c>
      <c r="AU161" s="243" t="s">
        <v>89</v>
      </c>
      <c r="AY161" s="19" t="s">
        <v>224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9" t="s">
        <v>89</v>
      </c>
      <c r="BK161" s="244">
        <f>ROUND(I161*H161,2)</f>
        <v>0</v>
      </c>
      <c r="BL161" s="19" t="s">
        <v>319</v>
      </c>
      <c r="BM161" s="243" t="s">
        <v>2875</v>
      </c>
    </row>
    <row r="162" s="2" customFormat="1" ht="16.5" customHeight="1">
      <c r="A162" s="40"/>
      <c r="B162" s="41"/>
      <c r="C162" s="231" t="s">
        <v>304</v>
      </c>
      <c r="D162" s="231" t="s">
        <v>226</v>
      </c>
      <c r="E162" s="232" t="s">
        <v>2876</v>
      </c>
      <c r="F162" s="233" t="s">
        <v>2877</v>
      </c>
      <c r="G162" s="234" t="s">
        <v>273</v>
      </c>
      <c r="H162" s="235">
        <v>19.5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319</v>
      </c>
      <c r="AT162" s="243" t="s">
        <v>226</v>
      </c>
      <c r="AU162" s="243" t="s">
        <v>89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319</v>
      </c>
      <c r="BM162" s="243" t="s">
        <v>2878</v>
      </c>
    </row>
    <row r="163" s="2" customFormat="1" ht="16.5" customHeight="1">
      <c r="A163" s="40"/>
      <c r="B163" s="41"/>
      <c r="C163" s="231" t="s">
        <v>310</v>
      </c>
      <c r="D163" s="231" t="s">
        <v>226</v>
      </c>
      <c r="E163" s="232" t="s">
        <v>2879</v>
      </c>
      <c r="F163" s="233" t="s">
        <v>2880</v>
      </c>
      <c r="G163" s="234" t="s">
        <v>273</v>
      </c>
      <c r="H163" s="235">
        <v>15.5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319</v>
      </c>
      <c r="AT163" s="243" t="s">
        <v>226</v>
      </c>
      <c r="AU163" s="243" t="s">
        <v>89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319</v>
      </c>
      <c r="BM163" s="243" t="s">
        <v>2881</v>
      </c>
    </row>
    <row r="164" s="2" customFormat="1" ht="16.5" customHeight="1">
      <c r="A164" s="40"/>
      <c r="B164" s="41"/>
      <c r="C164" s="231" t="s">
        <v>315</v>
      </c>
      <c r="D164" s="231" t="s">
        <v>226</v>
      </c>
      <c r="E164" s="232" t="s">
        <v>2882</v>
      </c>
      <c r="F164" s="233" t="s">
        <v>2883</v>
      </c>
      <c r="G164" s="234" t="s">
        <v>273</v>
      </c>
      <c r="H164" s="235">
        <v>6</v>
      </c>
      <c r="I164" s="236"/>
      <c r="J164" s="237">
        <f>ROUND(I164*H164,2)</f>
        <v>0</v>
      </c>
      <c r="K164" s="238"/>
      <c r="L164" s="46"/>
      <c r="M164" s="239" t="s">
        <v>1</v>
      </c>
      <c r="N164" s="240" t="s">
        <v>44</v>
      </c>
      <c r="O164" s="93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3" t="s">
        <v>319</v>
      </c>
      <c r="AT164" s="243" t="s">
        <v>226</v>
      </c>
      <c r="AU164" s="243" t="s">
        <v>89</v>
      </c>
      <c r="AY164" s="19" t="s">
        <v>224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9" t="s">
        <v>89</v>
      </c>
      <c r="BK164" s="244">
        <f>ROUND(I164*H164,2)</f>
        <v>0</v>
      </c>
      <c r="BL164" s="19" t="s">
        <v>319</v>
      </c>
      <c r="BM164" s="243" t="s">
        <v>2884</v>
      </c>
    </row>
    <row r="165" s="2" customFormat="1" ht="16.5" customHeight="1">
      <c r="A165" s="40"/>
      <c r="B165" s="41"/>
      <c r="C165" s="231" t="s">
        <v>319</v>
      </c>
      <c r="D165" s="231" t="s">
        <v>226</v>
      </c>
      <c r="E165" s="232" t="s">
        <v>2885</v>
      </c>
      <c r="F165" s="233" t="s">
        <v>2886</v>
      </c>
      <c r="G165" s="234" t="s">
        <v>273</v>
      </c>
      <c r="H165" s="235">
        <v>12</v>
      </c>
      <c r="I165" s="236"/>
      <c r="J165" s="237">
        <f>ROUND(I165*H165,2)</f>
        <v>0</v>
      </c>
      <c r="K165" s="238"/>
      <c r="L165" s="46"/>
      <c r="M165" s="239" t="s">
        <v>1</v>
      </c>
      <c r="N165" s="240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319</v>
      </c>
      <c r="AT165" s="243" t="s">
        <v>226</v>
      </c>
      <c r="AU165" s="243" t="s">
        <v>89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319</v>
      </c>
      <c r="BM165" s="243" t="s">
        <v>2887</v>
      </c>
    </row>
    <row r="166" s="2" customFormat="1" ht="16.5" customHeight="1">
      <c r="A166" s="40"/>
      <c r="B166" s="41"/>
      <c r="C166" s="231" t="s">
        <v>326</v>
      </c>
      <c r="D166" s="231" t="s">
        <v>226</v>
      </c>
      <c r="E166" s="232" t="s">
        <v>2888</v>
      </c>
      <c r="F166" s="233" t="s">
        <v>2889</v>
      </c>
      <c r="G166" s="234" t="s">
        <v>273</v>
      </c>
      <c r="H166" s="235">
        <v>3</v>
      </c>
      <c r="I166" s="236"/>
      <c r="J166" s="237">
        <f>ROUND(I166*H166,2)</f>
        <v>0</v>
      </c>
      <c r="K166" s="238"/>
      <c r="L166" s="46"/>
      <c r="M166" s="239" t="s">
        <v>1</v>
      </c>
      <c r="N166" s="240" t="s">
        <v>44</v>
      </c>
      <c r="O166" s="93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3" t="s">
        <v>319</v>
      </c>
      <c r="AT166" s="243" t="s">
        <v>226</v>
      </c>
      <c r="AU166" s="243" t="s">
        <v>89</v>
      </c>
      <c r="AY166" s="19" t="s">
        <v>224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9" t="s">
        <v>89</v>
      </c>
      <c r="BK166" s="244">
        <f>ROUND(I166*H166,2)</f>
        <v>0</v>
      </c>
      <c r="BL166" s="19" t="s">
        <v>319</v>
      </c>
      <c r="BM166" s="243" t="s">
        <v>2890</v>
      </c>
    </row>
    <row r="167" s="2" customFormat="1" ht="16.5" customHeight="1">
      <c r="A167" s="40"/>
      <c r="B167" s="41"/>
      <c r="C167" s="231" t="s">
        <v>334</v>
      </c>
      <c r="D167" s="231" t="s">
        <v>226</v>
      </c>
      <c r="E167" s="232" t="s">
        <v>2891</v>
      </c>
      <c r="F167" s="233" t="s">
        <v>2892</v>
      </c>
      <c r="G167" s="234" t="s">
        <v>273</v>
      </c>
      <c r="H167" s="235">
        <v>1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319</v>
      </c>
      <c r="AT167" s="243" t="s">
        <v>226</v>
      </c>
      <c r="AU167" s="243" t="s">
        <v>89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319</v>
      </c>
      <c r="BM167" s="243" t="s">
        <v>2893</v>
      </c>
    </row>
    <row r="168" s="2" customFormat="1" ht="16.5" customHeight="1">
      <c r="A168" s="40"/>
      <c r="B168" s="41"/>
      <c r="C168" s="231" t="s">
        <v>341</v>
      </c>
      <c r="D168" s="231" t="s">
        <v>226</v>
      </c>
      <c r="E168" s="232" t="s">
        <v>2894</v>
      </c>
      <c r="F168" s="233" t="s">
        <v>2895</v>
      </c>
      <c r="G168" s="234" t="s">
        <v>273</v>
      </c>
      <c r="H168" s="235">
        <v>13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319</v>
      </c>
      <c r="AT168" s="243" t="s">
        <v>226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319</v>
      </c>
      <c r="BM168" s="243" t="s">
        <v>2896</v>
      </c>
    </row>
    <row r="169" s="2" customFormat="1" ht="16.5" customHeight="1">
      <c r="A169" s="40"/>
      <c r="B169" s="41"/>
      <c r="C169" s="231" t="s">
        <v>345</v>
      </c>
      <c r="D169" s="231" t="s">
        <v>226</v>
      </c>
      <c r="E169" s="232" t="s">
        <v>2897</v>
      </c>
      <c r="F169" s="233" t="s">
        <v>2898</v>
      </c>
      <c r="G169" s="234" t="s">
        <v>273</v>
      </c>
      <c r="H169" s="235">
        <v>1</v>
      </c>
      <c r="I169" s="236"/>
      <c r="J169" s="237">
        <f>ROUND(I169*H169,2)</f>
        <v>0</v>
      </c>
      <c r="K169" s="238"/>
      <c r="L169" s="46"/>
      <c r="M169" s="239" t="s">
        <v>1</v>
      </c>
      <c r="N169" s="240" t="s">
        <v>44</v>
      </c>
      <c r="O169" s="93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3" t="s">
        <v>319</v>
      </c>
      <c r="AT169" s="243" t="s">
        <v>226</v>
      </c>
      <c r="AU169" s="243" t="s">
        <v>89</v>
      </c>
      <c r="AY169" s="19" t="s">
        <v>224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9" t="s">
        <v>89</v>
      </c>
      <c r="BK169" s="244">
        <f>ROUND(I169*H169,2)</f>
        <v>0</v>
      </c>
      <c r="BL169" s="19" t="s">
        <v>319</v>
      </c>
      <c r="BM169" s="243" t="s">
        <v>2899</v>
      </c>
    </row>
    <row r="170" s="2" customFormat="1" ht="16.5" customHeight="1">
      <c r="A170" s="40"/>
      <c r="B170" s="41"/>
      <c r="C170" s="231" t="s">
        <v>7</v>
      </c>
      <c r="D170" s="231" t="s">
        <v>226</v>
      </c>
      <c r="E170" s="232" t="s">
        <v>2900</v>
      </c>
      <c r="F170" s="233" t="s">
        <v>2901</v>
      </c>
      <c r="G170" s="234" t="s">
        <v>273</v>
      </c>
      <c r="H170" s="235">
        <v>2.5</v>
      </c>
      <c r="I170" s="236"/>
      <c r="J170" s="237">
        <f>ROUND(I170*H170,2)</f>
        <v>0</v>
      </c>
      <c r="K170" s="238"/>
      <c r="L170" s="46"/>
      <c r="M170" s="239" t="s">
        <v>1</v>
      </c>
      <c r="N170" s="240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319</v>
      </c>
      <c r="AT170" s="243" t="s">
        <v>226</v>
      </c>
      <c r="AU170" s="243" t="s">
        <v>89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319</v>
      </c>
      <c r="BM170" s="243" t="s">
        <v>2902</v>
      </c>
    </row>
    <row r="171" s="2" customFormat="1" ht="16.5" customHeight="1">
      <c r="A171" s="40"/>
      <c r="B171" s="41"/>
      <c r="C171" s="278" t="s">
        <v>357</v>
      </c>
      <c r="D171" s="278" t="s">
        <v>390</v>
      </c>
      <c r="E171" s="279" t="s">
        <v>2903</v>
      </c>
      <c r="F171" s="280" t="s">
        <v>2904</v>
      </c>
      <c r="G171" s="281" t="s">
        <v>386</v>
      </c>
      <c r="H171" s="282">
        <v>1</v>
      </c>
      <c r="I171" s="283"/>
      <c r="J171" s="284">
        <f>ROUND(I171*H171,2)</f>
        <v>0</v>
      </c>
      <c r="K171" s="285"/>
      <c r="L171" s="286"/>
      <c r="M171" s="287" t="s">
        <v>1</v>
      </c>
      <c r="N171" s="288" t="s">
        <v>44</v>
      </c>
      <c r="O171" s="93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3" t="s">
        <v>418</v>
      </c>
      <c r="AT171" s="243" t="s">
        <v>390</v>
      </c>
      <c r="AU171" s="243" t="s">
        <v>89</v>
      </c>
      <c r="AY171" s="19" t="s">
        <v>224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9" t="s">
        <v>89</v>
      </c>
      <c r="BK171" s="244">
        <f>ROUND(I171*H171,2)</f>
        <v>0</v>
      </c>
      <c r="BL171" s="19" t="s">
        <v>319</v>
      </c>
      <c r="BM171" s="243" t="s">
        <v>2905</v>
      </c>
    </row>
    <row r="172" s="2" customFormat="1" ht="16.5" customHeight="1">
      <c r="A172" s="40"/>
      <c r="B172" s="41"/>
      <c r="C172" s="278" t="s">
        <v>361</v>
      </c>
      <c r="D172" s="278" t="s">
        <v>390</v>
      </c>
      <c r="E172" s="279" t="s">
        <v>2906</v>
      </c>
      <c r="F172" s="280" t="s">
        <v>2907</v>
      </c>
      <c r="G172" s="281" t="s">
        <v>386</v>
      </c>
      <c r="H172" s="282">
        <v>2</v>
      </c>
      <c r="I172" s="283"/>
      <c r="J172" s="284">
        <f>ROUND(I172*H172,2)</f>
        <v>0</v>
      </c>
      <c r="K172" s="285"/>
      <c r="L172" s="286"/>
      <c r="M172" s="287" t="s">
        <v>1</v>
      </c>
      <c r="N172" s="288" t="s">
        <v>44</v>
      </c>
      <c r="O172" s="93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3" t="s">
        <v>418</v>
      </c>
      <c r="AT172" s="243" t="s">
        <v>390</v>
      </c>
      <c r="AU172" s="243" t="s">
        <v>89</v>
      </c>
      <c r="AY172" s="19" t="s">
        <v>224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9" t="s">
        <v>89</v>
      </c>
      <c r="BK172" s="244">
        <f>ROUND(I172*H172,2)</f>
        <v>0</v>
      </c>
      <c r="BL172" s="19" t="s">
        <v>319</v>
      </c>
      <c r="BM172" s="243" t="s">
        <v>2908</v>
      </c>
    </row>
    <row r="173" s="2" customFormat="1" ht="16.5" customHeight="1">
      <c r="A173" s="40"/>
      <c r="B173" s="41"/>
      <c r="C173" s="278" t="s">
        <v>367</v>
      </c>
      <c r="D173" s="278" t="s">
        <v>390</v>
      </c>
      <c r="E173" s="279" t="s">
        <v>2909</v>
      </c>
      <c r="F173" s="280" t="s">
        <v>2910</v>
      </c>
      <c r="G173" s="281" t="s">
        <v>386</v>
      </c>
      <c r="H173" s="282">
        <v>1</v>
      </c>
      <c r="I173" s="283"/>
      <c r="J173" s="284">
        <f>ROUND(I173*H173,2)</f>
        <v>0</v>
      </c>
      <c r="K173" s="285"/>
      <c r="L173" s="286"/>
      <c r="M173" s="287" t="s">
        <v>1</v>
      </c>
      <c r="N173" s="288" t="s">
        <v>44</v>
      </c>
      <c r="O173" s="93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3" t="s">
        <v>418</v>
      </c>
      <c r="AT173" s="243" t="s">
        <v>390</v>
      </c>
      <c r="AU173" s="243" t="s">
        <v>89</v>
      </c>
      <c r="AY173" s="19" t="s">
        <v>224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9" t="s">
        <v>89</v>
      </c>
      <c r="BK173" s="244">
        <f>ROUND(I173*H173,2)</f>
        <v>0</v>
      </c>
      <c r="BL173" s="19" t="s">
        <v>319</v>
      </c>
      <c r="BM173" s="243" t="s">
        <v>2911</v>
      </c>
    </row>
    <row r="174" s="2" customFormat="1" ht="16.5" customHeight="1">
      <c r="A174" s="40"/>
      <c r="B174" s="41"/>
      <c r="C174" s="231" t="s">
        <v>373</v>
      </c>
      <c r="D174" s="231" t="s">
        <v>226</v>
      </c>
      <c r="E174" s="232" t="s">
        <v>2912</v>
      </c>
      <c r="F174" s="233" t="s">
        <v>2913</v>
      </c>
      <c r="G174" s="234" t="s">
        <v>386</v>
      </c>
      <c r="H174" s="235">
        <v>7</v>
      </c>
      <c r="I174" s="236"/>
      <c r="J174" s="237">
        <f>ROUND(I174*H174,2)</f>
        <v>0</v>
      </c>
      <c r="K174" s="238"/>
      <c r="L174" s="46"/>
      <c r="M174" s="239" t="s">
        <v>1</v>
      </c>
      <c r="N174" s="240" t="s">
        <v>44</v>
      </c>
      <c r="O174" s="93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3" t="s">
        <v>319</v>
      </c>
      <c r="AT174" s="243" t="s">
        <v>226</v>
      </c>
      <c r="AU174" s="243" t="s">
        <v>89</v>
      </c>
      <c r="AY174" s="19" t="s">
        <v>224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9" t="s">
        <v>89</v>
      </c>
      <c r="BK174" s="244">
        <f>ROUND(I174*H174,2)</f>
        <v>0</v>
      </c>
      <c r="BL174" s="19" t="s">
        <v>319</v>
      </c>
      <c r="BM174" s="243" t="s">
        <v>2914</v>
      </c>
    </row>
    <row r="175" s="2" customFormat="1" ht="16.5" customHeight="1">
      <c r="A175" s="40"/>
      <c r="B175" s="41"/>
      <c r="C175" s="231" t="s">
        <v>379</v>
      </c>
      <c r="D175" s="231" t="s">
        <v>226</v>
      </c>
      <c r="E175" s="232" t="s">
        <v>2915</v>
      </c>
      <c r="F175" s="233" t="s">
        <v>2916</v>
      </c>
      <c r="G175" s="234" t="s">
        <v>386</v>
      </c>
      <c r="H175" s="235">
        <v>2</v>
      </c>
      <c r="I175" s="236"/>
      <c r="J175" s="237">
        <f>ROUND(I175*H175,2)</f>
        <v>0</v>
      </c>
      <c r="K175" s="238"/>
      <c r="L175" s="46"/>
      <c r="M175" s="239" t="s">
        <v>1</v>
      </c>
      <c r="N175" s="240" t="s">
        <v>44</v>
      </c>
      <c r="O175" s="93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3" t="s">
        <v>319</v>
      </c>
      <c r="AT175" s="243" t="s">
        <v>226</v>
      </c>
      <c r="AU175" s="243" t="s">
        <v>89</v>
      </c>
      <c r="AY175" s="19" t="s">
        <v>224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9" t="s">
        <v>89</v>
      </c>
      <c r="BK175" s="244">
        <f>ROUND(I175*H175,2)</f>
        <v>0</v>
      </c>
      <c r="BL175" s="19" t="s">
        <v>319</v>
      </c>
      <c r="BM175" s="243" t="s">
        <v>2917</v>
      </c>
    </row>
    <row r="176" s="2" customFormat="1" ht="16.5" customHeight="1">
      <c r="A176" s="40"/>
      <c r="B176" s="41"/>
      <c r="C176" s="231" t="s">
        <v>286</v>
      </c>
      <c r="D176" s="231" t="s">
        <v>226</v>
      </c>
      <c r="E176" s="232" t="s">
        <v>2918</v>
      </c>
      <c r="F176" s="233" t="s">
        <v>2919</v>
      </c>
      <c r="G176" s="234" t="s">
        <v>386</v>
      </c>
      <c r="H176" s="235">
        <v>1</v>
      </c>
      <c r="I176" s="236"/>
      <c r="J176" s="237">
        <f>ROUND(I176*H176,2)</f>
        <v>0</v>
      </c>
      <c r="K176" s="238"/>
      <c r="L176" s="46"/>
      <c r="M176" s="239" t="s">
        <v>1</v>
      </c>
      <c r="N176" s="240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319</v>
      </c>
      <c r="AT176" s="243" t="s">
        <v>226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319</v>
      </c>
      <c r="BM176" s="243" t="s">
        <v>2920</v>
      </c>
    </row>
    <row r="177" s="2" customFormat="1" ht="16.5" customHeight="1">
      <c r="A177" s="40"/>
      <c r="B177" s="41"/>
      <c r="C177" s="231" t="s">
        <v>389</v>
      </c>
      <c r="D177" s="231" t="s">
        <v>226</v>
      </c>
      <c r="E177" s="232" t="s">
        <v>2921</v>
      </c>
      <c r="F177" s="233" t="s">
        <v>2922</v>
      </c>
      <c r="G177" s="234" t="s">
        <v>386</v>
      </c>
      <c r="H177" s="235">
        <v>2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319</v>
      </c>
      <c r="AT177" s="243" t="s">
        <v>226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319</v>
      </c>
      <c r="BM177" s="243" t="s">
        <v>2923</v>
      </c>
    </row>
    <row r="178" s="2" customFormat="1" ht="24.15" customHeight="1">
      <c r="A178" s="40"/>
      <c r="B178" s="41"/>
      <c r="C178" s="231" t="s">
        <v>397</v>
      </c>
      <c r="D178" s="231" t="s">
        <v>226</v>
      </c>
      <c r="E178" s="232" t="s">
        <v>2924</v>
      </c>
      <c r="F178" s="233" t="s">
        <v>2925</v>
      </c>
      <c r="G178" s="234" t="s">
        <v>386</v>
      </c>
      <c r="H178" s="235">
        <v>1</v>
      </c>
      <c r="I178" s="236"/>
      <c r="J178" s="237">
        <f>ROUND(I178*H178,2)</f>
        <v>0</v>
      </c>
      <c r="K178" s="238"/>
      <c r="L178" s="46"/>
      <c r="M178" s="239" t="s">
        <v>1</v>
      </c>
      <c r="N178" s="240" t="s">
        <v>44</v>
      </c>
      <c r="O178" s="93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3" t="s">
        <v>319</v>
      </c>
      <c r="AT178" s="243" t="s">
        <v>226</v>
      </c>
      <c r="AU178" s="243" t="s">
        <v>89</v>
      </c>
      <c r="AY178" s="19" t="s">
        <v>224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9" t="s">
        <v>89</v>
      </c>
      <c r="BK178" s="244">
        <f>ROUND(I178*H178,2)</f>
        <v>0</v>
      </c>
      <c r="BL178" s="19" t="s">
        <v>319</v>
      </c>
      <c r="BM178" s="243" t="s">
        <v>2926</v>
      </c>
    </row>
    <row r="179" s="2" customFormat="1" ht="24.15" customHeight="1">
      <c r="A179" s="40"/>
      <c r="B179" s="41"/>
      <c r="C179" s="231" t="s">
        <v>407</v>
      </c>
      <c r="D179" s="231" t="s">
        <v>226</v>
      </c>
      <c r="E179" s="232" t="s">
        <v>2927</v>
      </c>
      <c r="F179" s="233" t="s">
        <v>2928</v>
      </c>
      <c r="G179" s="234" t="s">
        <v>386</v>
      </c>
      <c r="H179" s="235">
        <v>3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319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319</v>
      </c>
      <c r="BM179" s="243" t="s">
        <v>2929</v>
      </c>
    </row>
    <row r="180" s="2" customFormat="1" ht="16.5" customHeight="1">
      <c r="A180" s="40"/>
      <c r="B180" s="41"/>
      <c r="C180" s="231" t="s">
        <v>395</v>
      </c>
      <c r="D180" s="231" t="s">
        <v>226</v>
      </c>
      <c r="E180" s="232" t="s">
        <v>2930</v>
      </c>
      <c r="F180" s="233" t="s">
        <v>2931</v>
      </c>
      <c r="G180" s="234" t="s">
        <v>386</v>
      </c>
      <c r="H180" s="235">
        <v>3</v>
      </c>
      <c r="I180" s="236"/>
      <c r="J180" s="237">
        <f>ROUND(I180*H180,2)</f>
        <v>0</v>
      </c>
      <c r="K180" s="238"/>
      <c r="L180" s="46"/>
      <c r="M180" s="239" t="s">
        <v>1</v>
      </c>
      <c r="N180" s="240" t="s">
        <v>44</v>
      </c>
      <c r="O180" s="93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3" t="s">
        <v>319</v>
      </c>
      <c r="AT180" s="243" t="s">
        <v>226</v>
      </c>
      <c r="AU180" s="243" t="s">
        <v>89</v>
      </c>
      <c r="AY180" s="19" t="s">
        <v>224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9" t="s">
        <v>89</v>
      </c>
      <c r="BK180" s="244">
        <f>ROUND(I180*H180,2)</f>
        <v>0</v>
      </c>
      <c r="BL180" s="19" t="s">
        <v>319</v>
      </c>
      <c r="BM180" s="243" t="s">
        <v>2932</v>
      </c>
    </row>
    <row r="181" s="2" customFormat="1" ht="16.5" customHeight="1">
      <c r="A181" s="40"/>
      <c r="B181" s="41"/>
      <c r="C181" s="231" t="s">
        <v>418</v>
      </c>
      <c r="D181" s="231" t="s">
        <v>226</v>
      </c>
      <c r="E181" s="232" t="s">
        <v>2933</v>
      </c>
      <c r="F181" s="233" t="s">
        <v>2934</v>
      </c>
      <c r="G181" s="234" t="s">
        <v>386</v>
      </c>
      <c r="H181" s="235">
        <v>1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319</v>
      </c>
      <c r="AT181" s="243" t="s">
        <v>226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319</v>
      </c>
      <c r="BM181" s="243" t="s">
        <v>2935</v>
      </c>
    </row>
    <row r="182" s="2" customFormat="1" ht="16.5" customHeight="1">
      <c r="A182" s="40"/>
      <c r="B182" s="41"/>
      <c r="C182" s="231" t="s">
        <v>423</v>
      </c>
      <c r="D182" s="231" t="s">
        <v>226</v>
      </c>
      <c r="E182" s="232" t="s">
        <v>2936</v>
      </c>
      <c r="F182" s="233" t="s">
        <v>2937</v>
      </c>
      <c r="G182" s="234" t="s">
        <v>386</v>
      </c>
      <c r="H182" s="235">
        <v>2</v>
      </c>
      <c r="I182" s="236"/>
      <c r="J182" s="237">
        <f>ROUND(I182*H182,2)</f>
        <v>0</v>
      </c>
      <c r="K182" s="238"/>
      <c r="L182" s="46"/>
      <c r="M182" s="239" t="s">
        <v>1</v>
      </c>
      <c r="N182" s="240" t="s">
        <v>44</v>
      </c>
      <c r="O182" s="93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3" t="s">
        <v>319</v>
      </c>
      <c r="AT182" s="243" t="s">
        <v>226</v>
      </c>
      <c r="AU182" s="243" t="s">
        <v>89</v>
      </c>
      <c r="AY182" s="19" t="s">
        <v>224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9" t="s">
        <v>89</v>
      </c>
      <c r="BK182" s="244">
        <f>ROUND(I182*H182,2)</f>
        <v>0</v>
      </c>
      <c r="BL182" s="19" t="s">
        <v>319</v>
      </c>
      <c r="BM182" s="243" t="s">
        <v>2938</v>
      </c>
    </row>
    <row r="183" s="2" customFormat="1" ht="24.15" customHeight="1">
      <c r="A183" s="40"/>
      <c r="B183" s="41"/>
      <c r="C183" s="231" t="s">
        <v>428</v>
      </c>
      <c r="D183" s="231" t="s">
        <v>226</v>
      </c>
      <c r="E183" s="232" t="s">
        <v>2939</v>
      </c>
      <c r="F183" s="233" t="s">
        <v>2940</v>
      </c>
      <c r="G183" s="234" t="s">
        <v>386</v>
      </c>
      <c r="H183" s="235">
        <v>2</v>
      </c>
      <c r="I183" s="236"/>
      <c r="J183" s="237">
        <f>ROUND(I183*H183,2)</f>
        <v>0</v>
      </c>
      <c r="K183" s="238"/>
      <c r="L183" s="46"/>
      <c r="M183" s="239" t="s">
        <v>1</v>
      </c>
      <c r="N183" s="240" t="s">
        <v>44</v>
      </c>
      <c r="O183" s="93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3" t="s">
        <v>319</v>
      </c>
      <c r="AT183" s="243" t="s">
        <v>226</v>
      </c>
      <c r="AU183" s="243" t="s">
        <v>89</v>
      </c>
      <c r="AY183" s="19" t="s">
        <v>224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9" t="s">
        <v>89</v>
      </c>
      <c r="BK183" s="244">
        <f>ROUND(I183*H183,2)</f>
        <v>0</v>
      </c>
      <c r="BL183" s="19" t="s">
        <v>319</v>
      </c>
      <c r="BM183" s="243" t="s">
        <v>2941</v>
      </c>
    </row>
    <row r="184" s="2" customFormat="1" ht="21.75" customHeight="1">
      <c r="A184" s="40"/>
      <c r="B184" s="41"/>
      <c r="C184" s="231" t="s">
        <v>433</v>
      </c>
      <c r="D184" s="231" t="s">
        <v>226</v>
      </c>
      <c r="E184" s="232" t="s">
        <v>2942</v>
      </c>
      <c r="F184" s="233" t="s">
        <v>2943</v>
      </c>
      <c r="G184" s="234" t="s">
        <v>2944</v>
      </c>
      <c r="H184" s="235">
        <v>3</v>
      </c>
      <c r="I184" s="236"/>
      <c r="J184" s="237">
        <f>ROUND(I184*H184,2)</f>
        <v>0</v>
      </c>
      <c r="K184" s="238"/>
      <c r="L184" s="46"/>
      <c r="M184" s="239" t="s">
        <v>1</v>
      </c>
      <c r="N184" s="240" t="s">
        <v>44</v>
      </c>
      <c r="O184" s="93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3" t="s">
        <v>319</v>
      </c>
      <c r="AT184" s="243" t="s">
        <v>226</v>
      </c>
      <c r="AU184" s="243" t="s">
        <v>89</v>
      </c>
      <c r="AY184" s="19" t="s">
        <v>224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9" t="s">
        <v>89</v>
      </c>
      <c r="BK184" s="244">
        <f>ROUND(I184*H184,2)</f>
        <v>0</v>
      </c>
      <c r="BL184" s="19" t="s">
        <v>319</v>
      </c>
      <c r="BM184" s="243" t="s">
        <v>2945</v>
      </c>
    </row>
    <row r="185" s="2" customFormat="1" ht="16.5" customHeight="1">
      <c r="A185" s="40"/>
      <c r="B185" s="41"/>
      <c r="C185" s="231" t="s">
        <v>437</v>
      </c>
      <c r="D185" s="231" t="s">
        <v>226</v>
      </c>
      <c r="E185" s="232" t="s">
        <v>2946</v>
      </c>
      <c r="F185" s="233" t="s">
        <v>2947</v>
      </c>
      <c r="G185" s="234" t="s">
        <v>273</v>
      </c>
      <c r="H185" s="235">
        <v>20.5</v>
      </c>
      <c r="I185" s="236"/>
      <c r="J185" s="237">
        <f>ROUND(I185*H185,2)</f>
        <v>0</v>
      </c>
      <c r="K185" s="238"/>
      <c r="L185" s="46"/>
      <c r="M185" s="239" t="s">
        <v>1</v>
      </c>
      <c r="N185" s="240" t="s">
        <v>44</v>
      </c>
      <c r="O185" s="93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3" t="s">
        <v>319</v>
      </c>
      <c r="AT185" s="243" t="s">
        <v>226</v>
      </c>
      <c r="AU185" s="243" t="s">
        <v>89</v>
      </c>
      <c r="AY185" s="19" t="s">
        <v>224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9" t="s">
        <v>89</v>
      </c>
      <c r="BK185" s="244">
        <f>ROUND(I185*H185,2)</f>
        <v>0</v>
      </c>
      <c r="BL185" s="19" t="s">
        <v>319</v>
      </c>
      <c r="BM185" s="243" t="s">
        <v>2948</v>
      </c>
    </row>
    <row r="186" s="2" customFormat="1" ht="16.5" customHeight="1">
      <c r="A186" s="40"/>
      <c r="B186" s="41"/>
      <c r="C186" s="231" t="s">
        <v>441</v>
      </c>
      <c r="D186" s="231" t="s">
        <v>226</v>
      </c>
      <c r="E186" s="232" t="s">
        <v>2949</v>
      </c>
      <c r="F186" s="233" t="s">
        <v>2950</v>
      </c>
      <c r="G186" s="234" t="s">
        <v>273</v>
      </c>
      <c r="H186" s="235">
        <v>18</v>
      </c>
      <c r="I186" s="236"/>
      <c r="J186" s="237">
        <f>ROUND(I186*H186,2)</f>
        <v>0</v>
      </c>
      <c r="K186" s="238"/>
      <c r="L186" s="46"/>
      <c r="M186" s="239" t="s">
        <v>1</v>
      </c>
      <c r="N186" s="240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319</v>
      </c>
      <c r="AT186" s="243" t="s">
        <v>226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319</v>
      </c>
      <c r="BM186" s="243" t="s">
        <v>2951</v>
      </c>
    </row>
    <row r="187" s="2" customFormat="1" ht="16.5" customHeight="1">
      <c r="A187" s="40"/>
      <c r="B187" s="41"/>
      <c r="C187" s="231" t="s">
        <v>446</v>
      </c>
      <c r="D187" s="231" t="s">
        <v>226</v>
      </c>
      <c r="E187" s="232" t="s">
        <v>2952</v>
      </c>
      <c r="F187" s="233" t="s">
        <v>2953</v>
      </c>
      <c r="G187" s="234" t="s">
        <v>273</v>
      </c>
      <c r="H187" s="235">
        <v>78.5</v>
      </c>
      <c r="I187" s="236"/>
      <c r="J187" s="237">
        <f>ROUND(I187*H187,2)</f>
        <v>0</v>
      </c>
      <c r="K187" s="238"/>
      <c r="L187" s="46"/>
      <c r="M187" s="239" t="s">
        <v>1</v>
      </c>
      <c r="N187" s="240" t="s">
        <v>44</v>
      </c>
      <c r="O187" s="93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3" t="s">
        <v>319</v>
      </c>
      <c r="AT187" s="243" t="s">
        <v>226</v>
      </c>
      <c r="AU187" s="243" t="s">
        <v>89</v>
      </c>
      <c r="AY187" s="19" t="s">
        <v>224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9" t="s">
        <v>89</v>
      </c>
      <c r="BK187" s="244">
        <f>ROUND(I187*H187,2)</f>
        <v>0</v>
      </c>
      <c r="BL187" s="19" t="s">
        <v>319</v>
      </c>
      <c r="BM187" s="243" t="s">
        <v>2954</v>
      </c>
    </row>
    <row r="188" s="2" customFormat="1" ht="16.5" customHeight="1">
      <c r="A188" s="40"/>
      <c r="B188" s="41"/>
      <c r="C188" s="231" t="s">
        <v>451</v>
      </c>
      <c r="D188" s="231" t="s">
        <v>226</v>
      </c>
      <c r="E188" s="232" t="s">
        <v>2955</v>
      </c>
      <c r="F188" s="233" t="s">
        <v>2956</v>
      </c>
      <c r="G188" s="234" t="s">
        <v>322</v>
      </c>
      <c r="H188" s="235">
        <v>0.14199999999999999</v>
      </c>
      <c r="I188" s="236"/>
      <c r="J188" s="237">
        <f>ROUND(I188*H188,2)</f>
        <v>0</v>
      </c>
      <c r="K188" s="238"/>
      <c r="L188" s="46"/>
      <c r="M188" s="239" t="s">
        <v>1</v>
      </c>
      <c r="N188" s="240" t="s">
        <v>44</v>
      </c>
      <c r="O188" s="93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3" t="s">
        <v>319</v>
      </c>
      <c r="AT188" s="243" t="s">
        <v>226</v>
      </c>
      <c r="AU188" s="243" t="s">
        <v>89</v>
      </c>
      <c r="AY188" s="19" t="s">
        <v>224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9" t="s">
        <v>89</v>
      </c>
      <c r="BK188" s="244">
        <f>ROUND(I188*H188,2)</f>
        <v>0</v>
      </c>
      <c r="BL188" s="19" t="s">
        <v>319</v>
      </c>
      <c r="BM188" s="243" t="s">
        <v>2957</v>
      </c>
    </row>
    <row r="189" s="12" customFormat="1" ht="22.8" customHeight="1">
      <c r="A189" s="12"/>
      <c r="B189" s="215"/>
      <c r="C189" s="216"/>
      <c r="D189" s="217" t="s">
        <v>77</v>
      </c>
      <c r="E189" s="229" t="s">
        <v>2958</v>
      </c>
      <c r="F189" s="229" t="s">
        <v>2959</v>
      </c>
      <c r="G189" s="216"/>
      <c r="H189" s="216"/>
      <c r="I189" s="219"/>
      <c r="J189" s="230">
        <f>BK189</f>
        <v>0</v>
      </c>
      <c r="K189" s="216"/>
      <c r="L189" s="221"/>
      <c r="M189" s="222"/>
      <c r="N189" s="223"/>
      <c r="O189" s="223"/>
      <c r="P189" s="224">
        <f>SUM(P190:P215)</f>
        <v>0</v>
      </c>
      <c r="Q189" s="223"/>
      <c r="R189" s="224">
        <f>SUM(R190:R215)</f>
        <v>0</v>
      </c>
      <c r="S189" s="223"/>
      <c r="T189" s="225">
        <f>SUM(T190:T215)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6" t="s">
        <v>89</v>
      </c>
      <c r="AT189" s="227" t="s">
        <v>77</v>
      </c>
      <c r="AU189" s="227" t="s">
        <v>84</v>
      </c>
      <c r="AY189" s="226" t="s">
        <v>224</v>
      </c>
      <c r="BK189" s="228">
        <f>SUM(BK190:BK215)</f>
        <v>0</v>
      </c>
    </row>
    <row r="190" s="2" customFormat="1" ht="16.5" customHeight="1">
      <c r="A190" s="40"/>
      <c r="B190" s="41"/>
      <c r="C190" s="231" t="s">
        <v>455</v>
      </c>
      <c r="D190" s="231" t="s">
        <v>226</v>
      </c>
      <c r="E190" s="232" t="s">
        <v>2960</v>
      </c>
      <c r="F190" s="233" t="s">
        <v>2961</v>
      </c>
      <c r="G190" s="234" t="s">
        <v>273</v>
      </c>
      <c r="H190" s="235">
        <v>45.5</v>
      </c>
      <c r="I190" s="236"/>
      <c r="J190" s="237">
        <f>ROUND(I190*H190,2)</f>
        <v>0</v>
      </c>
      <c r="K190" s="238"/>
      <c r="L190" s="46"/>
      <c r="M190" s="239" t="s">
        <v>1</v>
      </c>
      <c r="N190" s="240" t="s">
        <v>44</v>
      </c>
      <c r="O190" s="93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319</v>
      </c>
      <c r="AT190" s="243" t="s">
        <v>226</v>
      </c>
      <c r="AU190" s="243" t="s">
        <v>89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319</v>
      </c>
      <c r="BM190" s="243" t="s">
        <v>2962</v>
      </c>
    </row>
    <row r="191" s="2" customFormat="1" ht="16.5" customHeight="1">
      <c r="A191" s="40"/>
      <c r="B191" s="41"/>
      <c r="C191" s="231" t="s">
        <v>462</v>
      </c>
      <c r="D191" s="231" t="s">
        <v>226</v>
      </c>
      <c r="E191" s="232" t="s">
        <v>2963</v>
      </c>
      <c r="F191" s="233" t="s">
        <v>2964</v>
      </c>
      <c r="G191" s="234" t="s">
        <v>273</v>
      </c>
      <c r="H191" s="235">
        <v>65.5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319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319</v>
      </c>
      <c r="BM191" s="243" t="s">
        <v>2965</v>
      </c>
    </row>
    <row r="192" s="2" customFormat="1" ht="16.5" customHeight="1">
      <c r="A192" s="40"/>
      <c r="B192" s="41"/>
      <c r="C192" s="231" t="s">
        <v>470</v>
      </c>
      <c r="D192" s="231" t="s">
        <v>226</v>
      </c>
      <c r="E192" s="232" t="s">
        <v>2966</v>
      </c>
      <c r="F192" s="233" t="s">
        <v>2967</v>
      </c>
      <c r="G192" s="234" t="s">
        <v>273</v>
      </c>
      <c r="H192" s="235">
        <v>21</v>
      </c>
      <c r="I192" s="236"/>
      <c r="J192" s="237">
        <f>ROUND(I192*H192,2)</f>
        <v>0</v>
      </c>
      <c r="K192" s="238"/>
      <c r="L192" s="46"/>
      <c r="M192" s="239" t="s">
        <v>1</v>
      </c>
      <c r="N192" s="240" t="s">
        <v>44</v>
      </c>
      <c r="O192" s="93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3" t="s">
        <v>319</v>
      </c>
      <c r="AT192" s="243" t="s">
        <v>226</v>
      </c>
      <c r="AU192" s="243" t="s">
        <v>89</v>
      </c>
      <c r="AY192" s="19" t="s">
        <v>224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9" t="s">
        <v>89</v>
      </c>
      <c r="BK192" s="244">
        <f>ROUND(I192*H192,2)</f>
        <v>0</v>
      </c>
      <c r="BL192" s="19" t="s">
        <v>319</v>
      </c>
      <c r="BM192" s="243" t="s">
        <v>2968</v>
      </c>
    </row>
    <row r="193" s="2" customFormat="1" ht="21.75" customHeight="1">
      <c r="A193" s="40"/>
      <c r="B193" s="41"/>
      <c r="C193" s="231" t="s">
        <v>477</v>
      </c>
      <c r="D193" s="231" t="s">
        <v>226</v>
      </c>
      <c r="E193" s="232" t="s">
        <v>2969</v>
      </c>
      <c r="F193" s="233" t="s">
        <v>2970</v>
      </c>
      <c r="G193" s="234" t="s">
        <v>273</v>
      </c>
      <c r="H193" s="235">
        <v>45.5</v>
      </c>
      <c r="I193" s="236"/>
      <c r="J193" s="237">
        <f>ROUND(I193*H193,2)</f>
        <v>0</v>
      </c>
      <c r="K193" s="238"/>
      <c r="L193" s="46"/>
      <c r="M193" s="239" t="s">
        <v>1</v>
      </c>
      <c r="N193" s="240" t="s">
        <v>44</v>
      </c>
      <c r="O193" s="93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319</v>
      </c>
      <c r="AT193" s="243" t="s">
        <v>226</v>
      </c>
      <c r="AU193" s="243" t="s">
        <v>89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319</v>
      </c>
      <c r="BM193" s="243" t="s">
        <v>2971</v>
      </c>
    </row>
    <row r="194" s="13" customFormat="1">
      <c r="A194" s="13"/>
      <c r="B194" s="245"/>
      <c r="C194" s="246"/>
      <c r="D194" s="247" t="s">
        <v>232</v>
      </c>
      <c r="E194" s="248" t="s">
        <v>1</v>
      </c>
      <c r="F194" s="249" t="s">
        <v>2972</v>
      </c>
      <c r="G194" s="246"/>
      <c r="H194" s="250">
        <v>45.5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232</v>
      </c>
      <c r="AU194" s="256" t="s">
        <v>89</v>
      </c>
      <c r="AV194" s="13" t="s">
        <v>89</v>
      </c>
      <c r="AW194" s="13" t="s">
        <v>33</v>
      </c>
      <c r="AX194" s="13" t="s">
        <v>78</v>
      </c>
      <c r="AY194" s="256" t="s">
        <v>224</v>
      </c>
    </row>
    <row r="195" s="15" customFormat="1">
      <c r="A195" s="15"/>
      <c r="B195" s="267"/>
      <c r="C195" s="268"/>
      <c r="D195" s="247" t="s">
        <v>232</v>
      </c>
      <c r="E195" s="269" t="s">
        <v>1</v>
      </c>
      <c r="F195" s="270" t="s">
        <v>248</v>
      </c>
      <c r="G195" s="268"/>
      <c r="H195" s="271">
        <v>45.5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232</v>
      </c>
      <c r="AU195" s="277" t="s">
        <v>89</v>
      </c>
      <c r="AV195" s="15" t="s">
        <v>230</v>
      </c>
      <c r="AW195" s="15" t="s">
        <v>33</v>
      </c>
      <c r="AX195" s="15" t="s">
        <v>84</v>
      </c>
      <c r="AY195" s="277" t="s">
        <v>224</v>
      </c>
    </row>
    <row r="196" s="2" customFormat="1" ht="24.15" customHeight="1">
      <c r="A196" s="40"/>
      <c r="B196" s="41"/>
      <c r="C196" s="231" t="s">
        <v>486</v>
      </c>
      <c r="D196" s="231" t="s">
        <v>226</v>
      </c>
      <c r="E196" s="232" t="s">
        <v>2973</v>
      </c>
      <c r="F196" s="233" t="s">
        <v>2974</v>
      </c>
      <c r="G196" s="234" t="s">
        <v>273</v>
      </c>
      <c r="H196" s="235">
        <v>81</v>
      </c>
      <c r="I196" s="236"/>
      <c r="J196" s="237">
        <f>ROUND(I196*H196,2)</f>
        <v>0</v>
      </c>
      <c r="K196" s="238"/>
      <c r="L196" s="46"/>
      <c r="M196" s="239" t="s">
        <v>1</v>
      </c>
      <c r="N196" s="240" t="s">
        <v>44</v>
      </c>
      <c r="O196" s="93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3" t="s">
        <v>319</v>
      </c>
      <c r="AT196" s="243" t="s">
        <v>226</v>
      </c>
      <c r="AU196" s="243" t="s">
        <v>89</v>
      </c>
      <c r="AY196" s="19" t="s">
        <v>224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9" t="s">
        <v>89</v>
      </c>
      <c r="BK196" s="244">
        <f>ROUND(I196*H196,2)</f>
        <v>0</v>
      </c>
      <c r="BL196" s="19" t="s">
        <v>319</v>
      </c>
      <c r="BM196" s="243" t="s">
        <v>2975</v>
      </c>
    </row>
    <row r="197" s="13" customFormat="1">
      <c r="A197" s="13"/>
      <c r="B197" s="245"/>
      <c r="C197" s="246"/>
      <c r="D197" s="247" t="s">
        <v>232</v>
      </c>
      <c r="E197" s="248" t="s">
        <v>1</v>
      </c>
      <c r="F197" s="249" t="s">
        <v>2976</v>
      </c>
      <c r="G197" s="246"/>
      <c r="H197" s="250">
        <v>81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232</v>
      </c>
      <c r="AU197" s="256" t="s">
        <v>89</v>
      </c>
      <c r="AV197" s="13" t="s">
        <v>89</v>
      </c>
      <c r="AW197" s="13" t="s">
        <v>33</v>
      </c>
      <c r="AX197" s="13" t="s">
        <v>78</v>
      </c>
      <c r="AY197" s="256" t="s">
        <v>224</v>
      </c>
    </row>
    <row r="198" s="15" customFormat="1">
      <c r="A198" s="15"/>
      <c r="B198" s="267"/>
      <c r="C198" s="268"/>
      <c r="D198" s="247" t="s">
        <v>232</v>
      </c>
      <c r="E198" s="269" t="s">
        <v>1</v>
      </c>
      <c r="F198" s="270" t="s">
        <v>248</v>
      </c>
      <c r="G198" s="268"/>
      <c r="H198" s="271">
        <v>81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232</v>
      </c>
      <c r="AU198" s="277" t="s">
        <v>89</v>
      </c>
      <c r="AV198" s="15" t="s">
        <v>230</v>
      </c>
      <c r="AW198" s="15" t="s">
        <v>33</v>
      </c>
      <c r="AX198" s="15" t="s">
        <v>84</v>
      </c>
      <c r="AY198" s="277" t="s">
        <v>224</v>
      </c>
    </row>
    <row r="199" s="2" customFormat="1" ht="21.75" customHeight="1">
      <c r="A199" s="40"/>
      <c r="B199" s="41"/>
      <c r="C199" s="231" t="s">
        <v>493</v>
      </c>
      <c r="D199" s="231" t="s">
        <v>226</v>
      </c>
      <c r="E199" s="232" t="s">
        <v>2977</v>
      </c>
      <c r="F199" s="233" t="s">
        <v>2978</v>
      </c>
      <c r="G199" s="234" t="s">
        <v>273</v>
      </c>
      <c r="H199" s="235">
        <v>5.5</v>
      </c>
      <c r="I199" s="236"/>
      <c r="J199" s="237">
        <f>ROUND(I199*H199,2)</f>
        <v>0</v>
      </c>
      <c r="K199" s="238"/>
      <c r="L199" s="46"/>
      <c r="M199" s="239" t="s">
        <v>1</v>
      </c>
      <c r="N199" s="240" t="s">
        <v>44</v>
      </c>
      <c r="O199" s="93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3" t="s">
        <v>319</v>
      </c>
      <c r="AT199" s="243" t="s">
        <v>226</v>
      </c>
      <c r="AU199" s="243" t="s">
        <v>89</v>
      </c>
      <c r="AY199" s="19" t="s">
        <v>224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9" t="s">
        <v>89</v>
      </c>
      <c r="BK199" s="244">
        <f>ROUND(I199*H199,2)</f>
        <v>0</v>
      </c>
      <c r="BL199" s="19" t="s">
        <v>319</v>
      </c>
      <c r="BM199" s="243" t="s">
        <v>2979</v>
      </c>
    </row>
    <row r="200" s="13" customFormat="1">
      <c r="A200" s="13"/>
      <c r="B200" s="245"/>
      <c r="C200" s="246"/>
      <c r="D200" s="247" t="s">
        <v>232</v>
      </c>
      <c r="E200" s="248" t="s">
        <v>1</v>
      </c>
      <c r="F200" s="249" t="s">
        <v>2980</v>
      </c>
      <c r="G200" s="246"/>
      <c r="H200" s="250">
        <v>5.5</v>
      </c>
      <c r="I200" s="251"/>
      <c r="J200" s="246"/>
      <c r="K200" s="246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232</v>
      </c>
      <c r="AU200" s="256" t="s">
        <v>89</v>
      </c>
      <c r="AV200" s="13" t="s">
        <v>89</v>
      </c>
      <c r="AW200" s="13" t="s">
        <v>33</v>
      </c>
      <c r="AX200" s="13" t="s">
        <v>78</v>
      </c>
      <c r="AY200" s="256" t="s">
        <v>224</v>
      </c>
    </row>
    <row r="201" s="15" customFormat="1">
      <c r="A201" s="15"/>
      <c r="B201" s="267"/>
      <c r="C201" s="268"/>
      <c r="D201" s="247" t="s">
        <v>232</v>
      </c>
      <c r="E201" s="269" t="s">
        <v>1</v>
      </c>
      <c r="F201" s="270" t="s">
        <v>248</v>
      </c>
      <c r="G201" s="268"/>
      <c r="H201" s="271">
        <v>5.5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232</v>
      </c>
      <c r="AU201" s="277" t="s">
        <v>89</v>
      </c>
      <c r="AV201" s="15" t="s">
        <v>230</v>
      </c>
      <c r="AW201" s="15" t="s">
        <v>33</v>
      </c>
      <c r="AX201" s="15" t="s">
        <v>84</v>
      </c>
      <c r="AY201" s="277" t="s">
        <v>224</v>
      </c>
    </row>
    <row r="202" s="2" customFormat="1" ht="16.5" customHeight="1">
      <c r="A202" s="40"/>
      <c r="B202" s="41"/>
      <c r="C202" s="231" t="s">
        <v>497</v>
      </c>
      <c r="D202" s="231" t="s">
        <v>226</v>
      </c>
      <c r="E202" s="232" t="s">
        <v>2981</v>
      </c>
      <c r="F202" s="233" t="s">
        <v>2982</v>
      </c>
      <c r="G202" s="234" t="s">
        <v>386</v>
      </c>
      <c r="H202" s="235">
        <v>10</v>
      </c>
      <c r="I202" s="236"/>
      <c r="J202" s="237">
        <f>ROUND(I202*H202,2)</f>
        <v>0</v>
      </c>
      <c r="K202" s="238"/>
      <c r="L202" s="46"/>
      <c r="M202" s="239" t="s">
        <v>1</v>
      </c>
      <c r="N202" s="240" t="s">
        <v>44</v>
      </c>
      <c r="O202" s="93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3" t="s">
        <v>319</v>
      </c>
      <c r="AT202" s="243" t="s">
        <v>226</v>
      </c>
      <c r="AU202" s="243" t="s">
        <v>89</v>
      </c>
      <c r="AY202" s="19" t="s">
        <v>224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9" t="s">
        <v>89</v>
      </c>
      <c r="BK202" s="244">
        <f>ROUND(I202*H202,2)</f>
        <v>0</v>
      </c>
      <c r="BL202" s="19" t="s">
        <v>319</v>
      </c>
      <c r="BM202" s="243" t="s">
        <v>2983</v>
      </c>
    </row>
    <row r="203" s="2" customFormat="1" ht="16.5" customHeight="1">
      <c r="A203" s="40"/>
      <c r="B203" s="41"/>
      <c r="C203" s="231" t="s">
        <v>507</v>
      </c>
      <c r="D203" s="231" t="s">
        <v>226</v>
      </c>
      <c r="E203" s="232" t="s">
        <v>2984</v>
      </c>
      <c r="F203" s="233" t="s">
        <v>2985</v>
      </c>
      <c r="G203" s="234" t="s">
        <v>2986</v>
      </c>
      <c r="H203" s="235">
        <v>3</v>
      </c>
      <c r="I203" s="236"/>
      <c r="J203" s="237">
        <f>ROUND(I203*H203,2)</f>
        <v>0</v>
      </c>
      <c r="K203" s="238"/>
      <c r="L203" s="46"/>
      <c r="M203" s="239" t="s">
        <v>1</v>
      </c>
      <c r="N203" s="240" t="s">
        <v>44</v>
      </c>
      <c r="O203" s="93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3" t="s">
        <v>319</v>
      </c>
      <c r="AT203" s="243" t="s">
        <v>226</v>
      </c>
      <c r="AU203" s="243" t="s">
        <v>89</v>
      </c>
      <c r="AY203" s="19" t="s">
        <v>224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9" t="s">
        <v>89</v>
      </c>
      <c r="BK203" s="244">
        <f>ROUND(I203*H203,2)</f>
        <v>0</v>
      </c>
      <c r="BL203" s="19" t="s">
        <v>319</v>
      </c>
      <c r="BM203" s="243" t="s">
        <v>2987</v>
      </c>
    </row>
    <row r="204" s="2" customFormat="1" ht="16.5" customHeight="1">
      <c r="A204" s="40"/>
      <c r="B204" s="41"/>
      <c r="C204" s="231" t="s">
        <v>512</v>
      </c>
      <c r="D204" s="231" t="s">
        <v>226</v>
      </c>
      <c r="E204" s="232" t="s">
        <v>2988</v>
      </c>
      <c r="F204" s="233" t="s">
        <v>2989</v>
      </c>
      <c r="G204" s="234" t="s">
        <v>386</v>
      </c>
      <c r="H204" s="235">
        <v>2</v>
      </c>
      <c r="I204" s="236"/>
      <c r="J204" s="237">
        <f>ROUND(I204*H204,2)</f>
        <v>0</v>
      </c>
      <c r="K204" s="238"/>
      <c r="L204" s="46"/>
      <c r="M204" s="239" t="s">
        <v>1</v>
      </c>
      <c r="N204" s="240" t="s">
        <v>44</v>
      </c>
      <c r="O204" s="93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3" t="s">
        <v>319</v>
      </c>
      <c r="AT204" s="243" t="s">
        <v>226</v>
      </c>
      <c r="AU204" s="243" t="s">
        <v>89</v>
      </c>
      <c r="AY204" s="19" t="s">
        <v>224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9" t="s">
        <v>89</v>
      </c>
      <c r="BK204" s="244">
        <f>ROUND(I204*H204,2)</f>
        <v>0</v>
      </c>
      <c r="BL204" s="19" t="s">
        <v>319</v>
      </c>
      <c r="BM204" s="243" t="s">
        <v>2990</v>
      </c>
    </row>
    <row r="205" s="2" customFormat="1" ht="16.5" customHeight="1">
      <c r="A205" s="40"/>
      <c r="B205" s="41"/>
      <c r="C205" s="231" t="s">
        <v>520</v>
      </c>
      <c r="D205" s="231" t="s">
        <v>226</v>
      </c>
      <c r="E205" s="232" t="s">
        <v>2991</v>
      </c>
      <c r="F205" s="233" t="s">
        <v>2992</v>
      </c>
      <c r="G205" s="234" t="s">
        <v>386</v>
      </c>
      <c r="H205" s="235">
        <v>2</v>
      </c>
      <c r="I205" s="236"/>
      <c r="J205" s="237">
        <f>ROUND(I205*H205,2)</f>
        <v>0</v>
      </c>
      <c r="K205" s="238"/>
      <c r="L205" s="46"/>
      <c r="M205" s="239" t="s">
        <v>1</v>
      </c>
      <c r="N205" s="240" t="s">
        <v>44</v>
      </c>
      <c r="O205" s="93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319</v>
      </c>
      <c r="AT205" s="243" t="s">
        <v>226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319</v>
      </c>
      <c r="BM205" s="243" t="s">
        <v>2993</v>
      </c>
    </row>
    <row r="206" s="2" customFormat="1" ht="16.5" customHeight="1">
      <c r="A206" s="40"/>
      <c r="B206" s="41"/>
      <c r="C206" s="231" t="s">
        <v>549</v>
      </c>
      <c r="D206" s="231" t="s">
        <v>226</v>
      </c>
      <c r="E206" s="232" t="s">
        <v>2994</v>
      </c>
      <c r="F206" s="233" t="s">
        <v>2995</v>
      </c>
      <c r="G206" s="234" t="s">
        <v>386</v>
      </c>
      <c r="H206" s="235">
        <v>1</v>
      </c>
      <c r="I206" s="236"/>
      <c r="J206" s="237">
        <f>ROUND(I206*H206,2)</f>
        <v>0</v>
      </c>
      <c r="K206" s="238"/>
      <c r="L206" s="46"/>
      <c r="M206" s="239" t="s">
        <v>1</v>
      </c>
      <c r="N206" s="240" t="s">
        <v>44</v>
      </c>
      <c r="O206" s="93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319</v>
      </c>
      <c r="AT206" s="243" t="s">
        <v>226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319</v>
      </c>
      <c r="BM206" s="243" t="s">
        <v>2996</v>
      </c>
    </row>
    <row r="207" s="2" customFormat="1" ht="16.5" customHeight="1">
      <c r="A207" s="40"/>
      <c r="B207" s="41"/>
      <c r="C207" s="231" t="s">
        <v>560</v>
      </c>
      <c r="D207" s="231" t="s">
        <v>226</v>
      </c>
      <c r="E207" s="232" t="s">
        <v>2997</v>
      </c>
      <c r="F207" s="233" t="s">
        <v>2998</v>
      </c>
      <c r="G207" s="234" t="s">
        <v>386</v>
      </c>
      <c r="H207" s="235">
        <v>1</v>
      </c>
      <c r="I207" s="236"/>
      <c r="J207" s="237">
        <f>ROUND(I207*H207,2)</f>
        <v>0</v>
      </c>
      <c r="K207" s="238"/>
      <c r="L207" s="46"/>
      <c r="M207" s="239" t="s">
        <v>1</v>
      </c>
      <c r="N207" s="240" t="s">
        <v>44</v>
      </c>
      <c r="O207" s="93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3" t="s">
        <v>319</v>
      </c>
      <c r="AT207" s="243" t="s">
        <v>226</v>
      </c>
      <c r="AU207" s="243" t="s">
        <v>89</v>
      </c>
      <c r="AY207" s="19" t="s">
        <v>224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9" t="s">
        <v>89</v>
      </c>
      <c r="BK207" s="244">
        <f>ROUND(I207*H207,2)</f>
        <v>0</v>
      </c>
      <c r="BL207" s="19" t="s">
        <v>319</v>
      </c>
      <c r="BM207" s="243" t="s">
        <v>2999</v>
      </c>
    </row>
    <row r="208" s="2" customFormat="1" ht="16.5" customHeight="1">
      <c r="A208" s="40"/>
      <c r="B208" s="41"/>
      <c r="C208" s="231" t="s">
        <v>578</v>
      </c>
      <c r="D208" s="231" t="s">
        <v>226</v>
      </c>
      <c r="E208" s="232" t="s">
        <v>3000</v>
      </c>
      <c r="F208" s="233" t="s">
        <v>3001</v>
      </c>
      <c r="G208" s="234" t="s">
        <v>386</v>
      </c>
      <c r="H208" s="235">
        <v>1</v>
      </c>
      <c r="I208" s="236"/>
      <c r="J208" s="237">
        <f>ROUND(I208*H208,2)</f>
        <v>0</v>
      </c>
      <c r="K208" s="238"/>
      <c r="L208" s="46"/>
      <c r="M208" s="239" t="s">
        <v>1</v>
      </c>
      <c r="N208" s="240" t="s">
        <v>44</v>
      </c>
      <c r="O208" s="93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3" t="s">
        <v>319</v>
      </c>
      <c r="AT208" s="243" t="s">
        <v>226</v>
      </c>
      <c r="AU208" s="243" t="s">
        <v>89</v>
      </c>
      <c r="AY208" s="19" t="s">
        <v>224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9" t="s">
        <v>89</v>
      </c>
      <c r="BK208" s="244">
        <f>ROUND(I208*H208,2)</f>
        <v>0</v>
      </c>
      <c r="BL208" s="19" t="s">
        <v>319</v>
      </c>
      <c r="BM208" s="243" t="s">
        <v>3002</v>
      </c>
    </row>
    <row r="209" s="2" customFormat="1" ht="16.5" customHeight="1">
      <c r="A209" s="40"/>
      <c r="B209" s="41"/>
      <c r="C209" s="231" t="s">
        <v>582</v>
      </c>
      <c r="D209" s="231" t="s">
        <v>226</v>
      </c>
      <c r="E209" s="232" t="s">
        <v>3003</v>
      </c>
      <c r="F209" s="233" t="s">
        <v>3004</v>
      </c>
      <c r="G209" s="234" t="s">
        <v>386</v>
      </c>
      <c r="H209" s="235">
        <v>1</v>
      </c>
      <c r="I209" s="236"/>
      <c r="J209" s="237">
        <f>ROUND(I209*H209,2)</f>
        <v>0</v>
      </c>
      <c r="K209" s="238"/>
      <c r="L209" s="46"/>
      <c r="M209" s="239" t="s">
        <v>1</v>
      </c>
      <c r="N209" s="240" t="s">
        <v>44</v>
      </c>
      <c r="O209" s="93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3" t="s">
        <v>319</v>
      </c>
      <c r="AT209" s="243" t="s">
        <v>226</v>
      </c>
      <c r="AU209" s="243" t="s">
        <v>89</v>
      </c>
      <c r="AY209" s="19" t="s">
        <v>224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9" t="s">
        <v>89</v>
      </c>
      <c r="BK209" s="244">
        <f>ROUND(I209*H209,2)</f>
        <v>0</v>
      </c>
      <c r="BL209" s="19" t="s">
        <v>319</v>
      </c>
      <c r="BM209" s="243" t="s">
        <v>3005</v>
      </c>
    </row>
    <row r="210" s="2" customFormat="1" ht="16.5" customHeight="1">
      <c r="A210" s="40"/>
      <c r="B210" s="41"/>
      <c r="C210" s="231" t="s">
        <v>590</v>
      </c>
      <c r="D210" s="231" t="s">
        <v>226</v>
      </c>
      <c r="E210" s="232" t="s">
        <v>3006</v>
      </c>
      <c r="F210" s="233" t="s">
        <v>3007</v>
      </c>
      <c r="G210" s="234" t="s">
        <v>3008</v>
      </c>
      <c r="H210" s="235">
        <v>1</v>
      </c>
      <c r="I210" s="236"/>
      <c r="J210" s="237">
        <f>ROUND(I210*H210,2)</f>
        <v>0</v>
      </c>
      <c r="K210" s="238"/>
      <c r="L210" s="46"/>
      <c r="M210" s="239" t="s">
        <v>1</v>
      </c>
      <c r="N210" s="240" t="s">
        <v>44</v>
      </c>
      <c r="O210" s="93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3" t="s">
        <v>319</v>
      </c>
      <c r="AT210" s="243" t="s">
        <v>226</v>
      </c>
      <c r="AU210" s="243" t="s">
        <v>89</v>
      </c>
      <c r="AY210" s="19" t="s">
        <v>224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9" t="s">
        <v>89</v>
      </c>
      <c r="BK210" s="244">
        <f>ROUND(I210*H210,2)</f>
        <v>0</v>
      </c>
      <c r="BL210" s="19" t="s">
        <v>319</v>
      </c>
      <c r="BM210" s="243" t="s">
        <v>3009</v>
      </c>
    </row>
    <row r="211" s="2" customFormat="1" ht="24.15" customHeight="1">
      <c r="A211" s="40"/>
      <c r="B211" s="41"/>
      <c r="C211" s="231" t="s">
        <v>594</v>
      </c>
      <c r="D211" s="231" t="s">
        <v>226</v>
      </c>
      <c r="E211" s="232" t="s">
        <v>3010</v>
      </c>
      <c r="F211" s="233" t="s">
        <v>3011</v>
      </c>
      <c r="G211" s="234" t="s">
        <v>3008</v>
      </c>
      <c r="H211" s="235">
        <v>1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319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319</v>
      </c>
      <c r="BM211" s="243" t="s">
        <v>3012</v>
      </c>
    </row>
    <row r="212" s="2" customFormat="1" ht="16.5" customHeight="1">
      <c r="A212" s="40"/>
      <c r="B212" s="41"/>
      <c r="C212" s="231" t="s">
        <v>599</v>
      </c>
      <c r="D212" s="231" t="s">
        <v>226</v>
      </c>
      <c r="E212" s="232" t="s">
        <v>3013</v>
      </c>
      <c r="F212" s="233" t="s">
        <v>3014</v>
      </c>
      <c r="G212" s="234" t="s">
        <v>3008</v>
      </c>
      <c r="H212" s="235">
        <v>1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319</v>
      </c>
      <c r="AT212" s="243" t="s">
        <v>226</v>
      </c>
      <c r="AU212" s="243" t="s">
        <v>89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319</v>
      </c>
      <c r="BM212" s="243" t="s">
        <v>3015</v>
      </c>
    </row>
    <row r="213" s="2" customFormat="1" ht="16.5" customHeight="1">
      <c r="A213" s="40"/>
      <c r="B213" s="41"/>
      <c r="C213" s="231" t="s">
        <v>604</v>
      </c>
      <c r="D213" s="231" t="s">
        <v>226</v>
      </c>
      <c r="E213" s="232" t="s">
        <v>3016</v>
      </c>
      <c r="F213" s="233" t="s">
        <v>3017</v>
      </c>
      <c r="G213" s="234" t="s">
        <v>273</v>
      </c>
      <c r="H213" s="235">
        <v>78.5</v>
      </c>
      <c r="I213" s="236"/>
      <c r="J213" s="237">
        <f>ROUND(I213*H213,2)</f>
        <v>0</v>
      </c>
      <c r="K213" s="238"/>
      <c r="L213" s="46"/>
      <c r="M213" s="239" t="s">
        <v>1</v>
      </c>
      <c r="N213" s="240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319</v>
      </c>
      <c r="AT213" s="243" t="s">
        <v>226</v>
      </c>
      <c r="AU213" s="243" t="s">
        <v>89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319</v>
      </c>
      <c r="BM213" s="243" t="s">
        <v>3018</v>
      </c>
    </row>
    <row r="214" s="2" customFormat="1" ht="16.5" customHeight="1">
      <c r="A214" s="40"/>
      <c r="B214" s="41"/>
      <c r="C214" s="231" t="s">
        <v>609</v>
      </c>
      <c r="D214" s="231" t="s">
        <v>226</v>
      </c>
      <c r="E214" s="232" t="s">
        <v>3019</v>
      </c>
      <c r="F214" s="233" t="s">
        <v>3020</v>
      </c>
      <c r="G214" s="234" t="s">
        <v>273</v>
      </c>
      <c r="H214" s="235">
        <v>78.5</v>
      </c>
      <c r="I214" s="236"/>
      <c r="J214" s="237">
        <f>ROUND(I214*H214,2)</f>
        <v>0</v>
      </c>
      <c r="K214" s="238"/>
      <c r="L214" s="46"/>
      <c r="M214" s="239" t="s">
        <v>1</v>
      </c>
      <c r="N214" s="240" t="s">
        <v>44</v>
      </c>
      <c r="O214" s="93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319</v>
      </c>
      <c r="AT214" s="243" t="s">
        <v>226</v>
      </c>
      <c r="AU214" s="243" t="s">
        <v>89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319</v>
      </c>
      <c r="BM214" s="243" t="s">
        <v>3021</v>
      </c>
    </row>
    <row r="215" s="2" customFormat="1" ht="16.5" customHeight="1">
      <c r="A215" s="40"/>
      <c r="B215" s="41"/>
      <c r="C215" s="231" t="s">
        <v>613</v>
      </c>
      <c r="D215" s="231" t="s">
        <v>226</v>
      </c>
      <c r="E215" s="232" t="s">
        <v>3022</v>
      </c>
      <c r="F215" s="233" t="s">
        <v>3023</v>
      </c>
      <c r="G215" s="234" t="s">
        <v>322</v>
      </c>
      <c r="H215" s="235">
        <v>0.14399999999999999</v>
      </c>
      <c r="I215" s="236"/>
      <c r="J215" s="237">
        <f>ROUND(I215*H215,2)</f>
        <v>0</v>
      </c>
      <c r="K215" s="238"/>
      <c r="L215" s="46"/>
      <c r="M215" s="239" t="s">
        <v>1</v>
      </c>
      <c r="N215" s="240" t="s">
        <v>44</v>
      </c>
      <c r="O215" s="93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3" t="s">
        <v>319</v>
      </c>
      <c r="AT215" s="243" t="s">
        <v>226</v>
      </c>
      <c r="AU215" s="243" t="s">
        <v>89</v>
      </c>
      <c r="AY215" s="19" t="s">
        <v>224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9" t="s">
        <v>89</v>
      </c>
      <c r="BK215" s="244">
        <f>ROUND(I215*H215,2)</f>
        <v>0</v>
      </c>
      <c r="BL215" s="19" t="s">
        <v>319</v>
      </c>
      <c r="BM215" s="243" t="s">
        <v>3024</v>
      </c>
    </row>
    <row r="216" s="12" customFormat="1" ht="22.8" customHeight="1">
      <c r="A216" s="12"/>
      <c r="B216" s="215"/>
      <c r="C216" s="216"/>
      <c r="D216" s="217" t="s">
        <v>77</v>
      </c>
      <c r="E216" s="229" t="s">
        <v>3025</v>
      </c>
      <c r="F216" s="229" t="s">
        <v>3026</v>
      </c>
      <c r="G216" s="216"/>
      <c r="H216" s="216"/>
      <c r="I216" s="219"/>
      <c r="J216" s="230">
        <f>BK216</f>
        <v>0</v>
      </c>
      <c r="K216" s="216"/>
      <c r="L216" s="221"/>
      <c r="M216" s="222"/>
      <c r="N216" s="223"/>
      <c r="O216" s="223"/>
      <c r="P216" s="224">
        <f>SUM(P217:P224)</f>
        <v>0</v>
      </c>
      <c r="Q216" s="223"/>
      <c r="R216" s="224">
        <f>SUM(R217:R224)</f>
        <v>0</v>
      </c>
      <c r="S216" s="223"/>
      <c r="T216" s="225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6" t="s">
        <v>89</v>
      </c>
      <c r="AT216" s="227" t="s">
        <v>77</v>
      </c>
      <c r="AU216" s="227" t="s">
        <v>84</v>
      </c>
      <c r="AY216" s="226" t="s">
        <v>224</v>
      </c>
      <c r="BK216" s="228">
        <f>SUM(BK217:BK224)</f>
        <v>0</v>
      </c>
    </row>
    <row r="217" s="2" customFormat="1" ht="16.5" customHeight="1">
      <c r="A217" s="40"/>
      <c r="B217" s="41"/>
      <c r="C217" s="231" t="s">
        <v>618</v>
      </c>
      <c r="D217" s="231" t="s">
        <v>226</v>
      </c>
      <c r="E217" s="232" t="s">
        <v>3027</v>
      </c>
      <c r="F217" s="233" t="s">
        <v>3028</v>
      </c>
      <c r="G217" s="234" t="s">
        <v>3029</v>
      </c>
      <c r="H217" s="235">
        <v>1</v>
      </c>
      <c r="I217" s="236"/>
      <c r="J217" s="237">
        <f>ROUND(I217*H217,2)</f>
        <v>0</v>
      </c>
      <c r="K217" s="238"/>
      <c r="L217" s="46"/>
      <c r="M217" s="239" t="s">
        <v>1</v>
      </c>
      <c r="N217" s="240" t="s">
        <v>44</v>
      </c>
      <c r="O217" s="93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3" t="s">
        <v>319</v>
      </c>
      <c r="AT217" s="243" t="s">
        <v>226</v>
      </c>
      <c r="AU217" s="243" t="s">
        <v>89</v>
      </c>
      <c r="AY217" s="19" t="s">
        <v>224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9" t="s">
        <v>89</v>
      </c>
      <c r="BK217" s="244">
        <f>ROUND(I217*H217,2)</f>
        <v>0</v>
      </c>
      <c r="BL217" s="19" t="s">
        <v>319</v>
      </c>
      <c r="BM217" s="243" t="s">
        <v>3030</v>
      </c>
    </row>
    <row r="218" s="2" customFormat="1" ht="16.5" customHeight="1">
      <c r="A218" s="40"/>
      <c r="B218" s="41"/>
      <c r="C218" s="231" t="s">
        <v>505</v>
      </c>
      <c r="D218" s="231" t="s">
        <v>226</v>
      </c>
      <c r="E218" s="232" t="s">
        <v>3031</v>
      </c>
      <c r="F218" s="233" t="s">
        <v>3032</v>
      </c>
      <c r="G218" s="234" t="s">
        <v>273</v>
      </c>
      <c r="H218" s="235">
        <v>4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319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319</v>
      </c>
      <c r="BM218" s="243" t="s">
        <v>3033</v>
      </c>
    </row>
    <row r="219" s="2" customFormat="1" ht="16.5" customHeight="1">
      <c r="A219" s="40"/>
      <c r="B219" s="41"/>
      <c r="C219" s="231" t="s">
        <v>558</v>
      </c>
      <c r="D219" s="231" t="s">
        <v>226</v>
      </c>
      <c r="E219" s="232" t="s">
        <v>3034</v>
      </c>
      <c r="F219" s="233" t="s">
        <v>3035</v>
      </c>
      <c r="G219" s="234" t="s">
        <v>273</v>
      </c>
      <c r="H219" s="235">
        <v>0.5</v>
      </c>
      <c r="I219" s="236"/>
      <c r="J219" s="237">
        <f>ROUND(I219*H219,2)</f>
        <v>0</v>
      </c>
      <c r="K219" s="238"/>
      <c r="L219" s="46"/>
      <c r="M219" s="239" t="s">
        <v>1</v>
      </c>
      <c r="N219" s="240" t="s">
        <v>44</v>
      </c>
      <c r="O219" s="93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3" t="s">
        <v>319</v>
      </c>
      <c r="AT219" s="243" t="s">
        <v>226</v>
      </c>
      <c r="AU219" s="243" t="s">
        <v>89</v>
      </c>
      <c r="AY219" s="19" t="s">
        <v>224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9" t="s">
        <v>89</v>
      </c>
      <c r="BK219" s="244">
        <f>ROUND(I219*H219,2)</f>
        <v>0</v>
      </c>
      <c r="BL219" s="19" t="s">
        <v>319</v>
      </c>
      <c r="BM219" s="243" t="s">
        <v>3036</v>
      </c>
    </row>
    <row r="220" s="2" customFormat="1" ht="16.5" customHeight="1">
      <c r="A220" s="40"/>
      <c r="B220" s="41"/>
      <c r="C220" s="231" t="s">
        <v>632</v>
      </c>
      <c r="D220" s="231" t="s">
        <v>226</v>
      </c>
      <c r="E220" s="232" t="s">
        <v>3037</v>
      </c>
      <c r="F220" s="233" t="s">
        <v>3038</v>
      </c>
      <c r="G220" s="234" t="s">
        <v>3008</v>
      </c>
      <c r="H220" s="235">
        <v>1</v>
      </c>
      <c r="I220" s="236"/>
      <c r="J220" s="237">
        <f>ROUND(I220*H220,2)</f>
        <v>0</v>
      </c>
      <c r="K220" s="238"/>
      <c r="L220" s="46"/>
      <c r="M220" s="239" t="s">
        <v>1</v>
      </c>
      <c r="N220" s="240" t="s">
        <v>44</v>
      </c>
      <c r="O220" s="93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3" t="s">
        <v>319</v>
      </c>
      <c r="AT220" s="243" t="s">
        <v>226</v>
      </c>
      <c r="AU220" s="243" t="s">
        <v>89</v>
      </c>
      <c r="AY220" s="19" t="s">
        <v>224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9" t="s">
        <v>89</v>
      </c>
      <c r="BK220" s="244">
        <f>ROUND(I220*H220,2)</f>
        <v>0</v>
      </c>
      <c r="BL220" s="19" t="s">
        <v>319</v>
      </c>
      <c r="BM220" s="243" t="s">
        <v>3039</v>
      </c>
    </row>
    <row r="221" s="2" customFormat="1" ht="16.5" customHeight="1">
      <c r="A221" s="40"/>
      <c r="B221" s="41"/>
      <c r="C221" s="231" t="s">
        <v>637</v>
      </c>
      <c r="D221" s="231" t="s">
        <v>226</v>
      </c>
      <c r="E221" s="232" t="s">
        <v>3040</v>
      </c>
      <c r="F221" s="233" t="s">
        <v>3041</v>
      </c>
      <c r="G221" s="234" t="s">
        <v>3008</v>
      </c>
      <c r="H221" s="235">
        <v>1</v>
      </c>
      <c r="I221" s="236"/>
      <c r="J221" s="237">
        <f>ROUND(I221*H221,2)</f>
        <v>0</v>
      </c>
      <c r="K221" s="238"/>
      <c r="L221" s="46"/>
      <c r="M221" s="239" t="s">
        <v>1</v>
      </c>
      <c r="N221" s="240" t="s">
        <v>44</v>
      </c>
      <c r="O221" s="93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3" t="s">
        <v>319</v>
      </c>
      <c r="AT221" s="243" t="s">
        <v>226</v>
      </c>
      <c r="AU221" s="243" t="s">
        <v>89</v>
      </c>
      <c r="AY221" s="19" t="s">
        <v>224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9" t="s">
        <v>89</v>
      </c>
      <c r="BK221" s="244">
        <f>ROUND(I221*H221,2)</f>
        <v>0</v>
      </c>
      <c r="BL221" s="19" t="s">
        <v>319</v>
      </c>
      <c r="BM221" s="243" t="s">
        <v>3042</v>
      </c>
    </row>
    <row r="222" s="2" customFormat="1" ht="16.5" customHeight="1">
      <c r="A222" s="40"/>
      <c r="B222" s="41"/>
      <c r="C222" s="278" t="s">
        <v>642</v>
      </c>
      <c r="D222" s="278" t="s">
        <v>390</v>
      </c>
      <c r="E222" s="279" t="s">
        <v>3043</v>
      </c>
      <c r="F222" s="280" t="s">
        <v>3044</v>
      </c>
      <c r="G222" s="281" t="s">
        <v>386</v>
      </c>
      <c r="H222" s="282">
        <v>1</v>
      </c>
      <c r="I222" s="283"/>
      <c r="J222" s="284">
        <f>ROUND(I222*H222,2)</f>
        <v>0</v>
      </c>
      <c r="K222" s="285"/>
      <c r="L222" s="286"/>
      <c r="M222" s="287" t="s">
        <v>1</v>
      </c>
      <c r="N222" s="288" t="s">
        <v>44</v>
      </c>
      <c r="O222" s="93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418</v>
      </c>
      <c r="AT222" s="243" t="s">
        <v>390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319</v>
      </c>
      <c r="BM222" s="243" t="s">
        <v>3045</v>
      </c>
    </row>
    <row r="223" s="2" customFormat="1" ht="16.5" customHeight="1">
      <c r="A223" s="40"/>
      <c r="B223" s="41"/>
      <c r="C223" s="231" t="s">
        <v>646</v>
      </c>
      <c r="D223" s="231" t="s">
        <v>226</v>
      </c>
      <c r="E223" s="232" t="s">
        <v>3046</v>
      </c>
      <c r="F223" s="233" t="s">
        <v>3047</v>
      </c>
      <c r="G223" s="234" t="s">
        <v>386</v>
      </c>
      <c r="H223" s="235">
        <v>1</v>
      </c>
      <c r="I223" s="236"/>
      <c r="J223" s="237">
        <f>ROUND(I223*H223,2)</f>
        <v>0</v>
      </c>
      <c r="K223" s="238"/>
      <c r="L223" s="46"/>
      <c r="M223" s="239" t="s">
        <v>1</v>
      </c>
      <c r="N223" s="240" t="s">
        <v>44</v>
      </c>
      <c r="O223" s="93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3" t="s">
        <v>319</v>
      </c>
      <c r="AT223" s="243" t="s">
        <v>226</v>
      </c>
      <c r="AU223" s="243" t="s">
        <v>89</v>
      </c>
      <c r="AY223" s="19" t="s">
        <v>224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9" t="s">
        <v>89</v>
      </c>
      <c r="BK223" s="244">
        <f>ROUND(I223*H223,2)</f>
        <v>0</v>
      </c>
      <c r="BL223" s="19" t="s">
        <v>319</v>
      </c>
      <c r="BM223" s="243" t="s">
        <v>3048</v>
      </c>
    </row>
    <row r="224" s="2" customFormat="1" ht="16.5" customHeight="1">
      <c r="A224" s="40"/>
      <c r="B224" s="41"/>
      <c r="C224" s="231" t="s">
        <v>655</v>
      </c>
      <c r="D224" s="231" t="s">
        <v>226</v>
      </c>
      <c r="E224" s="232" t="s">
        <v>3049</v>
      </c>
      <c r="F224" s="233" t="s">
        <v>3050</v>
      </c>
      <c r="G224" s="234" t="s">
        <v>322</v>
      </c>
      <c r="H224" s="235">
        <v>0.021999999999999999</v>
      </c>
      <c r="I224" s="236"/>
      <c r="J224" s="237">
        <f>ROUND(I224*H224,2)</f>
        <v>0</v>
      </c>
      <c r="K224" s="238"/>
      <c r="L224" s="46"/>
      <c r="M224" s="239" t="s">
        <v>1</v>
      </c>
      <c r="N224" s="240" t="s">
        <v>44</v>
      </c>
      <c r="O224" s="93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3" t="s">
        <v>319</v>
      </c>
      <c r="AT224" s="243" t="s">
        <v>226</v>
      </c>
      <c r="AU224" s="243" t="s">
        <v>89</v>
      </c>
      <c r="AY224" s="19" t="s">
        <v>224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9" t="s">
        <v>89</v>
      </c>
      <c r="BK224" s="244">
        <f>ROUND(I224*H224,2)</f>
        <v>0</v>
      </c>
      <c r="BL224" s="19" t="s">
        <v>319</v>
      </c>
      <c r="BM224" s="243" t="s">
        <v>3051</v>
      </c>
    </row>
    <row r="225" s="12" customFormat="1" ht="22.8" customHeight="1">
      <c r="A225" s="12"/>
      <c r="B225" s="215"/>
      <c r="C225" s="216"/>
      <c r="D225" s="217" t="s">
        <v>77</v>
      </c>
      <c r="E225" s="229" t="s">
        <v>3052</v>
      </c>
      <c r="F225" s="229" t="s">
        <v>3053</v>
      </c>
      <c r="G225" s="216"/>
      <c r="H225" s="216"/>
      <c r="I225" s="219"/>
      <c r="J225" s="230">
        <f>BK225</f>
        <v>0</v>
      </c>
      <c r="K225" s="216"/>
      <c r="L225" s="221"/>
      <c r="M225" s="222"/>
      <c r="N225" s="223"/>
      <c r="O225" s="223"/>
      <c r="P225" s="224">
        <f>SUM(P226:P254)</f>
        <v>0</v>
      </c>
      <c r="Q225" s="223"/>
      <c r="R225" s="224">
        <f>SUM(R226:R254)</f>
        <v>0</v>
      </c>
      <c r="S225" s="223"/>
      <c r="T225" s="225">
        <f>SUM(T226:T254)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6" t="s">
        <v>89</v>
      </c>
      <c r="AT225" s="227" t="s">
        <v>77</v>
      </c>
      <c r="AU225" s="227" t="s">
        <v>84</v>
      </c>
      <c r="AY225" s="226" t="s">
        <v>224</v>
      </c>
      <c r="BK225" s="228">
        <f>SUM(BK226:BK254)</f>
        <v>0</v>
      </c>
    </row>
    <row r="226" s="2" customFormat="1" ht="21.75" customHeight="1">
      <c r="A226" s="40"/>
      <c r="B226" s="41"/>
      <c r="C226" s="231" t="s">
        <v>660</v>
      </c>
      <c r="D226" s="231" t="s">
        <v>226</v>
      </c>
      <c r="E226" s="232" t="s">
        <v>3054</v>
      </c>
      <c r="F226" s="233" t="s">
        <v>3055</v>
      </c>
      <c r="G226" s="234" t="s">
        <v>386</v>
      </c>
      <c r="H226" s="235">
        <v>1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319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319</v>
      </c>
      <c r="BM226" s="243" t="s">
        <v>3056</v>
      </c>
    </row>
    <row r="227" s="2" customFormat="1" ht="24.15" customHeight="1">
      <c r="A227" s="40"/>
      <c r="B227" s="41"/>
      <c r="C227" s="231" t="s">
        <v>664</v>
      </c>
      <c r="D227" s="231" t="s">
        <v>226</v>
      </c>
      <c r="E227" s="232" t="s">
        <v>3057</v>
      </c>
      <c r="F227" s="233" t="s">
        <v>3058</v>
      </c>
      <c r="G227" s="234" t="s">
        <v>386</v>
      </c>
      <c r="H227" s="235">
        <v>1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319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319</v>
      </c>
      <c r="BM227" s="243" t="s">
        <v>3059</v>
      </c>
    </row>
    <row r="228" s="2" customFormat="1" ht="16.5" customHeight="1">
      <c r="A228" s="40"/>
      <c r="B228" s="41"/>
      <c r="C228" s="231" t="s">
        <v>670</v>
      </c>
      <c r="D228" s="231" t="s">
        <v>226</v>
      </c>
      <c r="E228" s="232" t="s">
        <v>3060</v>
      </c>
      <c r="F228" s="233" t="s">
        <v>3061</v>
      </c>
      <c r="G228" s="234" t="s">
        <v>386</v>
      </c>
      <c r="H228" s="235">
        <v>1</v>
      </c>
      <c r="I228" s="236"/>
      <c r="J228" s="237">
        <f>ROUND(I228*H228,2)</f>
        <v>0</v>
      </c>
      <c r="K228" s="238"/>
      <c r="L228" s="46"/>
      <c r="M228" s="239" t="s">
        <v>1</v>
      </c>
      <c r="N228" s="240" t="s">
        <v>44</v>
      </c>
      <c r="O228" s="93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3" t="s">
        <v>319</v>
      </c>
      <c r="AT228" s="243" t="s">
        <v>226</v>
      </c>
      <c r="AU228" s="243" t="s">
        <v>89</v>
      </c>
      <c r="AY228" s="19" t="s">
        <v>224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9" t="s">
        <v>89</v>
      </c>
      <c r="BK228" s="244">
        <f>ROUND(I228*H228,2)</f>
        <v>0</v>
      </c>
      <c r="BL228" s="19" t="s">
        <v>319</v>
      </c>
      <c r="BM228" s="243" t="s">
        <v>3062</v>
      </c>
    </row>
    <row r="229" s="2" customFormat="1" ht="16.5" customHeight="1">
      <c r="A229" s="40"/>
      <c r="B229" s="41"/>
      <c r="C229" s="231" t="s">
        <v>687</v>
      </c>
      <c r="D229" s="231" t="s">
        <v>226</v>
      </c>
      <c r="E229" s="232" t="s">
        <v>3063</v>
      </c>
      <c r="F229" s="233" t="s">
        <v>3064</v>
      </c>
      <c r="G229" s="234" t="s">
        <v>3008</v>
      </c>
      <c r="H229" s="235">
        <v>1</v>
      </c>
      <c r="I229" s="236"/>
      <c r="J229" s="237">
        <f>ROUND(I229*H229,2)</f>
        <v>0</v>
      </c>
      <c r="K229" s="238"/>
      <c r="L229" s="46"/>
      <c r="M229" s="239" t="s">
        <v>1</v>
      </c>
      <c r="N229" s="240" t="s">
        <v>44</v>
      </c>
      <c r="O229" s="93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3" t="s">
        <v>319</v>
      </c>
      <c r="AT229" s="243" t="s">
        <v>226</v>
      </c>
      <c r="AU229" s="243" t="s">
        <v>89</v>
      </c>
      <c r="AY229" s="19" t="s">
        <v>224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9" t="s">
        <v>89</v>
      </c>
      <c r="BK229" s="244">
        <f>ROUND(I229*H229,2)</f>
        <v>0</v>
      </c>
      <c r="BL229" s="19" t="s">
        <v>319</v>
      </c>
      <c r="BM229" s="243" t="s">
        <v>3065</v>
      </c>
    </row>
    <row r="230" s="2" customFormat="1" ht="16.5" customHeight="1">
      <c r="A230" s="40"/>
      <c r="B230" s="41"/>
      <c r="C230" s="231" t="s">
        <v>703</v>
      </c>
      <c r="D230" s="231" t="s">
        <v>226</v>
      </c>
      <c r="E230" s="232" t="s">
        <v>3066</v>
      </c>
      <c r="F230" s="233" t="s">
        <v>3067</v>
      </c>
      <c r="G230" s="234" t="s">
        <v>386</v>
      </c>
      <c r="H230" s="235">
        <v>1</v>
      </c>
      <c r="I230" s="236"/>
      <c r="J230" s="237">
        <f>ROUND(I230*H230,2)</f>
        <v>0</v>
      </c>
      <c r="K230" s="238"/>
      <c r="L230" s="46"/>
      <c r="M230" s="239" t="s">
        <v>1</v>
      </c>
      <c r="N230" s="240" t="s">
        <v>44</v>
      </c>
      <c r="O230" s="93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3" t="s">
        <v>319</v>
      </c>
      <c r="AT230" s="243" t="s">
        <v>226</v>
      </c>
      <c r="AU230" s="243" t="s">
        <v>89</v>
      </c>
      <c r="AY230" s="19" t="s">
        <v>224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9" t="s">
        <v>89</v>
      </c>
      <c r="BK230" s="244">
        <f>ROUND(I230*H230,2)</f>
        <v>0</v>
      </c>
      <c r="BL230" s="19" t="s">
        <v>319</v>
      </c>
      <c r="BM230" s="243" t="s">
        <v>3068</v>
      </c>
    </row>
    <row r="231" s="2" customFormat="1" ht="16.5" customHeight="1">
      <c r="A231" s="40"/>
      <c r="B231" s="41"/>
      <c r="C231" s="278" t="s">
        <v>711</v>
      </c>
      <c r="D231" s="278" t="s">
        <v>390</v>
      </c>
      <c r="E231" s="279" t="s">
        <v>3069</v>
      </c>
      <c r="F231" s="280" t="s">
        <v>3070</v>
      </c>
      <c r="G231" s="281" t="s">
        <v>386</v>
      </c>
      <c r="H231" s="282">
        <v>1</v>
      </c>
      <c r="I231" s="283"/>
      <c r="J231" s="284">
        <f>ROUND(I231*H231,2)</f>
        <v>0</v>
      </c>
      <c r="K231" s="285"/>
      <c r="L231" s="286"/>
      <c r="M231" s="287" t="s">
        <v>1</v>
      </c>
      <c r="N231" s="288" t="s">
        <v>44</v>
      </c>
      <c r="O231" s="93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3" t="s">
        <v>418</v>
      </c>
      <c r="AT231" s="243" t="s">
        <v>390</v>
      </c>
      <c r="AU231" s="243" t="s">
        <v>89</v>
      </c>
      <c r="AY231" s="19" t="s">
        <v>224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9" t="s">
        <v>89</v>
      </c>
      <c r="BK231" s="244">
        <f>ROUND(I231*H231,2)</f>
        <v>0</v>
      </c>
      <c r="BL231" s="19" t="s">
        <v>319</v>
      </c>
      <c r="BM231" s="243" t="s">
        <v>3071</v>
      </c>
    </row>
    <row r="232" s="2" customFormat="1" ht="16.5" customHeight="1">
      <c r="A232" s="40"/>
      <c r="B232" s="41"/>
      <c r="C232" s="231" t="s">
        <v>716</v>
      </c>
      <c r="D232" s="231" t="s">
        <v>226</v>
      </c>
      <c r="E232" s="232" t="s">
        <v>3072</v>
      </c>
      <c r="F232" s="233" t="s">
        <v>3073</v>
      </c>
      <c r="G232" s="234" t="s">
        <v>386</v>
      </c>
      <c r="H232" s="235">
        <v>1</v>
      </c>
      <c r="I232" s="236"/>
      <c r="J232" s="237">
        <f>ROUND(I232*H232,2)</f>
        <v>0</v>
      </c>
      <c r="K232" s="238"/>
      <c r="L232" s="46"/>
      <c r="M232" s="239" t="s">
        <v>1</v>
      </c>
      <c r="N232" s="240" t="s">
        <v>44</v>
      </c>
      <c r="O232" s="93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3" t="s">
        <v>319</v>
      </c>
      <c r="AT232" s="243" t="s">
        <v>226</v>
      </c>
      <c r="AU232" s="243" t="s">
        <v>89</v>
      </c>
      <c r="AY232" s="19" t="s">
        <v>224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9" t="s">
        <v>89</v>
      </c>
      <c r="BK232" s="244">
        <f>ROUND(I232*H232,2)</f>
        <v>0</v>
      </c>
      <c r="BL232" s="19" t="s">
        <v>319</v>
      </c>
      <c r="BM232" s="243" t="s">
        <v>3074</v>
      </c>
    </row>
    <row r="233" s="2" customFormat="1" ht="21.75" customHeight="1">
      <c r="A233" s="40"/>
      <c r="B233" s="41"/>
      <c r="C233" s="231" t="s">
        <v>720</v>
      </c>
      <c r="D233" s="231" t="s">
        <v>226</v>
      </c>
      <c r="E233" s="232" t="s">
        <v>3075</v>
      </c>
      <c r="F233" s="233" t="s">
        <v>3076</v>
      </c>
      <c r="G233" s="234" t="s">
        <v>386</v>
      </c>
      <c r="H233" s="235">
        <v>1</v>
      </c>
      <c r="I233" s="236"/>
      <c r="J233" s="237">
        <f>ROUND(I233*H233,2)</f>
        <v>0</v>
      </c>
      <c r="K233" s="238"/>
      <c r="L233" s="46"/>
      <c r="M233" s="239" t="s">
        <v>1</v>
      </c>
      <c r="N233" s="240" t="s">
        <v>44</v>
      </c>
      <c r="O233" s="93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3" t="s">
        <v>319</v>
      </c>
      <c r="AT233" s="243" t="s">
        <v>226</v>
      </c>
      <c r="AU233" s="243" t="s">
        <v>89</v>
      </c>
      <c r="AY233" s="19" t="s">
        <v>224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9" t="s">
        <v>89</v>
      </c>
      <c r="BK233" s="244">
        <f>ROUND(I233*H233,2)</f>
        <v>0</v>
      </c>
      <c r="BL233" s="19" t="s">
        <v>319</v>
      </c>
      <c r="BM233" s="243" t="s">
        <v>3077</v>
      </c>
    </row>
    <row r="234" s="2" customFormat="1" ht="16.5" customHeight="1">
      <c r="A234" s="40"/>
      <c r="B234" s="41"/>
      <c r="C234" s="231" t="s">
        <v>724</v>
      </c>
      <c r="D234" s="231" t="s">
        <v>226</v>
      </c>
      <c r="E234" s="232" t="s">
        <v>3078</v>
      </c>
      <c r="F234" s="233" t="s">
        <v>3079</v>
      </c>
      <c r="G234" s="234" t="s">
        <v>3008</v>
      </c>
      <c r="H234" s="235">
        <v>1</v>
      </c>
      <c r="I234" s="236"/>
      <c r="J234" s="237">
        <f>ROUND(I234*H234,2)</f>
        <v>0</v>
      </c>
      <c r="K234" s="238"/>
      <c r="L234" s="46"/>
      <c r="M234" s="239" t="s">
        <v>1</v>
      </c>
      <c r="N234" s="240" t="s">
        <v>44</v>
      </c>
      <c r="O234" s="93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3" t="s">
        <v>319</v>
      </c>
      <c r="AT234" s="243" t="s">
        <v>226</v>
      </c>
      <c r="AU234" s="243" t="s">
        <v>89</v>
      </c>
      <c r="AY234" s="19" t="s">
        <v>224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9" t="s">
        <v>89</v>
      </c>
      <c r="BK234" s="244">
        <f>ROUND(I234*H234,2)</f>
        <v>0</v>
      </c>
      <c r="BL234" s="19" t="s">
        <v>319</v>
      </c>
      <c r="BM234" s="243" t="s">
        <v>3080</v>
      </c>
    </row>
    <row r="235" s="2" customFormat="1" ht="16.5" customHeight="1">
      <c r="A235" s="40"/>
      <c r="B235" s="41"/>
      <c r="C235" s="231" t="s">
        <v>737</v>
      </c>
      <c r="D235" s="231" t="s">
        <v>226</v>
      </c>
      <c r="E235" s="232" t="s">
        <v>3081</v>
      </c>
      <c r="F235" s="233" t="s">
        <v>3082</v>
      </c>
      <c r="G235" s="234" t="s">
        <v>3008</v>
      </c>
      <c r="H235" s="235">
        <v>1</v>
      </c>
      <c r="I235" s="236"/>
      <c r="J235" s="237">
        <f>ROUND(I235*H235,2)</f>
        <v>0</v>
      </c>
      <c r="K235" s="238"/>
      <c r="L235" s="46"/>
      <c r="M235" s="239" t="s">
        <v>1</v>
      </c>
      <c r="N235" s="240" t="s">
        <v>44</v>
      </c>
      <c r="O235" s="93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3" t="s">
        <v>319</v>
      </c>
      <c r="AT235" s="243" t="s">
        <v>226</v>
      </c>
      <c r="AU235" s="243" t="s">
        <v>89</v>
      </c>
      <c r="AY235" s="19" t="s">
        <v>224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9" t="s">
        <v>89</v>
      </c>
      <c r="BK235" s="244">
        <f>ROUND(I235*H235,2)</f>
        <v>0</v>
      </c>
      <c r="BL235" s="19" t="s">
        <v>319</v>
      </c>
      <c r="BM235" s="243" t="s">
        <v>3083</v>
      </c>
    </row>
    <row r="236" s="2" customFormat="1" ht="16.5" customHeight="1">
      <c r="A236" s="40"/>
      <c r="B236" s="41"/>
      <c r="C236" s="231" t="s">
        <v>741</v>
      </c>
      <c r="D236" s="231" t="s">
        <v>226</v>
      </c>
      <c r="E236" s="232" t="s">
        <v>3084</v>
      </c>
      <c r="F236" s="233" t="s">
        <v>3085</v>
      </c>
      <c r="G236" s="234" t="s">
        <v>3008</v>
      </c>
      <c r="H236" s="235">
        <v>1</v>
      </c>
      <c r="I236" s="236"/>
      <c r="J236" s="237">
        <f>ROUND(I236*H236,2)</f>
        <v>0</v>
      </c>
      <c r="K236" s="238"/>
      <c r="L236" s="46"/>
      <c r="M236" s="239" t="s">
        <v>1</v>
      </c>
      <c r="N236" s="240" t="s">
        <v>44</v>
      </c>
      <c r="O236" s="93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3" t="s">
        <v>319</v>
      </c>
      <c r="AT236" s="243" t="s">
        <v>226</v>
      </c>
      <c r="AU236" s="243" t="s">
        <v>89</v>
      </c>
      <c r="AY236" s="19" t="s">
        <v>224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9" t="s">
        <v>89</v>
      </c>
      <c r="BK236" s="244">
        <f>ROUND(I236*H236,2)</f>
        <v>0</v>
      </c>
      <c r="BL236" s="19" t="s">
        <v>319</v>
      </c>
      <c r="BM236" s="243" t="s">
        <v>3086</v>
      </c>
    </row>
    <row r="237" s="2" customFormat="1" ht="16.5" customHeight="1">
      <c r="A237" s="40"/>
      <c r="B237" s="41"/>
      <c r="C237" s="231" t="s">
        <v>749</v>
      </c>
      <c r="D237" s="231" t="s">
        <v>226</v>
      </c>
      <c r="E237" s="232" t="s">
        <v>3087</v>
      </c>
      <c r="F237" s="233" t="s">
        <v>3088</v>
      </c>
      <c r="G237" s="234" t="s">
        <v>386</v>
      </c>
      <c r="H237" s="235">
        <v>1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319</v>
      </c>
      <c r="AT237" s="243" t="s">
        <v>226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319</v>
      </c>
      <c r="BM237" s="243" t="s">
        <v>3089</v>
      </c>
    </row>
    <row r="238" s="2" customFormat="1" ht="16.5" customHeight="1">
      <c r="A238" s="40"/>
      <c r="B238" s="41"/>
      <c r="C238" s="231" t="s">
        <v>756</v>
      </c>
      <c r="D238" s="231" t="s">
        <v>226</v>
      </c>
      <c r="E238" s="232" t="s">
        <v>3090</v>
      </c>
      <c r="F238" s="233" t="s">
        <v>3091</v>
      </c>
      <c r="G238" s="234" t="s">
        <v>3008</v>
      </c>
      <c r="H238" s="235">
        <v>1</v>
      </c>
      <c r="I238" s="236"/>
      <c r="J238" s="237">
        <f>ROUND(I238*H238,2)</f>
        <v>0</v>
      </c>
      <c r="K238" s="238"/>
      <c r="L238" s="46"/>
      <c r="M238" s="239" t="s">
        <v>1</v>
      </c>
      <c r="N238" s="240" t="s">
        <v>44</v>
      </c>
      <c r="O238" s="93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319</v>
      </c>
      <c r="AT238" s="243" t="s">
        <v>226</v>
      </c>
      <c r="AU238" s="243" t="s">
        <v>89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319</v>
      </c>
      <c r="BM238" s="243" t="s">
        <v>3092</v>
      </c>
    </row>
    <row r="239" s="2" customFormat="1" ht="16.5" customHeight="1">
      <c r="A239" s="40"/>
      <c r="B239" s="41"/>
      <c r="C239" s="231" t="s">
        <v>764</v>
      </c>
      <c r="D239" s="231" t="s">
        <v>226</v>
      </c>
      <c r="E239" s="232" t="s">
        <v>3093</v>
      </c>
      <c r="F239" s="233" t="s">
        <v>3094</v>
      </c>
      <c r="G239" s="234" t="s">
        <v>3008</v>
      </c>
      <c r="H239" s="235">
        <v>1</v>
      </c>
      <c r="I239" s="236"/>
      <c r="J239" s="237">
        <f>ROUND(I239*H239,2)</f>
        <v>0</v>
      </c>
      <c r="K239" s="238"/>
      <c r="L239" s="46"/>
      <c r="M239" s="239" t="s">
        <v>1</v>
      </c>
      <c r="N239" s="240" t="s">
        <v>44</v>
      </c>
      <c r="O239" s="93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3" t="s">
        <v>319</v>
      </c>
      <c r="AT239" s="243" t="s">
        <v>226</v>
      </c>
      <c r="AU239" s="243" t="s">
        <v>89</v>
      </c>
      <c r="AY239" s="19" t="s">
        <v>224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9" t="s">
        <v>89</v>
      </c>
      <c r="BK239" s="244">
        <f>ROUND(I239*H239,2)</f>
        <v>0</v>
      </c>
      <c r="BL239" s="19" t="s">
        <v>319</v>
      </c>
      <c r="BM239" s="243" t="s">
        <v>3095</v>
      </c>
    </row>
    <row r="240" s="2" customFormat="1" ht="16.5" customHeight="1">
      <c r="A240" s="40"/>
      <c r="B240" s="41"/>
      <c r="C240" s="278" t="s">
        <v>770</v>
      </c>
      <c r="D240" s="278" t="s">
        <v>390</v>
      </c>
      <c r="E240" s="279" t="s">
        <v>3096</v>
      </c>
      <c r="F240" s="280" t="s">
        <v>3097</v>
      </c>
      <c r="G240" s="281" t="s">
        <v>386</v>
      </c>
      <c r="H240" s="282">
        <v>1</v>
      </c>
      <c r="I240" s="283"/>
      <c r="J240" s="284">
        <f>ROUND(I240*H240,2)</f>
        <v>0</v>
      </c>
      <c r="K240" s="285"/>
      <c r="L240" s="286"/>
      <c r="M240" s="287" t="s">
        <v>1</v>
      </c>
      <c r="N240" s="288" t="s">
        <v>44</v>
      </c>
      <c r="O240" s="93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3" t="s">
        <v>418</v>
      </c>
      <c r="AT240" s="243" t="s">
        <v>390</v>
      </c>
      <c r="AU240" s="243" t="s">
        <v>89</v>
      </c>
      <c r="AY240" s="19" t="s">
        <v>224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9" t="s">
        <v>89</v>
      </c>
      <c r="BK240" s="244">
        <f>ROUND(I240*H240,2)</f>
        <v>0</v>
      </c>
      <c r="BL240" s="19" t="s">
        <v>319</v>
      </c>
      <c r="BM240" s="243" t="s">
        <v>3098</v>
      </c>
    </row>
    <row r="241" s="2" customFormat="1" ht="16.5" customHeight="1">
      <c r="A241" s="40"/>
      <c r="B241" s="41"/>
      <c r="C241" s="231" t="s">
        <v>775</v>
      </c>
      <c r="D241" s="231" t="s">
        <v>226</v>
      </c>
      <c r="E241" s="232" t="s">
        <v>3099</v>
      </c>
      <c r="F241" s="233" t="s">
        <v>3100</v>
      </c>
      <c r="G241" s="234" t="s">
        <v>3008</v>
      </c>
      <c r="H241" s="235">
        <v>1</v>
      </c>
      <c r="I241" s="236"/>
      <c r="J241" s="237">
        <f>ROUND(I241*H241,2)</f>
        <v>0</v>
      </c>
      <c r="K241" s="238"/>
      <c r="L241" s="46"/>
      <c r="M241" s="239" t="s">
        <v>1</v>
      </c>
      <c r="N241" s="240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319</v>
      </c>
      <c r="AT241" s="243" t="s">
        <v>226</v>
      </c>
      <c r="AU241" s="243" t="s">
        <v>89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319</v>
      </c>
      <c r="BM241" s="243" t="s">
        <v>3101</v>
      </c>
    </row>
    <row r="242" s="2" customFormat="1" ht="16.5" customHeight="1">
      <c r="A242" s="40"/>
      <c r="B242" s="41"/>
      <c r="C242" s="278" t="s">
        <v>781</v>
      </c>
      <c r="D242" s="278" t="s">
        <v>390</v>
      </c>
      <c r="E242" s="279" t="s">
        <v>3102</v>
      </c>
      <c r="F242" s="280" t="s">
        <v>3103</v>
      </c>
      <c r="G242" s="281" t="s">
        <v>386</v>
      </c>
      <c r="H242" s="282">
        <v>1</v>
      </c>
      <c r="I242" s="283"/>
      <c r="J242" s="284">
        <f>ROUND(I242*H242,2)</f>
        <v>0</v>
      </c>
      <c r="K242" s="285"/>
      <c r="L242" s="286"/>
      <c r="M242" s="287" t="s">
        <v>1</v>
      </c>
      <c r="N242" s="288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418</v>
      </c>
      <c r="AT242" s="243" t="s">
        <v>390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319</v>
      </c>
      <c r="BM242" s="243" t="s">
        <v>3104</v>
      </c>
    </row>
    <row r="243" s="2" customFormat="1" ht="16.5" customHeight="1">
      <c r="A243" s="40"/>
      <c r="B243" s="41"/>
      <c r="C243" s="231" t="s">
        <v>787</v>
      </c>
      <c r="D243" s="231" t="s">
        <v>226</v>
      </c>
      <c r="E243" s="232" t="s">
        <v>3105</v>
      </c>
      <c r="F243" s="233" t="s">
        <v>3106</v>
      </c>
      <c r="G243" s="234" t="s">
        <v>3008</v>
      </c>
      <c r="H243" s="235">
        <v>10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319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319</v>
      </c>
      <c r="BM243" s="243" t="s">
        <v>3107</v>
      </c>
    </row>
    <row r="244" s="2" customFormat="1" ht="16.5" customHeight="1">
      <c r="A244" s="40"/>
      <c r="B244" s="41"/>
      <c r="C244" s="231" t="s">
        <v>791</v>
      </c>
      <c r="D244" s="231" t="s">
        <v>226</v>
      </c>
      <c r="E244" s="232" t="s">
        <v>3108</v>
      </c>
      <c r="F244" s="233" t="s">
        <v>3109</v>
      </c>
      <c r="G244" s="234" t="s">
        <v>3008</v>
      </c>
      <c r="H244" s="235">
        <v>2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319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319</v>
      </c>
      <c r="BM244" s="243" t="s">
        <v>3110</v>
      </c>
    </row>
    <row r="245" s="2" customFormat="1" ht="16.5" customHeight="1">
      <c r="A245" s="40"/>
      <c r="B245" s="41"/>
      <c r="C245" s="231" t="s">
        <v>797</v>
      </c>
      <c r="D245" s="231" t="s">
        <v>226</v>
      </c>
      <c r="E245" s="232" t="s">
        <v>3111</v>
      </c>
      <c r="F245" s="233" t="s">
        <v>3112</v>
      </c>
      <c r="G245" s="234" t="s">
        <v>3008</v>
      </c>
      <c r="H245" s="235">
        <v>2</v>
      </c>
      <c r="I245" s="236"/>
      <c r="J245" s="237">
        <f>ROUND(I245*H245,2)</f>
        <v>0</v>
      </c>
      <c r="K245" s="238"/>
      <c r="L245" s="46"/>
      <c r="M245" s="239" t="s">
        <v>1</v>
      </c>
      <c r="N245" s="240" t="s">
        <v>44</v>
      </c>
      <c r="O245" s="93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3" t="s">
        <v>319</v>
      </c>
      <c r="AT245" s="243" t="s">
        <v>226</v>
      </c>
      <c r="AU245" s="243" t="s">
        <v>89</v>
      </c>
      <c r="AY245" s="19" t="s">
        <v>224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9" t="s">
        <v>89</v>
      </c>
      <c r="BK245" s="244">
        <f>ROUND(I245*H245,2)</f>
        <v>0</v>
      </c>
      <c r="BL245" s="19" t="s">
        <v>319</v>
      </c>
      <c r="BM245" s="243" t="s">
        <v>3113</v>
      </c>
    </row>
    <row r="246" s="2" customFormat="1" ht="16.5" customHeight="1">
      <c r="A246" s="40"/>
      <c r="B246" s="41"/>
      <c r="C246" s="231" t="s">
        <v>802</v>
      </c>
      <c r="D246" s="231" t="s">
        <v>226</v>
      </c>
      <c r="E246" s="232" t="s">
        <v>3114</v>
      </c>
      <c r="F246" s="233" t="s">
        <v>3115</v>
      </c>
      <c r="G246" s="234" t="s">
        <v>3008</v>
      </c>
      <c r="H246" s="235">
        <v>1</v>
      </c>
      <c r="I246" s="236"/>
      <c r="J246" s="237">
        <f>ROUND(I246*H246,2)</f>
        <v>0</v>
      </c>
      <c r="K246" s="238"/>
      <c r="L246" s="46"/>
      <c r="M246" s="239" t="s">
        <v>1</v>
      </c>
      <c r="N246" s="240" t="s">
        <v>44</v>
      </c>
      <c r="O246" s="93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3" t="s">
        <v>319</v>
      </c>
      <c r="AT246" s="243" t="s">
        <v>226</v>
      </c>
      <c r="AU246" s="243" t="s">
        <v>89</v>
      </c>
      <c r="AY246" s="19" t="s">
        <v>224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9" t="s">
        <v>89</v>
      </c>
      <c r="BK246" s="244">
        <f>ROUND(I246*H246,2)</f>
        <v>0</v>
      </c>
      <c r="BL246" s="19" t="s">
        <v>319</v>
      </c>
      <c r="BM246" s="243" t="s">
        <v>3116</v>
      </c>
    </row>
    <row r="247" s="2" customFormat="1" ht="16.5" customHeight="1">
      <c r="A247" s="40"/>
      <c r="B247" s="41"/>
      <c r="C247" s="231" t="s">
        <v>807</v>
      </c>
      <c r="D247" s="231" t="s">
        <v>226</v>
      </c>
      <c r="E247" s="232" t="s">
        <v>3117</v>
      </c>
      <c r="F247" s="233" t="s">
        <v>3118</v>
      </c>
      <c r="G247" s="234" t="s">
        <v>3008</v>
      </c>
      <c r="H247" s="235">
        <v>1</v>
      </c>
      <c r="I247" s="236"/>
      <c r="J247" s="237">
        <f>ROUND(I247*H247,2)</f>
        <v>0</v>
      </c>
      <c r="K247" s="238"/>
      <c r="L247" s="46"/>
      <c r="M247" s="239" t="s">
        <v>1</v>
      </c>
      <c r="N247" s="240" t="s">
        <v>44</v>
      </c>
      <c r="O247" s="93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3" t="s">
        <v>319</v>
      </c>
      <c r="AT247" s="243" t="s">
        <v>226</v>
      </c>
      <c r="AU247" s="243" t="s">
        <v>89</v>
      </c>
      <c r="AY247" s="19" t="s">
        <v>224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9" t="s">
        <v>89</v>
      </c>
      <c r="BK247" s="244">
        <f>ROUND(I247*H247,2)</f>
        <v>0</v>
      </c>
      <c r="BL247" s="19" t="s">
        <v>319</v>
      </c>
      <c r="BM247" s="243" t="s">
        <v>3119</v>
      </c>
    </row>
    <row r="248" s="2" customFormat="1" ht="16.5" customHeight="1">
      <c r="A248" s="40"/>
      <c r="B248" s="41"/>
      <c r="C248" s="231" t="s">
        <v>814</v>
      </c>
      <c r="D248" s="231" t="s">
        <v>226</v>
      </c>
      <c r="E248" s="232" t="s">
        <v>3120</v>
      </c>
      <c r="F248" s="233" t="s">
        <v>3121</v>
      </c>
      <c r="G248" s="234" t="s">
        <v>3008</v>
      </c>
      <c r="H248" s="235">
        <v>1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319</v>
      </c>
      <c r="AT248" s="243" t="s">
        <v>226</v>
      </c>
      <c r="AU248" s="243" t="s">
        <v>89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319</v>
      </c>
      <c r="BM248" s="243" t="s">
        <v>3122</v>
      </c>
    </row>
    <row r="249" s="2" customFormat="1" ht="16.5" customHeight="1">
      <c r="A249" s="40"/>
      <c r="B249" s="41"/>
      <c r="C249" s="231" t="s">
        <v>823</v>
      </c>
      <c r="D249" s="231" t="s">
        <v>226</v>
      </c>
      <c r="E249" s="232" t="s">
        <v>3123</v>
      </c>
      <c r="F249" s="233" t="s">
        <v>3124</v>
      </c>
      <c r="G249" s="234" t="s">
        <v>3008</v>
      </c>
      <c r="H249" s="235">
        <v>2</v>
      </c>
      <c r="I249" s="236"/>
      <c r="J249" s="237">
        <f>ROUND(I249*H249,2)</f>
        <v>0</v>
      </c>
      <c r="K249" s="238"/>
      <c r="L249" s="46"/>
      <c r="M249" s="239" t="s">
        <v>1</v>
      </c>
      <c r="N249" s="240" t="s">
        <v>44</v>
      </c>
      <c r="O249" s="93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3" t="s">
        <v>319</v>
      </c>
      <c r="AT249" s="243" t="s">
        <v>226</v>
      </c>
      <c r="AU249" s="243" t="s">
        <v>89</v>
      </c>
      <c r="AY249" s="19" t="s">
        <v>224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9" t="s">
        <v>89</v>
      </c>
      <c r="BK249" s="244">
        <f>ROUND(I249*H249,2)</f>
        <v>0</v>
      </c>
      <c r="BL249" s="19" t="s">
        <v>319</v>
      </c>
      <c r="BM249" s="243" t="s">
        <v>3125</v>
      </c>
    </row>
    <row r="250" s="2" customFormat="1" ht="16.5" customHeight="1">
      <c r="A250" s="40"/>
      <c r="B250" s="41"/>
      <c r="C250" s="231" t="s">
        <v>828</v>
      </c>
      <c r="D250" s="231" t="s">
        <v>226</v>
      </c>
      <c r="E250" s="232" t="s">
        <v>3126</v>
      </c>
      <c r="F250" s="233" t="s">
        <v>3127</v>
      </c>
      <c r="G250" s="234" t="s">
        <v>386</v>
      </c>
      <c r="H250" s="235">
        <v>2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319</v>
      </c>
      <c r="AT250" s="243" t="s">
        <v>226</v>
      </c>
      <c r="AU250" s="243" t="s">
        <v>89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319</v>
      </c>
      <c r="BM250" s="243" t="s">
        <v>3128</v>
      </c>
    </row>
    <row r="251" s="2" customFormat="1" ht="16.5" customHeight="1">
      <c r="A251" s="40"/>
      <c r="B251" s="41"/>
      <c r="C251" s="231" t="s">
        <v>833</v>
      </c>
      <c r="D251" s="231" t="s">
        <v>226</v>
      </c>
      <c r="E251" s="232" t="s">
        <v>3129</v>
      </c>
      <c r="F251" s="233" t="s">
        <v>3130</v>
      </c>
      <c r="G251" s="234" t="s">
        <v>386</v>
      </c>
      <c r="H251" s="235">
        <v>1</v>
      </c>
      <c r="I251" s="236"/>
      <c r="J251" s="237">
        <f>ROUND(I251*H251,2)</f>
        <v>0</v>
      </c>
      <c r="K251" s="238"/>
      <c r="L251" s="46"/>
      <c r="M251" s="239" t="s">
        <v>1</v>
      </c>
      <c r="N251" s="240" t="s">
        <v>44</v>
      </c>
      <c r="O251" s="93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3" t="s">
        <v>319</v>
      </c>
      <c r="AT251" s="243" t="s">
        <v>226</v>
      </c>
      <c r="AU251" s="243" t="s">
        <v>89</v>
      </c>
      <c r="AY251" s="19" t="s">
        <v>224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9" t="s">
        <v>89</v>
      </c>
      <c r="BK251" s="244">
        <f>ROUND(I251*H251,2)</f>
        <v>0</v>
      </c>
      <c r="BL251" s="19" t="s">
        <v>319</v>
      </c>
      <c r="BM251" s="243" t="s">
        <v>3131</v>
      </c>
    </row>
    <row r="252" s="2" customFormat="1" ht="16.5" customHeight="1">
      <c r="A252" s="40"/>
      <c r="B252" s="41"/>
      <c r="C252" s="231" t="s">
        <v>701</v>
      </c>
      <c r="D252" s="231" t="s">
        <v>226</v>
      </c>
      <c r="E252" s="232" t="s">
        <v>3132</v>
      </c>
      <c r="F252" s="233" t="s">
        <v>3133</v>
      </c>
      <c r="G252" s="234" t="s">
        <v>386</v>
      </c>
      <c r="H252" s="235">
        <v>1</v>
      </c>
      <c r="I252" s="236"/>
      <c r="J252" s="237">
        <f>ROUND(I252*H252,2)</f>
        <v>0</v>
      </c>
      <c r="K252" s="238"/>
      <c r="L252" s="46"/>
      <c r="M252" s="239" t="s">
        <v>1</v>
      </c>
      <c r="N252" s="240" t="s">
        <v>44</v>
      </c>
      <c r="O252" s="93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3" t="s">
        <v>319</v>
      </c>
      <c r="AT252" s="243" t="s">
        <v>226</v>
      </c>
      <c r="AU252" s="243" t="s">
        <v>89</v>
      </c>
      <c r="AY252" s="19" t="s">
        <v>224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9" t="s">
        <v>89</v>
      </c>
      <c r="BK252" s="244">
        <f>ROUND(I252*H252,2)</f>
        <v>0</v>
      </c>
      <c r="BL252" s="19" t="s">
        <v>319</v>
      </c>
      <c r="BM252" s="243" t="s">
        <v>3134</v>
      </c>
    </row>
    <row r="253" s="2" customFormat="1" ht="16.5" customHeight="1">
      <c r="A253" s="40"/>
      <c r="B253" s="41"/>
      <c r="C253" s="231" t="s">
        <v>747</v>
      </c>
      <c r="D253" s="231" t="s">
        <v>226</v>
      </c>
      <c r="E253" s="232" t="s">
        <v>3135</v>
      </c>
      <c r="F253" s="233" t="s">
        <v>3136</v>
      </c>
      <c r="G253" s="234" t="s">
        <v>386</v>
      </c>
      <c r="H253" s="235">
        <v>3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319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319</v>
      </c>
      <c r="BM253" s="243" t="s">
        <v>3137</v>
      </c>
    </row>
    <row r="254" s="2" customFormat="1" ht="16.5" customHeight="1">
      <c r="A254" s="40"/>
      <c r="B254" s="41"/>
      <c r="C254" s="231" t="s">
        <v>844</v>
      </c>
      <c r="D254" s="231" t="s">
        <v>226</v>
      </c>
      <c r="E254" s="232" t="s">
        <v>3138</v>
      </c>
      <c r="F254" s="233" t="s">
        <v>3139</v>
      </c>
      <c r="G254" s="234" t="s">
        <v>322</v>
      </c>
      <c r="H254" s="235">
        <v>0.27200000000000002</v>
      </c>
      <c r="I254" s="236"/>
      <c r="J254" s="237">
        <f>ROUND(I254*H254,2)</f>
        <v>0</v>
      </c>
      <c r="K254" s="238"/>
      <c r="L254" s="46"/>
      <c r="M254" s="239" t="s">
        <v>1</v>
      </c>
      <c r="N254" s="240" t="s">
        <v>44</v>
      </c>
      <c r="O254" s="93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3" t="s">
        <v>319</v>
      </c>
      <c r="AT254" s="243" t="s">
        <v>226</v>
      </c>
      <c r="AU254" s="243" t="s">
        <v>89</v>
      </c>
      <c r="AY254" s="19" t="s">
        <v>224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9" t="s">
        <v>89</v>
      </c>
      <c r="BK254" s="244">
        <f>ROUND(I254*H254,2)</f>
        <v>0</v>
      </c>
      <c r="BL254" s="19" t="s">
        <v>319</v>
      </c>
      <c r="BM254" s="243" t="s">
        <v>3140</v>
      </c>
    </row>
    <row r="255" s="12" customFormat="1" ht="22.8" customHeight="1">
      <c r="A255" s="12"/>
      <c r="B255" s="215"/>
      <c r="C255" s="216"/>
      <c r="D255" s="217" t="s">
        <v>77</v>
      </c>
      <c r="E255" s="229" t="s">
        <v>3141</v>
      </c>
      <c r="F255" s="229" t="s">
        <v>3142</v>
      </c>
      <c r="G255" s="216"/>
      <c r="H255" s="216"/>
      <c r="I255" s="219"/>
      <c r="J255" s="230">
        <f>BK255</f>
        <v>0</v>
      </c>
      <c r="K255" s="216"/>
      <c r="L255" s="221"/>
      <c r="M255" s="222"/>
      <c r="N255" s="223"/>
      <c r="O255" s="223"/>
      <c r="P255" s="224">
        <f>SUM(P256:P263)</f>
        <v>0</v>
      </c>
      <c r="Q255" s="223"/>
      <c r="R255" s="224">
        <f>SUM(R256:R263)</f>
        <v>0</v>
      </c>
      <c r="S255" s="223"/>
      <c r="T255" s="225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6" t="s">
        <v>89</v>
      </c>
      <c r="AT255" s="227" t="s">
        <v>77</v>
      </c>
      <c r="AU255" s="227" t="s">
        <v>84</v>
      </c>
      <c r="AY255" s="226" t="s">
        <v>224</v>
      </c>
      <c r="BK255" s="228">
        <f>SUM(BK256:BK263)</f>
        <v>0</v>
      </c>
    </row>
    <row r="256" s="2" customFormat="1" ht="21.75" customHeight="1">
      <c r="A256" s="40"/>
      <c r="B256" s="41"/>
      <c r="C256" s="231" t="s">
        <v>849</v>
      </c>
      <c r="D256" s="231" t="s">
        <v>226</v>
      </c>
      <c r="E256" s="232" t="s">
        <v>3143</v>
      </c>
      <c r="F256" s="233" t="s">
        <v>3144</v>
      </c>
      <c r="G256" s="234" t="s">
        <v>3008</v>
      </c>
      <c r="H256" s="235">
        <v>1</v>
      </c>
      <c r="I256" s="236"/>
      <c r="J256" s="237">
        <f>ROUND(I256*H256,2)</f>
        <v>0</v>
      </c>
      <c r="K256" s="238"/>
      <c r="L256" s="46"/>
      <c r="M256" s="239" t="s">
        <v>1</v>
      </c>
      <c r="N256" s="240" t="s">
        <v>44</v>
      </c>
      <c r="O256" s="93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3" t="s">
        <v>319</v>
      </c>
      <c r="AT256" s="243" t="s">
        <v>226</v>
      </c>
      <c r="AU256" s="243" t="s">
        <v>89</v>
      </c>
      <c r="AY256" s="19" t="s">
        <v>224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9" t="s">
        <v>89</v>
      </c>
      <c r="BK256" s="244">
        <f>ROUND(I256*H256,2)</f>
        <v>0</v>
      </c>
      <c r="BL256" s="19" t="s">
        <v>319</v>
      </c>
      <c r="BM256" s="243" t="s">
        <v>3145</v>
      </c>
    </row>
    <row r="257" s="2" customFormat="1" ht="21.75" customHeight="1">
      <c r="A257" s="40"/>
      <c r="B257" s="41"/>
      <c r="C257" s="231" t="s">
        <v>853</v>
      </c>
      <c r="D257" s="231" t="s">
        <v>226</v>
      </c>
      <c r="E257" s="232" t="s">
        <v>3146</v>
      </c>
      <c r="F257" s="233" t="s">
        <v>3147</v>
      </c>
      <c r="G257" s="234" t="s">
        <v>3008</v>
      </c>
      <c r="H257" s="235">
        <v>1</v>
      </c>
      <c r="I257" s="236"/>
      <c r="J257" s="237">
        <f>ROUND(I257*H257,2)</f>
        <v>0</v>
      </c>
      <c r="K257" s="238"/>
      <c r="L257" s="46"/>
      <c r="M257" s="239" t="s">
        <v>1</v>
      </c>
      <c r="N257" s="240" t="s">
        <v>44</v>
      </c>
      <c r="O257" s="93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3" t="s">
        <v>319</v>
      </c>
      <c r="AT257" s="243" t="s">
        <v>226</v>
      </c>
      <c r="AU257" s="243" t="s">
        <v>89</v>
      </c>
      <c r="AY257" s="19" t="s">
        <v>224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9" t="s">
        <v>89</v>
      </c>
      <c r="BK257" s="244">
        <f>ROUND(I257*H257,2)</f>
        <v>0</v>
      </c>
      <c r="BL257" s="19" t="s">
        <v>319</v>
      </c>
      <c r="BM257" s="243" t="s">
        <v>3148</v>
      </c>
    </row>
    <row r="258" s="2" customFormat="1" ht="16.5" customHeight="1">
      <c r="A258" s="40"/>
      <c r="B258" s="41"/>
      <c r="C258" s="231" t="s">
        <v>858</v>
      </c>
      <c r="D258" s="231" t="s">
        <v>226</v>
      </c>
      <c r="E258" s="232" t="s">
        <v>3149</v>
      </c>
      <c r="F258" s="233" t="s">
        <v>3150</v>
      </c>
      <c r="G258" s="234" t="s">
        <v>3008</v>
      </c>
      <c r="H258" s="235">
        <v>2</v>
      </c>
      <c r="I258" s="236"/>
      <c r="J258" s="237">
        <f>ROUND(I258*H258,2)</f>
        <v>0</v>
      </c>
      <c r="K258" s="238"/>
      <c r="L258" s="46"/>
      <c r="M258" s="239" t="s">
        <v>1</v>
      </c>
      <c r="N258" s="240" t="s">
        <v>44</v>
      </c>
      <c r="O258" s="93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3" t="s">
        <v>319</v>
      </c>
      <c r="AT258" s="243" t="s">
        <v>226</v>
      </c>
      <c r="AU258" s="243" t="s">
        <v>89</v>
      </c>
      <c r="AY258" s="19" t="s">
        <v>224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9" t="s">
        <v>89</v>
      </c>
      <c r="BK258" s="244">
        <f>ROUND(I258*H258,2)</f>
        <v>0</v>
      </c>
      <c r="BL258" s="19" t="s">
        <v>319</v>
      </c>
      <c r="BM258" s="243" t="s">
        <v>3151</v>
      </c>
    </row>
    <row r="259" s="2" customFormat="1" ht="21.75" customHeight="1">
      <c r="A259" s="40"/>
      <c r="B259" s="41"/>
      <c r="C259" s="231" t="s">
        <v>862</v>
      </c>
      <c r="D259" s="231" t="s">
        <v>226</v>
      </c>
      <c r="E259" s="232" t="s">
        <v>3152</v>
      </c>
      <c r="F259" s="233" t="s">
        <v>3153</v>
      </c>
      <c r="G259" s="234" t="s">
        <v>3008</v>
      </c>
      <c r="H259" s="235">
        <v>1</v>
      </c>
      <c r="I259" s="236"/>
      <c r="J259" s="237">
        <f>ROUND(I259*H259,2)</f>
        <v>0</v>
      </c>
      <c r="K259" s="238"/>
      <c r="L259" s="46"/>
      <c r="M259" s="239" t="s">
        <v>1</v>
      </c>
      <c r="N259" s="240" t="s">
        <v>44</v>
      </c>
      <c r="O259" s="93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3" t="s">
        <v>319</v>
      </c>
      <c r="AT259" s="243" t="s">
        <v>226</v>
      </c>
      <c r="AU259" s="243" t="s">
        <v>89</v>
      </c>
      <c r="AY259" s="19" t="s">
        <v>224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9" t="s">
        <v>89</v>
      </c>
      <c r="BK259" s="244">
        <f>ROUND(I259*H259,2)</f>
        <v>0</v>
      </c>
      <c r="BL259" s="19" t="s">
        <v>319</v>
      </c>
      <c r="BM259" s="243" t="s">
        <v>3154</v>
      </c>
    </row>
    <row r="260" s="2" customFormat="1" ht="21.75" customHeight="1">
      <c r="A260" s="40"/>
      <c r="B260" s="41"/>
      <c r="C260" s="231" t="s">
        <v>867</v>
      </c>
      <c r="D260" s="231" t="s">
        <v>226</v>
      </c>
      <c r="E260" s="232" t="s">
        <v>3155</v>
      </c>
      <c r="F260" s="233" t="s">
        <v>3156</v>
      </c>
      <c r="G260" s="234" t="s">
        <v>3008</v>
      </c>
      <c r="H260" s="235">
        <v>1</v>
      </c>
      <c r="I260" s="236"/>
      <c r="J260" s="237">
        <f>ROUND(I260*H260,2)</f>
        <v>0</v>
      </c>
      <c r="K260" s="238"/>
      <c r="L260" s="46"/>
      <c r="M260" s="239" t="s">
        <v>1</v>
      </c>
      <c r="N260" s="240" t="s">
        <v>44</v>
      </c>
      <c r="O260" s="93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3" t="s">
        <v>319</v>
      </c>
      <c r="AT260" s="243" t="s">
        <v>226</v>
      </c>
      <c r="AU260" s="243" t="s">
        <v>89</v>
      </c>
      <c r="AY260" s="19" t="s">
        <v>224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9" t="s">
        <v>89</v>
      </c>
      <c r="BK260" s="244">
        <f>ROUND(I260*H260,2)</f>
        <v>0</v>
      </c>
      <c r="BL260" s="19" t="s">
        <v>319</v>
      </c>
      <c r="BM260" s="243" t="s">
        <v>3157</v>
      </c>
    </row>
    <row r="261" s="2" customFormat="1" ht="16.5" customHeight="1">
      <c r="A261" s="40"/>
      <c r="B261" s="41"/>
      <c r="C261" s="231" t="s">
        <v>871</v>
      </c>
      <c r="D261" s="231" t="s">
        <v>226</v>
      </c>
      <c r="E261" s="232" t="s">
        <v>3158</v>
      </c>
      <c r="F261" s="233" t="s">
        <v>3159</v>
      </c>
      <c r="G261" s="234" t="s">
        <v>3008</v>
      </c>
      <c r="H261" s="235">
        <v>2</v>
      </c>
      <c r="I261" s="236"/>
      <c r="J261" s="237">
        <f>ROUND(I261*H261,2)</f>
        <v>0</v>
      </c>
      <c r="K261" s="238"/>
      <c r="L261" s="46"/>
      <c r="M261" s="239" t="s">
        <v>1</v>
      </c>
      <c r="N261" s="240" t="s">
        <v>44</v>
      </c>
      <c r="O261" s="93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3" t="s">
        <v>319</v>
      </c>
      <c r="AT261" s="243" t="s">
        <v>226</v>
      </c>
      <c r="AU261" s="243" t="s">
        <v>89</v>
      </c>
      <c r="AY261" s="19" t="s">
        <v>224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9" t="s">
        <v>89</v>
      </c>
      <c r="BK261" s="244">
        <f>ROUND(I261*H261,2)</f>
        <v>0</v>
      </c>
      <c r="BL261" s="19" t="s">
        <v>319</v>
      </c>
      <c r="BM261" s="243" t="s">
        <v>3160</v>
      </c>
    </row>
    <row r="262" s="2" customFormat="1" ht="16.5" customHeight="1">
      <c r="A262" s="40"/>
      <c r="B262" s="41"/>
      <c r="C262" s="231" t="s">
        <v>876</v>
      </c>
      <c r="D262" s="231" t="s">
        <v>226</v>
      </c>
      <c r="E262" s="232" t="s">
        <v>3161</v>
      </c>
      <c r="F262" s="233" t="s">
        <v>3162</v>
      </c>
      <c r="G262" s="234" t="s">
        <v>3008</v>
      </c>
      <c r="H262" s="235">
        <v>2</v>
      </c>
      <c r="I262" s="236"/>
      <c r="J262" s="237">
        <f>ROUND(I262*H262,2)</f>
        <v>0</v>
      </c>
      <c r="K262" s="238"/>
      <c r="L262" s="46"/>
      <c r="M262" s="239" t="s">
        <v>1</v>
      </c>
      <c r="N262" s="240" t="s">
        <v>44</v>
      </c>
      <c r="O262" s="93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3" t="s">
        <v>319</v>
      </c>
      <c r="AT262" s="243" t="s">
        <v>226</v>
      </c>
      <c r="AU262" s="243" t="s">
        <v>89</v>
      </c>
      <c r="AY262" s="19" t="s">
        <v>224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9" t="s">
        <v>89</v>
      </c>
      <c r="BK262" s="244">
        <f>ROUND(I262*H262,2)</f>
        <v>0</v>
      </c>
      <c r="BL262" s="19" t="s">
        <v>319</v>
      </c>
      <c r="BM262" s="243" t="s">
        <v>3163</v>
      </c>
    </row>
    <row r="263" s="2" customFormat="1" ht="16.5" customHeight="1">
      <c r="A263" s="40"/>
      <c r="B263" s="41"/>
      <c r="C263" s="231" t="s">
        <v>880</v>
      </c>
      <c r="D263" s="231" t="s">
        <v>226</v>
      </c>
      <c r="E263" s="232" t="s">
        <v>3164</v>
      </c>
      <c r="F263" s="233" t="s">
        <v>3165</v>
      </c>
      <c r="G263" s="234" t="s">
        <v>322</v>
      </c>
      <c r="H263" s="235">
        <v>0.083000000000000004</v>
      </c>
      <c r="I263" s="236"/>
      <c r="J263" s="237">
        <f>ROUND(I263*H263,2)</f>
        <v>0</v>
      </c>
      <c r="K263" s="238"/>
      <c r="L263" s="46"/>
      <c r="M263" s="239" t="s">
        <v>1</v>
      </c>
      <c r="N263" s="240" t="s">
        <v>44</v>
      </c>
      <c r="O263" s="93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3" t="s">
        <v>319</v>
      </c>
      <c r="AT263" s="243" t="s">
        <v>226</v>
      </c>
      <c r="AU263" s="243" t="s">
        <v>89</v>
      </c>
      <c r="AY263" s="19" t="s">
        <v>224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9" t="s">
        <v>89</v>
      </c>
      <c r="BK263" s="244">
        <f>ROUND(I263*H263,2)</f>
        <v>0</v>
      </c>
      <c r="BL263" s="19" t="s">
        <v>319</v>
      </c>
      <c r="BM263" s="243" t="s">
        <v>3166</v>
      </c>
    </row>
    <row r="264" s="12" customFormat="1" ht="22.8" customHeight="1">
      <c r="A264" s="12"/>
      <c r="B264" s="215"/>
      <c r="C264" s="216"/>
      <c r="D264" s="217" t="s">
        <v>77</v>
      </c>
      <c r="E264" s="229" t="s">
        <v>3167</v>
      </c>
      <c r="F264" s="229" t="s">
        <v>3168</v>
      </c>
      <c r="G264" s="216"/>
      <c r="H264" s="216"/>
      <c r="I264" s="219"/>
      <c r="J264" s="230">
        <f>BK264</f>
        <v>0</v>
      </c>
      <c r="K264" s="216"/>
      <c r="L264" s="221"/>
      <c r="M264" s="222"/>
      <c r="N264" s="223"/>
      <c r="O264" s="223"/>
      <c r="P264" s="224">
        <f>P265</f>
        <v>0</v>
      </c>
      <c r="Q264" s="223"/>
      <c r="R264" s="224">
        <f>R265</f>
        <v>0</v>
      </c>
      <c r="S264" s="223"/>
      <c r="T264" s="225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6" t="s">
        <v>89</v>
      </c>
      <c r="AT264" s="227" t="s">
        <v>77</v>
      </c>
      <c r="AU264" s="227" t="s">
        <v>84</v>
      </c>
      <c r="AY264" s="226" t="s">
        <v>224</v>
      </c>
      <c r="BK264" s="228">
        <f>BK265</f>
        <v>0</v>
      </c>
    </row>
    <row r="265" s="2" customFormat="1" ht="24.15" customHeight="1">
      <c r="A265" s="40"/>
      <c r="B265" s="41"/>
      <c r="C265" s="231" t="s">
        <v>885</v>
      </c>
      <c r="D265" s="231" t="s">
        <v>226</v>
      </c>
      <c r="E265" s="232" t="s">
        <v>3169</v>
      </c>
      <c r="F265" s="233" t="s">
        <v>3170</v>
      </c>
      <c r="G265" s="234" t="s">
        <v>3008</v>
      </c>
      <c r="H265" s="235">
        <v>3</v>
      </c>
      <c r="I265" s="236"/>
      <c r="J265" s="237">
        <f>ROUND(I265*H265,2)</f>
        <v>0</v>
      </c>
      <c r="K265" s="238"/>
      <c r="L265" s="46"/>
      <c r="M265" s="239" t="s">
        <v>1</v>
      </c>
      <c r="N265" s="240" t="s">
        <v>44</v>
      </c>
      <c r="O265" s="93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3" t="s">
        <v>319</v>
      </c>
      <c r="AT265" s="243" t="s">
        <v>226</v>
      </c>
      <c r="AU265" s="243" t="s">
        <v>89</v>
      </c>
      <c r="AY265" s="19" t="s">
        <v>224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9" t="s">
        <v>89</v>
      </c>
      <c r="BK265" s="244">
        <f>ROUND(I265*H265,2)</f>
        <v>0</v>
      </c>
      <c r="BL265" s="19" t="s">
        <v>319</v>
      </c>
      <c r="BM265" s="243" t="s">
        <v>3171</v>
      </c>
    </row>
    <row r="266" s="12" customFormat="1" ht="25.92" customHeight="1">
      <c r="A266" s="12"/>
      <c r="B266" s="215"/>
      <c r="C266" s="216"/>
      <c r="D266" s="217" t="s">
        <v>77</v>
      </c>
      <c r="E266" s="218" t="s">
        <v>390</v>
      </c>
      <c r="F266" s="218" t="s">
        <v>2147</v>
      </c>
      <c r="G266" s="216"/>
      <c r="H266" s="216"/>
      <c r="I266" s="219"/>
      <c r="J266" s="220">
        <f>BK266</f>
        <v>0</v>
      </c>
      <c r="K266" s="216"/>
      <c r="L266" s="221"/>
      <c r="M266" s="222"/>
      <c r="N266" s="223"/>
      <c r="O266" s="223"/>
      <c r="P266" s="224">
        <f>P267</f>
        <v>0</v>
      </c>
      <c r="Q266" s="223"/>
      <c r="R266" s="224">
        <f>R267</f>
        <v>0</v>
      </c>
      <c r="S266" s="223"/>
      <c r="T266" s="225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6" t="s">
        <v>93</v>
      </c>
      <c r="AT266" s="227" t="s">
        <v>77</v>
      </c>
      <c r="AU266" s="227" t="s">
        <v>78</v>
      </c>
      <c r="AY266" s="226" t="s">
        <v>224</v>
      </c>
      <c r="BK266" s="228">
        <f>BK267</f>
        <v>0</v>
      </c>
    </row>
    <row r="267" s="12" customFormat="1" ht="22.8" customHeight="1">
      <c r="A267" s="12"/>
      <c r="B267" s="215"/>
      <c r="C267" s="216"/>
      <c r="D267" s="217" t="s">
        <v>77</v>
      </c>
      <c r="E267" s="229" t="s">
        <v>3172</v>
      </c>
      <c r="F267" s="229" t="s">
        <v>3173</v>
      </c>
      <c r="G267" s="216"/>
      <c r="H267" s="216"/>
      <c r="I267" s="219"/>
      <c r="J267" s="230">
        <f>BK267</f>
        <v>0</v>
      </c>
      <c r="K267" s="216"/>
      <c r="L267" s="221"/>
      <c r="M267" s="222"/>
      <c r="N267" s="223"/>
      <c r="O267" s="223"/>
      <c r="P267" s="224">
        <f>SUM(P268:P269)</f>
        <v>0</v>
      </c>
      <c r="Q267" s="223"/>
      <c r="R267" s="224">
        <f>SUM(R268:R269)</f>
        <v>0</v>
      </c>
      <c r="S267" s="223"/>
      <c r="T267" s="225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6" t="s">
        <v>93</v>
      </c>
      <c r="AT267" s="227" t="s">
        <v>77</v>
      </c>
      <c r="AU267" s="227" t="s">
        <v>84</v>
      </c>
      <c r="AY267" s="226" t="s">
        <v>224</v>
      </c>
      <c r="BK267" s="228">
        <f>SUM(BK268:BK269)</f>
        <v>0</v>
      </c>
    </row>
    <row r="268" s="2" customFormat="1" ht="16.5" customHeight="1">
      <c r="A268" s="40"/>
      <c r="B268" s="41"/>
      <c r="C268" s="231" t="s">
        <v>890</v>
      </c>
      <c r="D268" s="231" t="s">
        <v>226</v>
      </c>
      <c r="E268" s="232" t="s">
        <v>3174</v>
      </c>
      <c r="F268" s="233" t="s">
        <v>3175</v>
      </c>
      <c r="G268" s="234" t="s">
        <v>386</v>
      </c>
      <c r="H268" s="235">
        <v>1</v>
      </c>
      <c r="I268" s="236"/>
      <c r="J268" s="237">
        <f>ROUND(I268*H268,2)</f>
        <v>0</v>
      </c>
      <c r="K268" s="238"/>
      <c r="L268" s="46"/>
      <c r="M268" s="239" t="s">
        <v>1</v>
      </c>
      <c r="N268" s="240" t="s">
        <v>44</v>
      </c>
      <c r="O268" s="93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3" t="s">
        <v>637</v>
      </c>
      <c r="AT268" s="243" t="s">
        <v>226</v>
      </c>
      <c r="AU268" s="243" t="s">
        <v>89</v>
      </c>
      <c r="AY268" s="19" t="s">
        <v>224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9" t="s">
        <v>89</v>
      </c>
      <c r="BK268" s="244">
        <f>ROUND(I268*H268,2)</f>
        <v>0</v>
      </c>
      <c r="BL268" s="19" t="s">
        <v>637</v>
      </c>
      <c r="BM268" s="243" t="s">
        <v>3176</v>
      </c>
    </row>
    <row r="269" s="2" customFormat="1" ht="16.5" customHeight="1">
      <c r="A269" s="40"/>
      <c r="B269" s="41"/>
      <c r="C269" s="278" t="s">
        <v>894</v>
      </c>
      <c r="D269" s="278" t="s">
        <v>390</v>
      </c>
      <c r="E269" s="279" t="s">
        <v>3177</v>
      </c>
      <c r="F269" s="280" t="s">
        <v>3178</v>
      </c>
      <c r="G269" s="281" t="s">
        <v>386</v>
      </c>
      <c r="H269" s="282">
        <v>1</v>
      </c>
      <c r="I269" s="283"/>
      <c r="J269" s="284">
        <f>ROUND(I269*H269,2)</f>
        <v>0</v>
      </c>
      <c r="K269" s="285"/>
      <c r="L269" s="286"/>
      <c r="M269" s="306" t="s">
        <v>1</v>
      </c>
      <c r="N269" s="307" t="s">
        <v>44</v>
      </c>
      <c r="O269" s="303"/>
      <c r="P269" s="304">
        <f>O269*H269</f>
        <v>0</v>
      </c>
      <c r="Q269" s="304">
        <v>0</v>
      </c>
      <c r="R269" s="304">
        <f>Q269*H269</f>
        <v>0</v>
      </c>
      <c r="S269" s="304">
        <v>0</v>
      </c>
      <c r="T269" s="30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3" t="s">
        <v>1647</v>
      </c>
      <c r="AT269" s="243" t="s">
        <v>390</v>
      </c>
      <c r="AU269" s="243" t="s">
        <v>89</v>
      </c>
      <c r="AY269" s="19" t="s">
        <v>224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9" t="s">
        <v>89</v>
      </c>
      <c r="BK269" s="244">
        <f>ROUND(I269*H269,2)</f>
        <v>0</v>
      </c>
      <c r="BL269" s="19" t="s">
        <v>637</v>
      </c>
      <c r="BM269" s="243" t="s">
        <v>3179</v>
      </c>
    </row>
    <row r="270" s="2" customFormat="1" ht="6.96" customHeight="1">
      <c r="A270" s="40"/>
      <c r="B270" s="68"/>
      <c r="C270" s="69"/>
      <c r="D270" s="69"/>
      <c r="E270" s="69"/>
      <c r="F270" s="69"/>
      <c r="G270" s="69"/>
      <c r="H270" s="69"/>
      <c r="I270" s="69"/>
      <c r="J270" s="69"/>
      <c r="K270" s="69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cVmsmtXJ9fRvM0FrifGwH9s/fAaLTUi7Y3K0/7SuCC2X3Uz3Fk0Rqp7xoPsTW8l/okOdBTyRUyx0aKmPX+QCug==" hashValue="SzSk4ugoWkI6X6a0WBfnR0oYh0qfwNtIWiDFGbSJjI4c8K6mkRmzEOVKj8sEF2hMP+wh7cgkIXa47efdyOzF+w==" algorithmName="SHA-512" password="CC35"/>
  <autoFilter ref="C136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3180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3181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ROUND(J171,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ROUND((SUM(BE171:BE1611)),  2)</f>
        <v>0</v>
      </c>
      <c r="G37" s="40"/>
      <c r="H37" s="40"/>
      <c r="I37" s="167">
        <v>0.20999999999999999</v>
      </c>
      <c r="J37" s="166">
        <f>ROUND(((SUM(BE171:BE1611))*I37),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ROUND((SUM(BF171:BF1611)),  2)</f>
        <v>0</v>
      </c>
      <c r="G38" s="40"/>
      <c r="H38" s="40"/>
      <c r="I38" s="167">
        <v>0.12</v>
      </c>
      <c r="J38" s="166">
        <f>ROUND(((SUM(BF171:BF1611))*I38),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ROUND((SUM(BG171:BG1611)),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ROUND((SUM(BH171:BH1611)),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ROUND((SUM(BI171:BI1611)),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3180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0020 - SO 02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J171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J172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J173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163</v>
      </c>
      <c r="E103" s="200"/>
      <c r="F103" s="200"/>
      <c r="G103" s="200"/>
      <c r="H103" s="200"/>
      <c r="I103" s="200"/>
      <c r="J103" s="201">
        <f>J197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164</v>
      </c>
      <c r="E104" s="200"/>
      <c r="F104" s="200"/>
      <c r="G104" s="200"/>
      <c r="H104" s="200"/>
      <c r="I104" s="200"/>
      <c r="J104" s="201">
        <f>J204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165</v>
      </c>
      <c r="E105" s="200"/>
      <c r="F105" s="200"/>
      <c r="G105" s="200"/>
      <c r="H105" s="200"/>
      <c r="I105" s="200"/>
      <c r="J105" s="201">
        <f>J269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166</v>
      </c>
      <c r="E106" s="200"/>
      <c r="F106" s="200"/>
      <c r="G106" s="200"/>
      <c r="H106" s="200"/>
      <c r="I106" s="200"/>
      <c r="J106" s="201">
        <f>J318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167</v>
      </c>
      <c r="E107" s="200"/>
      <c r="F107" s="200"/>
      <c r="G107" s="200"/>
      <c r="H107" s="200"/>
      <c r="I107" s="200"/>
      <c r="J107" s="201">
        <f>J328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168</v>
      </c>
      <c r="E108" s="200"/>
      <c r="F108" s="200"/>
      <c r="G108" s="200"/>
      <c r="H108" s="200"/>
      <c r="I108" s="200"/>
      <c r="J108" s="201">
        <f>J356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169</v>
      </c>
      <c r="E109" s="200"/>
      <c r="F109" s="200"/>
      <c r="G109" s="200"/>
      <c r="H109" s="200"/>
      <c r="I109" s="200"/>
      <c r="J109" s="201">
        <f>J402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170</v>
      </c>
      <c r="E110" s="200"/>
      <c r="F110" s="200"/>
      <c r="G110" s="200"/>
      <c r="H110" s="200"/>
      <c r="I110" s="200"/>
      <c r="J110" s="201">
        <f>J580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171</v>
      </c>
      <c r="E111" s="200"/>
      <c r="F111" s="200"/>
      <c r="G111" s="200"/>
      <c r="H111" s="200"/>
      <c r="I111" s="200"/>
      <c r="J111" s="201">
        <f>J607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172</v>
      </c>
      <c r="E112" s="200"/>
      <c r="F112" s="200"/>
      <c r="G112" s="200"/>
      <c r="H112" s="200"/>
      <c r="I112" s="200"/>
      <c r="J112" s="201">
        <f>J640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173</v>
      </c>
      <c r="E113" s="200"/>
      <c r="F113" s="200"/>
      <c r="G113" s="200"/>
      <c r="H113" s="200"/>
      <c r="I113" s="200"/>
      <c r="J113" s="201">
        <f>J656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2"/>
      <c r="C114" s="193"/>
      <c r="D114" s="194" t="s">
        <v>174</v>
      </c>
      <c r="E114" s="195"/>
      <c r="F114" s="195"/>
      <c r="G114" s="195"/>
      <c r="H114" s="195"/>
      <c r="I114" s="195"/>
      <c r="J114" s="196">
        <f>J658</f>
        <v>0</v>
      </c>
      <c r="K114" s="193"/>
      <c r="L114" s="19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8"/>
      <c r="C115" s="134"/>
      <c r="D115" s="199" t="s">
        <v>175</v>
      </c>
      <c r="E115" s="200"/>
      <c r="F115" s="200"/>
      <c r="G115" s="200"/>
      <c r="H115" s="200"/>
      <c r="I115" s="200"/>
      <c r="J115" s="201">
        <f>J659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176</v>
      </c>
      <c r="E116" s="200"/>
      <c r="F116" s="200"/>
      <c r="G116" s="200"/>
      <c r="H116" s="200"/>
      <c r="I116" s="200"/>
      <c r="J116" s="201">
        <f>J690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177</v>
      </c>
      <c r="E117" s="200"/>
      <c r="F117" s="200"/>
      <c r="G117" s="200"/>
      <c r="H117" s="200"/>
      <c r="I117" s="200"/>
      <c r="J117" s="201">
        <f>J764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178</v>
      </c>
      <c r="E118" s="200"/>
      <c r="F118" s="200"/>
      <c r="G118" s="200"/>
      <c r="H118" s="200"/>
      <c r="I118" s="200"/>
      <c r="J118" s="201">
        <f>J876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179</v>
      </c>
      <c r="E119" s="200"/>
      <c r="F119" s="200"/>
      <c r="G119" s="200"/>
      <c r="H119" s="200"/>
      <c r="I119" s="200"/>
      <c r="J119" s="201">
        <f>J887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8"/>
      <c r="C120" s="134"/>
      <c r="D120" s="199" t="s">
        <v>180</v>
      </c>
      <c r="E120" s="200"/>
      <c r="F120" s="200"/>
      <c r="G120" s="200"/>
      <c r="H120" s="200"/>
      <c r="I120" s="200"/>
      <c r="J120" s="201">
        <f>J888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8"/>
      <c r="C121" s="134"/>
      <c r="D121" s="199" t="s">
        <v>181</v>
      </c>
      <c r="E121" s="200"/>
      <c r="F121" s="200"/>
      <c r="G121" s="200"/>
      <c r="H121" s="200"/>
      <c r="I121" s="200"/>
      <c r="J121" s="201">
        <f>J914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8"/>
      <c r="C122" s="134"/>
      <c r="D122" s="199" t="s">
        <v>182</v>
      </c>
      <c r="E122" s="200"/>
      <c r="F122" s="200"/>
      <c r="G122" s="200"/>
      <c r="H122" s="200"/>
      <c r="I122" s="200"/>
      <c r="J122" s="201">
        <f>J926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183</v>
      </c>
      <c r="E123" s="200"/>
      <c r="F123" s="200"/>
      <c r="G123" s="200"/>
      <c r="H123" s="200"/>
      <c r="I123" s="200"/>
      <c r="J123" s="201">
        <f>J940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184</v>
      </c>
      <c r="E124" s="200"/>
      <c r="F124" s="200"/>
      <c r="G124" s="200"/>
      <c r="H124" s="200"/>
      <c r="I124" s="200"/>
      <c r="J124" s="201">
        <f>J963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185</v>
      </c>
      <c r="E125" s="200"/>
      <c r="F125" s="200"/>
      <c r="G125" s="200"/>
      <c r="H125" s="200"/>
      <c r="I125" s="200"/>
      <c r="J125" s="201">
        <f>J990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187</v>
      </c>
      <c r="E126" s="200"/>
      <c r="F126" s="200"/>
      <c r="G126" s="200"/>
      <c r="H126" s="200"/>
      <c r="I126" s="200"/>
      <c r="J126" s="201">
        <f>J1002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188</v>
      </c>
      <c r="E127" s="200"/>
      <c r="F127" s="200"/>
      <c r="G127" s="200"/>
      <c r="H127" s="200"/>
      <c r="I127" s="200"/>
      <c r="J127" s="201">
        <f>J1189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4"/>
      <c r="D128" s="199" t="s">
        <v>189</v>
      </c>
      <c r="E128" s="200"/>
      <c r="F128" s="200"/>
      <c r="G128" s="200"/>
      <c r="H128" s="200"/>
      <c r="I128" s="200"/>
      <c r="J128" s="201">
        <f>J1206</f>
        <v>0</v>
      </c>
      <c r="K128" s="134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8"/>
      <c r="C129" s="134"/>
      <c r="D129" s="199" t="s">
        <v>190</v>
      </c>
      <c r="E129" s="200"/>
      <c r="F129" s="200"/>
      <c r="G129" s="200"/>
      <c r="H129" s="200"/>
      <c r="I129" s="200"/>
      <c r="J129" s="201">
        <f>J1242</f>
        <v>0</v>
      </c>
      <c r="K129" s="134"/>
      <c r="L129" s="202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8"/>
      <c r="C130" s="134"/>
      <c r="D130" s="199" t="s">
        <v>191</v>
      </c>
      <c r="E130" s="200"/>
      <c r="F130" s="200"/>
      <c r="G130" s="200"/>
      <c r="H130" s="200"/>
      <c r="I130" s="200"/>
      <c r="J130" s="201">
        <f>J1295</f>
        <v>0</v>
      </c>
      <c r="K130" s="134"/>
      <c r="L130" s="202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8"/>
      <c r="C131" s="134"/>
      <c r="D131" s="199" t="s">
        <v>192</v>
      </c>
      <c r="E131" s="200"/>
      <c r="F131" s="200"/>
      <c r="G131" s="200"/>
      <c r="H131" s="200"/>
      <c r="I131" s="200"/>
      <c r="J131" s="201">
        <f>J1321</f>
        <v>0</v>
      </c>
      <c r="K131" s="134"/>
      <c r="L131" s="202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8"/>
      <c r="C132" s="134"/>
      <c r="D132" s="199" t="s">
        <v>193</v>
      </c>
      <c r="E132" s="200"/>
      <c r="F132" s="200"/>
      <c r="G132" s="200"/>
      <c r="H132" s="200"/>
      <c r="I132" s="200"/>
      <c r="J132" s="201">
        <f>J1379</f>
        <v>0</v>
      </c>
      <c r="K132" s="134"/>
      <c r="L132" s="202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8"/>
      <c r="C133" s="134"/>
      <c r="D133" s="199" t="s">
        <v>194</v>
      </c>
      <c r="E133" s="200"/>
      <c r="F133" s="200"/>
      <c r="G133" s="200"/>
      <c r="H133" s="200"/>
      <c r="I133" s="200"/>
      <c r="J133" s="201">
        <f>J1410</f>
        <v>0</v>
      </c>
      <c r="K133" s="134"/>
      <c r="L133" s="202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92"/>
      <c r="C134" s="193"/>
      <c r="D134" s="194" t="s">
        <v>195</v>
      </c>
      <c r="E134" s="195"/>
      <c r="F134" s="195"/>
      <c r="G134" s="195"/>
      <c r="H134" s="195"/>
      <c r="I134" s="195"/>
      <c r="J134" s="196">
        <f>J1417</f>
        <v>0</v>
      </c>
      <c r="K134" s="193"/>
      <c r="L134" s="197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8"/>
      <c r="C135" s="134"/>
      <c r="D135" s="199" t="s">
        <v>196</v>
      </c>
      <c r="E135" s="200"/>
      <c r="F135" s="200"/>
      <c r="G135" s="200"/>
      <c r="H135" s="200"/>
      <c r="I135" s="200"/>
      <c r="J135" s="201">
        <f>J1418</f>
        <v>0</v>
      </c>
      <c r="K135" s="134"/>
      <c r="L135" s="202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98"/>
      <c r="C136" s="134"/>
      <c r="D136" s="199" t="s">
        <v>197</v>
      </c>
      <c r="E136" s="200"/>
      <c r="F136" s="200"/>
      <c r="G136" s="200"/>
      <c r="H136" s="200"/>
      <c r="I136" s="200"/>
      <c r="J136" s="201">
        <f>J1419</f>
        <v>0</v>
      </c>
      <c r="K136" s="134"/>
      <c r="L136" s="202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98"/>
      <c r="C137" s="134"/>
      <c r="D137" s="199" t="s">
        <v>198</v>
      </c>
      <c r="E137" s="200"/>
      <c r="F137" s="200"/>
      <c r="G137" s="200"/>
      <c r="H137" s="200"/>
      <c r="I137" s="200"/>
      <c r="J137" s="201">
        <f>J1455</f>
        <v>0</v>
      </c>
      <c r="K137" s="134"/>
      <c r="L137" s="202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98"/>
      <c r="C138" s="134"/>
      <c r="D138" s="199" t="s">
        <v>199</v>
      </c>
      <c r="E138" s="200"/>
      <c r="F138" s="200"/>
      <c r="G138" s="200"/>
      <c r="H138" s="200"/>
      <c r="I138" s="200"/>
      <c r="J138" s="201">
        <f>J1466</f>
        <v>0</v>
      </c>
      <c r="K138" s="134"/>
      <c r="L138" s="202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98"/>
      <c r="C139" s="134"/>
      <c r="D139" s="199" t="s">
        <v>200</v>
      </c>
      <c r="E139" s="200"/>
      <c r="F139" s="200"/>
      <c r="G139" s="200"/>
      <c r="H139" s="200"/>
      <c r="I139" s="200"/>
      <c r="J139" s="201">
        <f>J1486</f>
        <v>0</v>
      </c>
      <c r="K139" s="134"/>
      <c r="L139" s="202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4.88" customHeight="1">
      <c r="A140" s="10"/>
      <c r="B140" s="198"/>
      <c r="C140" s="134"/>
      <c r="D140" s="199" t="s">
        <v>201</v>
      </c>
      <c r="E140" s="200"/>
      <c r="F140" s="200"/>
      <c r="G140" s="200"/>
      <c r="H140" s="200"/>
      <c r="I140" s="200"/>
      <c r="J140" s="201">
        <f>J1499</f>
        <v>0</v>
      </c>
      <c r="K140" s="134"/>
      <c r="L140" s="202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4.88" customHeight="1">
      <c r="A141" s="10"/>
      <c r="B141" s="198"/>
      <c r="C141" s="134"/>
      <c r="D141" s="199" t="s">
        <v>202</v>
      </c>
      <c r="E141" s="200"/>
      <c r="F141" s="200"/>
      <c r="G141" s="200"/>
      <c r="H141" s="200"/>
      <c r="I141" s="200"/>
      <c r="J141" s="201">
        <f>J1520</f>
        <v>0</v>
      </c>
      <c r="K141" s="134"/>
      <c r="L141" s="202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4.88" customHeight="1">
      <c r="A142" s="10"/>
      <c r="B142" s="198"/>
      <c r="C142" s="134"/>
      <c r="D142" s="199" t="s">
        <v>203</v>
      </c>
      <c r="E142" s="200"/>
      <c r="F142" s="200"/>
      <c r="G142" s="200"/>
      <c r="H142" s="200"/>
      <c r="I142" s="200"/>
      <c r="J142" s="201">
        <f>J1543</f>
        <v>0</v>
      </c>
      <c r="K142" s="134"/>
      <c r="L142" s="202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4.88" customHeight="1">
      <c r="A143" s="10"/>
      <c r="B143" s="198"/>
      <c r="C143" s="134"/>
      <c r="D143" s="199" t="s">
        <v>204</v>
      </c>
      <c r="E143" s="200"/>
      <c r="F143" s="200"/>
      <c r="G143" s="200"/>
      <c r="H143" s="200"/>
      <c r="I143" s="200"/>
      <c r="J143" s="201">
        <f>J1551</f>
        <v>0</v>
      </c>
      <c r="K143" s="134"/>
      <c r="L143" s="202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98"/>
      <c r="C144" s="134"/>
      <c r="D144" s="199" t="s">
        <v>205</v>
      </c>
      <c r="E144" s="200"/>
      <c r="F144" s="200"/>
      <c r="G144" s="200"/>
      <c r="H144" s="200"/>
      <c r="I144" s="200"/>
      <c r="J144" s="201">
        <f>J1569</f>
        <v>0</v>
      </c>
      <c r="K144" s="134"/>
      <c r="L144" s="202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8"/>
      <c r="C145" s="134"/>
      <c r="D145" s="199" t="s">
        <v>206</v>
      </c>
      <c r="E145" s="200"/>
      <c r="F145" s="200"/>
      <c r="G145" s="200"/>
      <c r="H145" s="200"/>
      <c r="I145" s="200"/>
      <c r="J145" s="201">
        <f>J1572</f>
        <v>0</v>
      </c>
      <c r="K145" s="134"/>
      <c r="L145" s="202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4.88" customHeight="1">
      <c r="A146" s="10"/>
      <c r="B146" s="198"/>
      <c r="C146" s="134"/>
      <c r="D146" s="199" t="s">
        <v>207</v>
      </c>
      <c r="E146" s="200"/>
      <c r="F146" s="200"/>
      <c r="G146" s="200"/>
      <c r="H146" s="200"/>
      <c r="I146" s="200"/>
      <c r="J146" s="201">
        <f>J1573</f>
        <v>0</v>
      </c>
      <c r="K146" s="134"/>
      <c r="L146" s="202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4.88" customHeight="1">
      <c r="A147" s="10"/>
      <c r="B147" s="198"/>
      <c r="C147" s="134"/>
      <c r="D147" s="199" t="s">
        <v>208</v>
      </c>
      <c r="E147" s="200"/>
      <c r="F147" s="200"/>
      <c r="G147" s="200"/>
      <c r="H147" s="200"/>
      <c r="I147" s="200"/>
      <c r="J147" s="201">
        <f>J1603</f>
        <v>0</v>
      </c>
      <c r="K147" s="134"/>
      <c r="L147" s="202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2" customFormat="1" ht="21.84" customHeight="1">
      <c r="A148" s="40"/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6.96" customHeight="1">
      <c r="A149" s="40"/>
      <c r="B149" s="68"/>
      <c r="C149" s="69"/>
      <c r="D149" s="69"/>
      <c r="E149" s="69"/>
      <c r="F149" s="69"/>
      <c r="G149" s="69"/>
      <c r="H149" s="69"/>
      <c r="I149" s="69"/>
      <c r="J149" s="69"/>
      <c r="K149" s="69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3" s="2" customFormat="1" ht="6.96" customHeight="1">
      <c r="A153" s="40"/>
      <c r="B153" s="70"/>
      <c r="C153" s="71"/>
      <c r="D153" s="71"/>
      <c r="E153" s="71"/>
      <c r="F153" s="71"/>
      <c r="G153" s="71"/>
      <c r="H153" s="71"/>
      <c r="I153" s="71"/>
      <c r="J153" s="71"/>
      <c r="K153" s="71"/>
      <c r="L153" s="65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="2" customFormat="1" ht="24.96" customHeight="1">
      <c r="A154" s="40"/>
      <c r="B154" s="41"/>
      <c r="C154" s="25" t="s">
        <v>209</v>
      </c>
      <c r="D154" s="42"/>
      <c r="E154" s="42"/>
      <c r="F154" s="42"/>
      <c r="G154" s="42"/>
      <c r="H154" s="42"/>
      <c r="I154" s="42"/>
      <c r="J154" s="42"/>
      <c r="K154" s="42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6.96" customHeight="1">
      <c r="A155" s="40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2" customFormat="1" ht="12" customHeight="1">
      <c r="A156" s="40"/>
      <c r="B156" s="41"/>
      <c r="C156" s="34" t="s">
        <v>16</v>
      </c>
      <c r="D156" s="42"/>
      <c r="E156" s="42"/>
      <c r="F156" s="42"/>
      <c r="G156" s="42"/>
      <c r="H156" s="42"/>
      <c r="I156" s="42"/>
      <c r="J156" s="42"/>
      <c r="K156" s="42"/>
      <c r="L156" s="65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="2" customFormat="1" ht="16.5" customHeight="1">
      <c r="A157" s="40"/>
      <c r="B157" s="41"/>
      <c r="C157" s="42"/>
      <c r="D157" s="42"/>
      <c r="E157" s="186" t="str">
        <f>E7</f>
        <v>SOCIÁLNÍ REHABILITACE NOVÉ MĚSTO NAD METUJÍ</v>
      </c>
      <c r="F157" s="34"/>
      <c r="G157" s="34"/>
      <c r="H157" s="34"/>
      <c r="I157" s="42"/>
      <c r="J157" s="42"/>
      <c r="K157" s="42"/>
      <c r="L157" s="65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="1" customFormat="1" ht="12" customHeight="1">
      <c r="B158" s="23"/>
      <c r="C158" s="34" t="s">
        <v>150</v>
      </c>
      <c r="D158" s="24"/>
      <c r="E158" s="24"/>
      <c r="F158" s="24"/>
      <c r="G158" s="24"/>
      <c r="H158" s="24"/>
      <c r="I158" s="24"/>
      <c r="J158" s="24"/>
      <c r="K158" s="24"/>
      <c r="L158" s="22"/>
    </row>
    <row r="159" s="1" customFormat="1" ht="16.5" customHeight="1">
      <c r="B159" s="23"/>
      <c r="C159" s="24"/>
      <c r="D159" s="24"/>
      <c r="E159" s="186" t="s">
        <v>151</v>
      </c>
      <c r="F159" s="24"/>
      <c r="G159" s="24"/>
      <c r="H159" s="24"/>
      <c r="I159" s="24"/>
      <c r="J159" s="24"/>
      <c r="K159" s="24"/>
      <c r="L159" s="22"/>
    </row>
    <row r="160" s="1" customFormat="1" ht="12" customHeight="1">
      <c r="B160" s="23"/>
      <c r="C160" s="34" t="s">
        <v>152</v>
      </c>
      <c r="D160" s="24"/>
      <c r="E160" s="24"/>
      <c r="F160" s="24"/>
      <c r="G160" s="24"/>
      <c r="H160" s="24"/>
      <c r="I160" s="24"/>
      <c r="J160" s="24"/>
      <c r="K160" s="24"/>
      <c r="L160" s="22"/>
    </row>
    <row r="161" s="2" customFormat="1" ht="16.5" customHeight="1">
      <c r="A161" s="40"/>
      <c r="B161" s="41"/>
      <c r="C161" s="42"/>
      <c r="D161" s="42"/>
      <c r="E161" s="187" t="s">
        <v>3180</v>
      </c>
      <c r="F161" s="42"/>
      <c r="G161" s="42"/>
      <c r="H161" s="42"/>
      <c r="I161" s="42"/>
      <c r="J161" s="42"/>
      <c r="K161" s="42"/>
      <c r="L161" s="65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="2" customFormat="1" ht="12" customHeight="1">
      <c r="A162" s="40"/>
      <c r="B162" s="41"/>
      <c r="C162" s="34" t="s">
        <v>154</v>
      </c>
      <c r="D162" s="42"/>
      <c r="E162" s="42"/>
      <c r="F162" s="42"/>
      <c r="G162" s="42"/>
      <c r="H162" s="42"/>
      <c r="I162" s="42"/>
      <c r="J162" s="42"/>
      <c r="K162" s="42"/>
      <c r="L162" s="65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="2" customFormat="1" ht="16.5" customHeight="1">
      <c r="A163" s="40"/>
      <c r="B163" s="41"/>
      <c r="C163" s="42"/>
      <c r="D163" s="42"/>
      <c r="E163" s="78" t="str">
        <f>E13</f>
        <v>0020 - SO 02</v>
      </c>
      <c r="F163" s="42"/>
      <c r="G163" s="42"/>
      <c r="H163" s="42"/>
      <c r="I163" s="42"/>
      <c r="J163" s="42"/>
      <c r="K163" s="42"/>
      <c r="L163" s="65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="2" customFormat="1" ht="6.96" customHeight="1">
      <c r="A164" s="40"/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65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="2" customFormat="1" ht="12" customHeight="1">
      <c r="A165" s="40"/>
      <c r="B165" s="41"/>
      <c r="C165" s="34" t="s">
        <v>20</v>
      </c>
      <c r="D165" s="42"/>
      <c r="E165" s="42"/>
      <c r="F165" s="29" t="str">
        <f>F16</f>
        <v>P.Č. 961, 2340, K.Ú. NOVÉ MĚSTO NAD METUJÍ</v>
      </c>
      <c r="G165" s="42"/>
      <c r="H165" s="42"/>
      <c r="I165" s="34" t="s">
        <v>22</v>
      </c>
      <c r="J165" s="81" t="str">
        <f>IF(J16="","",J16)</f>
        <v>18. 12. 2024</v>
      </c>
      <c r="K165" s="42"/>
      <c r="L165" s="65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="2" customFormat="1" ht="6.96" customHeight="1">
      <c r="A166" s="40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65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="2" customFormat="1" ht="40.05" customHeight="1">
      <c r="A167" s="40"/>
      <c r="B167" s="41"/>
      <c r="C167" s="34" t="s">
        <v>24</v>
      </c>
      <c r="D167" s="42"/>
      <c r="E167" s="42"/>
      <c r="F167" s="29" t="str">
        <f>E19</f>
        <v>KRÁLOVÉHRADECKÝ KRAJ</v>
      </c>
      <c r="G167" s="42"/>
      <c r="H167" s="42"/>
      <c r="I167" s="34" t="s">
        <v>30</v>
      </c>
      <c r="J167" s="38" t="str">
        <f>E25</f>
        <v>ATELIER ARCHITEKTURY A URBANISMU, s.r.o.</v>
      </c>
      <c r="K167" s="42"/>
      <c r="L167" s="65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="2" customFormat="1" ht="15.15" customHeight="1">
      <c r="A168" s="40"/>
      <c r="B168" s="41"/>
      <c r="C168" s="34" t="s">
        <v>28</v>
      </c>
      <c r="D168" s="42"/>
      <c r="E168" s="42"/>
      <c r="F168" s="29" t="str">
        <f>IF(E22="","",E22)</f>
        <v>Vyplň údaj</v>
      </c>
      <c r="G168" s="42"/>
      <c r="H168" s="42"/>
      <c r="I168" s="34" t="s">
        <v>34</v>
      </c>
      <c r="J168" s="38" t="str">
        <f>E28</f>
        <v>JIŘÍ KOCIÁN</v>
      </c>
      <c r="K168" s="42"/>
      <c r="L168" s="65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="2" customFormat="1" ht="10.32" customHeight="1">
      <c r="A169" s="40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65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="11" customFormat="1" ht="29.28" customHeight="1">
      <c r="A170" s="203"/>
      <c r="B170" s="204"/>
      <c r="C170" s="205" t="s">
        <v>210</v>
      </c>
      <c r="D170" s="206" t="s">
        <v>63</v>
      </c>
      <c r="E170" s="206" t="s">
        <v>59</v>
      </c>
      <c r="F170" s="206" t="s">
        <v>60</v>
      </c>
      <c r="G170" s="206" t="s">
        <v>211</v>
      </c>
      <c r="H170" s="206" t="s">
        <v>212</v>
      </c>
      <c r="I170" s="206" t="s">
        <v>213</v>
      </c>
      <c r="J170" s="207" t="s">
        <v>158</v>
      </c>
      <c r="K170" s="208" t="s">
        <v>214</v>
      </c>
      <c r="L170" s="209"/>
      <c r="M170" s="102" t="s">
        <v>1</v>
      </c>
      <c r="N170" s="103" t="s">
        <v>42</v>
      </c>
      <c r="O170" s="103" t="s">
        <v>215</v>
      </c>
      <c r="P170" s="103" t="s">
        <v>216</v>
      </c>
      <c r="Q170" s="103" t="s">
        <v>217</v>
      </c>
      <c r="R170" s="103" t="s">
        <v>218</v>
      </c>
      <c r="S170" s="103" t="s">
        <v>219</v>
      </c>
      <c r="T170" s="104" t="s">
        <v>220</v>
      </c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</row>
    <row r="171" s="2" customFormat="1" ht="22.8" customHeight="1">
      <c r="A171" s="40"/>
      <c r="B171" s="41"/>
      <c r="C171" s="109" t="s">
        <v>221</v>
      </c>
      <c r="D171" s="42"/>
      <c r="E171" s="42"/>
      <c r="F171" s="42"/>
      <c r="G171" s="42"/>
      <c r="H171" s="42"/>
      <c r="I171" s="42"/>
      <c r="J171" s="210">
        <f>BK171</f>
        <v>0</v>
      </c>
      <c r="K171" s="42"/>
      <c r="L171" s="46"/>
      <c r="M171" s="105"/>
      <c r="N171" s="211"/>
      <c r="O171" s="106"/>
      <c r="P171" s="212">
        <f>P172+P658+P1417</f>
        <v>0</v>
      </c>
      <c r="Q171" s="106"/>
      <c r="R171" s="212">
        <f>R172+R658+R1417</f>
        <v>410.12060676999999</v>
      </c>
      <c r="S171" s="106"/>
      <c r="T171" s="213">
        <f>T172+T658+T1417</f>
        <v>0.00040075000000000006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77</v>
      </c>
      <c r="AU171" s="19" t="s">
        <v>160</v>
      </c>
      <c r="BK171" s="214">
        <f>BK172+BK658+BK1417</f>
        <v>0</v>
      </c>
    </row>
    <row r="172" s="12" customFormat="1" ht="25.92" customHeight="1">
      <c r="A172" s="12"/>
      <c r="B172" s="215"/>
      <c r="C172" s="216"/>
      <c r="D172" s="217" t="s">
        <v>77</v>
      </c>
      <c r="E172" s="218" t="s">
        <v>222</v>
      </c>
      <c r="F172" s="218" t="s">
        <v>223</v>
      </c>
      <c r="G172" s="216"/>
      <c r="H172" s="216"/>
      <c r="I172" s="219"/>
      <c r="J172" s="220">
        <f>BK172</f>
        <v>0</v>
      </c>
      <c r="K172" s="216"/>
      <c r="L172" s="221"/>
      <c r="M172" s="222"/>
      <c r="N172" s="223"/>
      <c r="O172" s="223"/>
      <c r="P172" s="224">
        <f>P173+P197+P204+P269+P318+P328+P356+P402+P580+P607+P640+P656</f>
        <v>0</v>
      </c>
      <c r="Q172" s="223"/>
      <c r="R172" s="224">
        <f>R173+R197+R204+R269+R318+R328+R356+R402+R580+R607+R640+R656</f>
        <v>387.32598306</v>
      </c>
      <c r="S172" s="223"/>
      <c r="T172" s="225">
        <f>T173+T197+T204+T269+T318+T328+T356+T402+T580+T607+T640+T656</f>
        <v>0.00040075000000000006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6" t="s">
        <v>84</v>
      </c>
      <c r="AT172" s="227" t="s">
        <v>77</v>
      </c>
      <c r="AU172" s="227" t="s">
        <v>78</v>
      </c>
      <c r="AY172" s="226" t="s">
        <v>224</v>
      </c>
      <c r="BK172" s="228">
        <f>BK173+BK197+BK204+BK269+BK318+BK328+BK356+BK402+BK580+BK607+BK640+BK656</f>
        <v>0</v>
      </c>
    </row>
    <row r="173" s="12" customFormat="1" ht="22.8" customHeight="1">
      <c r="A173" s="12"/>
      <c r="B173" s="215"/>
      <c r="C173" s="216"/>
      <c r="D173" s="217" t="s">
        <v>77</v>
      </c>
      <c r="E173" s="229" t="s">
        <v>84</v>
      </c>
      <c r="F173" s="229" t="s">
        <v>225</v>
      </c>
      <c r="G173" s="216"/>
      <c r="H173" s="216"/>
      <c r="I173" s="219"/>
      <c r="J173" s="230">
        <f>BK173</f>
        <v>0</v>
      </c>
      <c r="K173" s="216"/>
      <c r="L173" s="221"/>
      <c r="M173" s="222"/>
      <c r="N173" s="223"/>
      <c r="O173" s="223"/>
      <c r="P173" s="224">
        <f>SUM(P174:P196)</f>
        <v>0</v>
      </c>
      <c r="Q173" s="223"/>
      <c r="R173" s="224">
        <f>SUM(R174:R196)</f>
        <v>0</v>
      </c>
      <c r="S173" s="223"/>
      <c r="T173" s="225">
        <f>SUM(T174:T196)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6" t="s">
        <v>84</v>
      </c>
      <c r="AT173" s="227" t="s">
        <v>77</v>
      </c>
      <c r="AU173" s="227" t="s">
        <v>84</v>
      </c>
      <c r="AY173" s="226" t="s">
        <v>224</v>
      </c>
      <c r="BK173" s="228">
        <f>SUM(BK174:BK196)</f>
        <v>0</v>
      </c>
    </row>
    <row r="174" s="2" customFormat="1" ht="16.5" customHeight="1">
      <c r="A174" s="40"/>
      <c r="B174" s="41"/>
      <c r="C174" s="231" t="s">
        <v>84</v>
      </c>
      <c r="D174" s="231" t="s">
        <v>226</v>
      </c>
      <c r="E174" s="232" t="s">
        <v>227</v>
      </c>
      <c r="F174" s="233" t="s">
        <v>228</v>
      </c>
      <c r="G174" s="234" t="s">
        <v>229</v>
      </c>
      <c r="H174" s="235">
        <v>300</v>
      </c>
      <c r="I174" s="236"/>
      <c r="J174" s="237">
        <f>ROUND(I174*H174,2)</f>
        <v>0</v>
      </c>
      <c r="K174" s="238"/>
      <c r="L174" s="46"/>
      <c r="M174" s="239" t="s">
        <v>1</v>
      </c>
      <c r="N174" s="240" t="s">
        <v>44</v>
      </c>
      <c r="O174" s="93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3" t="s">
        <v>230</v>
      </c>
      <c r="AT174" s="243" t="s">
        <v>226</v>
      </c>
      <c r="AU174" s="243" t="s">
        <v>89</v>
      </c>
      <c r="AY174" s="19" t="s">
        <v>224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9" t="s">
        <v>89</v>
      </c>
      <c r="BK174" s="244">
        <f>ROUND(I174*H174,2)</f>
        <v>0</v>
      </c>
      <c r="BL174" s="19" t="s">
        <v>230</v>
      </c>
      <c r="BM174" s="243" t="s">
        <v>3182</v>
      </c>
    </row>
    <row r="175" s="13" customFormat="1">
      <c r="A175" s="13"/>
      <c r="B175" s="245"/>
      <c r="C175" s="246"/>
      <c r="D175" s="247" t="s">
        <v>232</v>
      </c>
      <c r="E175" s="248" t="s">
        <v>1</v>
      </c>
      <c r="F175" s="249" t="s">
        <v>3183</v>
      </c>
      <c r="G175" s="246"/>
      <c r="H175" s="250">
        <v>300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232</v>
      </c>
      <c r="AU175" s="256" t="s">
        <v>89</v>
      </c>
      <c r="AV175" s="13" t="s">
        <v>89</v>
      </c>
      <c r="AW175" s="13" t="s">
        <v>33</v>
      </c>
      <c r="AX175" s="13" t="s">
        <v>84</v>
      </c>
      <c r="AY175" s="256" t="s">
        <v>224</v>
      </c>
    </row>
    <row r="176" s="2" customFormat="1" ht="21.75" customHeight="1">
      <c r="A176" s="40"/>
      <c r="B176" s="41"/>
      <c r="C176" s="231" t="s">
        <v>89</v>
      </c>
      <c r="D176" s="231" t="s">
        <v>226</v>
      </c>
      <c r="E176" s="232" t="s">
        <v>234</v>
      </c>
      <c r="F176" s="233" t="s">
        <v>235</v>
      </c>
      <c r="G176" s="234" t="s">
        <v>236</v>
      </c>
      <c r="H176" s="235">
        <v>135</v>
      </c>
      <c r="I176" s="236"/>
      <c r="J176" s="237">
        <f>ROUND(I176*H176,2)</f>
        <v>0</v>
      </c>
      <c r="K176" s="238"/>
      <c r="L176" s="46"/>
      <c r="M176" s="239" t="s">
        <v>1</v>
      </c>
      <c r="N176" s="240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230</v>
      </c>
      <c r="AT176" s="243" t="s">
        <v>226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230</v>
      </c>
      <c r="BM176" s="243" t="s">
        <v>3184</v>
      </c>
    </row>
    <row r="177" s="14" customFormat="1">
      <c r="A177" s="14"/>
      <c r="B177" s="257"/>
      <c r="C177" s="258"/>
      <c r="D177" s="247" t="s">
        <v>232</v>
      </c>
      <c r="E177" s="259" t="s">
        <v>1</v>
      </c>
      <c r="F177" s="260" t="s">
        <v>238</v>
      </c>
      <c r="G177" s="258"/>
      <c r="H177" s="259" t="s">
        <v>1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232</v>
      </c>
      <c r="AU177" s="266" t="s">
        <v>89</v>
      </c>
      <c r="AV177" s="14" t="s">
        <v>84</v>
      </c>
      <c r="AW177" s="14" t="s">
        <v>33</v>
      </c>
      <c r="AX177" s="14" t="s">
        <v>78</v>
      </c>
      <c r="AY177" s="266" t="s">
        <v>224</v>
      </c>
    </row>
    <row r="178" s="13" customFormat="1">
      <c r="A178" s="13"/>
      <c r="B178" s="245"/>
      <c r="C178" s="246"/>
      <c r="D178" s="247" t="s">
        <v>232</v>
      </c>
      <c r="E178" s="248" t="s">
        <v>1</v>
      </c>
      <c r="F178" s="249" t="s">
        <v>3185</v>
      </c>
      <c r="G178" s="246"/>
      <c r="H178" s="250">
        <v>135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232</v>
      </c>
      <c r="AU178" s="256" t="s">
        <v>89</v>
      </c>
      <c r="AV178" s="13" t="s">
        <v>89</v>
      </c>
      <c r="AW178" s="13" t="s">
        <v>33</v>
      </c>
      <c r="AX178" s="13" t="s">
        <v>84</v>
      </c>
      <c r="AY178" s="256" t="s">
        <v>224</v>
      </c>
    </row>
    <row r="179" s="2" customFormat="1" ht="21.75" customHeight="1">
      <c r="A179" s="40"/>
      <c r="B179" s="41"/>
      <c r="C179" s="231" t="s">
        <v>93</v>
      </c>
      <c r="D179" s="231" t="s">
        <v>226</v>
      </c>
      <c r="E179" s="232" t="s">
        <v>240</v>
      </c>
      <c r="F179" s="233" t="s">
        <v>241</v>
      </c>
      <c r="G179" s="234" t="s">
        <v>236</v>
      </c>
      <c r="H179" s="235">
        <v>76.596999999999994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230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230</v>
      </c>
      <c r="BM179" s="243" t="s">
        <v>3186</v>
      </c>
    </row>
    <row r="180" s="14" customFormat="1">
      <c r="A180" s="14"/>
      <c r="B180" s="257"/>
      <c r="C180" s="258"/>
      <c r="D180" s="247" t="s">
        <v>232</v>
      </c>
      <c r="E180" s="259" t="s">
        <v>1</v>
      </c>
      <c r="F180" s="260" t="s">
        <v>243</v>
      </c>
      <c r="G180" s="258"/>
      <c r="H180" s="259" t="s">
        <v>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232</v>
      </c>
      <c r="AU180" s="266" t="s">
        <v>89</v>
      </c>
      <c r="AV180" s="14" t="s">
        <v>84</v>
      </c>
      <c r="AW180" s="14" t="s">
        <v>33</v>
      </c>
      <c r="AX180" s="14" t="s">
        <v>78</v>
      </c>
      <c r="AY180" s="266" t="s">
        <v>224</v>
      </c>
    </row>
    <row r="181" s="13" customFormat="1">
      <c r="A181" s="13"/>
      <c r="B181" s="245"/>
      <c r="C181" s="246"/>
      <c r="D181" s="247" t="s">
        <v>232</v>
      </c>
      <c r="E181" s="248" t="s">
        <v>1</v>
      </c>
      <c r="F181" s="249" t="s">
        <v>3187</v>
      </c>
      <c r="G181" s="246"/>
      <c r="H181" s="250">
        <v>65.335999999999999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232</v>
      </c>
      <c r="AU181" s="256" t="s">
        <v>89</v>
      </c>
      <c r="AV181" s="13" t="s">
        <v>89</v>
      </c>
      <c r="AW181" s="13" t="s">
        <v>33</v>
      </c>
      <c r="AX181" s="13" t="s">
        <v>78</v>
      </c>
      <c r="AY181" s="256" t="s">
        <v>224</v>
      </c>
    </row>
    <row r="182" s="13" customFormat="1">
      <c r="A182" s="13"/>
      <c r="B182" s="245"/>
      <c r="C182" s="246"/>
      <c r="D182" s="247" t="s">
        <v>232</v>
      </c>
      <c r="E182" s="248" t="s">
        <v>1</v>
      </c>
      <c r="F182" s="249" t="s">
        <v>3188</v>
      </c>
      <c r="G182" s="246"/>
      <c r="H182" s="250">
        <v>0.97099999999999997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232</v>
      </c>
      <c r="AU182" s="256" t="s">
        <v>89</v>
      </c>
      <c r="AV182" s="13" t="s">
        <v>89</v>
      </c>
      <c r="AW182" s="13" t="s">
        <v>33</v>
      </c>
      <c r="AX182" s="13" t="s">
        <v>78</v>
      </c>
      <c r="AY182" s="256" t="s">
        <v>224</v>
      </c>
    </row>
    <row r="183" s="14" customFormat="1">
      <c r="A183" s="14"/>
      <c r="B183" s="257"/>
      <c r="C183" s="258"/>
      <c r="D183" s="247" t="s">
        <v>232</v>
      </c>
      <c r="E183" s="259" t="s">
        <v>1</v>
      </c>
      <c r="F183" s="260" t="s">
        <v>246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232</v>
      </c>
      <c r="AU183" s="266" t="s">
        <v>89</v>
      </c>
      <c r="AV183" s="14" t="s">
        <v>84</v>
      </c>
      <c r="AW183" s="14" t="s">
        <v>33</v>
      </c>
      <c r="AX183" s="14" t="s">
        <v>78</v>
      </c>
      <c r="AY183" s="266" t="s">
        <v>224</v>
      </c>
    </row>
    <row r="184" s="13" customFormat="1">
      <c r="A184" s="13"/>
      <c r="B184" s="245"/>
      <c r="C184" s="246"/>
      <c r="D184" s="247" t="s">
        <v>232</v>
      </c>
      <c r="E184" s="248" t="s">
        <v>1</v>
      </c>
      <c r="F184" s="249" t="s">
        <v>3189</v>
      </c>
      <c r="G184" s="246"/>
      <c r="H184" s="250">
        <v>10.289999999999999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232</v>
      </c>
      <c r="AU184" s="256" t="s">
        <v>89</v>
      </c>
      <c r="AV184" s="13" t="s">
        <v>89</v>
      </c>
      <c r="AW184" s="13" t="s">
        <v>33</v>
      </c>
      <c r="AX184" s="13" t="s">
        <v>78</v>
      </c>
      <c r="AY184" s="256" t="s">
        <v>224</v>
      </c>
    </row>
    <row r="185" s="15" customFormat="1">
      <c r="A185" s="15"/>
      <c r="B185" s="267"/>
      <c r="C185" s="268"/>
      <c r="D185" s="247" t="s">
        <v>232</v>
      </c>
      <c r="E185" s="269" t="s">
        <v>1</v>
      </c>
      <c r="F185" s="270" t="s">
        <v>248</v>
      </c>
      <c r="G185" s="268"/>
      <c r="H185" s="271">
        <v>76.596999999999994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232</v>
      </c>
      <c r="AU185" s="277" t="s">
        <v>89</v>
      </c>
      <c r="AV185" s="15" t="s">
        <v>230</v>
      </c>
      <c r="AW185" s="15" t="s">
        <v>33</v>
      </c>
      <c r="AX185" s="15" t="s">
        <v>84</v>
      </c>
      <c r="AY185" s="277" t="s">
        <v>224</v>
      </c>
    </row>
    <row r="186" s="2" customFormat="1" ht="21.75" customHeight="1">
      <c r="A186" s="40"/>
      <c r="B186" s="41"/>
      <c r="C186" s="231" t="s">
        <v>230</v>
      </c>
      <c r="D186" s="231" t="s">
        <v>226</v>
      </c>
      <c r="E186" s="232" t="s">
        <v>249</v>
      </c>
      <c r="F186" s="233" t="s">
        <v>250</v>
      </c>
      <c r="G186" s="234" t="s">
        <v>236</v>
      </c>
      <c r="H186" s="235">
        <v>281.59699999999998</v>
      </c>
      <c r="I186" s="236"/>
      <c r="J186" s="237">
        <f>ROUND(I186*H186,2)</f>
        <v>0</v>
      </c>
      <c r="K186" s="238"/>
      <c r="L186" s="46"/>
      <c r="M186" s="239" t="s">
        <v>1</v>
      </c>
      <c r="N186" s="240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230</v>
      </c>
      <c r="AT186" s="243" t="s">
        <v>226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230</v>
      </c>
      <c r="BM186" s="243" t="s">
        <v>3190</v>
      </c>
    </row>
    <row r="187" s="13" customFormat="1">
      <c r="A187" s="13"/>
      <c r="B187" s="245"/>
      <c r="C187" s="246"/>
      <c r="D187" s="247" t="s">
        <v>232</v>
      </c>
      <c r="E187" s="248" t="s">
        <v>1</v>
      </c>
      <c r="F187" s="249" t="s">
        <v>3191</v>
      </c>
      <c r="G187" s="246"/>
      <c r="H187" s="250">
        <v>15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232</v>
      </c>
      <c r="AU187" s="256" t="s">
        <v>89</v>
      </c>
      <c r="AV187" s="13" t="s">
        <v>89</v>
      </c>
      <c r="AW187" s="13" t="s">
        <v>33</v>
      </c>
      <c r="AX187" s="13" t="s">
        <v>78</v>
      </c>
      <c r="AY187" s="256" t="s">
        <v>224</v>
      </c>
    </row>
    <row r="188" s="13" customFormat="1">
      <c r="A188" s="13"/>
      <c r="B188" s="245"/>
      <c r="C188" s="246"/>
      <c r="D188" s="247" t="s">
        <v>232</v>
      </c>
      <c r="E188" s="248" t="s">
        <v>1</v>
      </c>
      <c r="F188" s="249" t="s">
        <v>3192</v>
      </c>
      <c r="G188" s="246"/>
      <c r="H188" s="250">
        <v>211.59700000000001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232</v>
      </c>
      <c r="AU188" s="256" t="s">
        <v>89</v>
      </c>
      <c r="AV188" s="13" t="s">
        <v>89</v>
      </c>
      <c r="AW188" s="13" t="s">
        <v>33</v>
      </c>
      <c r="AX188" s="13" t="s">
        <v>78</v>
      </c>
      <c r="AY188" s="256" t="s">
        <v>224</v>
      </c>
    </row>
    <row r="189" s="13" customFormat="1">
      <c r="A189" s="13"/>
      <c r="B189" s="245"/>
      <c r="C189" s="246"/>
      <c r="D189" s="247" t="s">
        <v>232</v>
      </c>
      <c r="E189" s="248" t="s">
        <v>1</v>
      </c>
      <c r="F189" s="249" t="s">
        <v>3193</v>
      </c>
      <c r="G189" s="246"/>
      <c r="H189" s="250">
        <v>55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232</v>
      </c>
      <c r="AU189" s="256" t="s">
        <v>89</v>
      </c>
      <c r="AV189" s="13" t="s">
        <v>89</v>
      </c>
      <c r="AW189" s="13" t="s">
        <v>33</v>
      </c>
      <c r="AX189" s="13" t="s">
        <v>78</v>
      </c>
      <c r="AY189" s="256" t="s">
        <v>224</v>
      </c>
    </row>
    <row r="190" s="15" customFormat="1">
      <c r="A190" s="15"/>
      <c r="B190" s="267"/>
      <c r="C190" s="268"/>
      <c r="D190" s="247" t="s">
        <v>232</v>
      </c>
      <c r="E190" s="269" t="s">
        <v>1</v>
      </c>
      <c r="F190" s="270" t="s">
        <v>248</v>
      </c>
      <c r="G190" s="268"/>
      <c r="H190" s="271">
        <v>281.59699999999998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232</v>
      </c>
      <c r="AU190" s="277" t="s">
        <v>89</v>
      </c>
      <c r="AV190" s="15" t="s">
        <v>230</v>
      </c>
      <c r="AW190" s="15" t="s">
        <v>33</v>
      </c>
      <c r="AX190" s="15" t="s">
        <v>84</v>
      </c>
      <c r="AY190" s="277" t="s">
        <v>224</v>
      </c>
    </row>
    <row r="191" s="2" customFormat="1" ht="16.5" customHeight="1">
      <c r="A191" s="40"/>
      <c r="B191" s="41"/>
      <c r="C191" s="231" t="s">
        <v>255</v>
      </c>
      <c r="D191" s="231" t="s">
        <v>226</v>
      </c>
      <c r="E191" s="232" t="s">
        <v>256</v>
      </c>
      <c r="F191" s="233" t="s">
        <v>257</v>
      </c>
      <c r="G191" s="234" t="s">
        <v>236</v>
      </c>
      <c r="H191" s="235">
        <v>55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230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230</v>
      </c>
      <c r="BM191" s="243" t="s">
        <v>3194</v>
      </c>
    </row>
    <row r="192" s="13" customFormat="1">
      <c r="A192" s="13"/>
      <c r="B192" s="245"/>
      <c r="C192" s="246"/>
      <c r="D192" s="247" t="s">
        <v>232</v>
      </c>
      <c r="E192" s="248" t="s">
        <v>1</v>
      </c>
      <c r="F192" s="249" t="s">
        <v>3195</v>
      </c>
      <c r="G192" s="246"/>
      <c r="H192" s="250">
        <v>55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232</v>
      </c>
      <c r="AU192" s="256" t="s">
        <v>89</v>
      </c>
      <c r="AV192" s="13" t="s">
        <v>89</v>
      </c>
      <c r="AW192" s="13" t="s">
        <v>33</v>
      </c>
      <c r="AX192" s="13" t="s">
        <v>84</v>
      </c>
      <c r="AY192" s="256" t="s">
        <v>224</v>
      </c>
    </row>
    <row r="193" s="2" customFormat="1" ht="16.5" customHeight="1">
      <c r="A193" s="40"/>
      <c r="B193" s="41"/>
      <c r="C193" s="231" t="s">
        <v>260</v>
      </c>
      <c r="D193" s="231" t="s">
        <v>226</v>
      </c>
      <c r="E193" s="232" t="s">
        <v>261</v>
      </c>
      <c r="F193" s="233" t="s">
        <v>262</v>
      </c>
      <c r="G193" s="234" t="s">
        <v>229</v>
      </c>
      <c r="H193" s="235">
        <v>300</v>
      </c>
      <c r="I193" s="236"/>
      <c r="J193" s="237">
        <f>ROUND(I193*H193,2)</f>
        <v>0</v>
      </c>
      <c r="K193" s="238"/>
      <c r="L193" s="46"/>
      <c r="M193" s="239" t="s">
        <v>1</v>
      </c>
      <c r="N193" s="240" t="s">
        <v>44</v>
      </c>
      <c r="O193" s="93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230</v>
      </c>
      <c r="AT193" s="243" t="s">
        <v>226</v>
      </c>
      <c r="AU193" s="243" t="s">
        <v>89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230</v>
      </c>
      <c r="BM193" s="243" t="s">
        <v>3196</v>
      </c>
    </row>
    <row r="194" s="13" customFormat="1">
      <c r="A194" s="13"/>
      <c r="B194" s="245"/>
      <c r="C194" s="246"/>
      <c r="D194" s="247" t="s">
        <v>232</v>
      </c>
      <c r="E194" s="248" t="s">
        <v>1</v>
      </c>
      <c r="F194" s="249" t="s">
        <v>3183</v>
      </c>
      <c r="G194" s="246"/>
      <c r="H194" s="250">
        <v>300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232</v>
      </c>
      <c r="AU194" s="256" t="s">
        <v>89</v>
      </c>
      <c r="AV194" s="13" t="s">
        <v>89</v>
      </c>
      <c r="AW194" s="13" t="s">
        <v>33</v>
      </c>
      <c r="AX194" s="13" t="s">
        <v>84</v>
      </c>
      <c r="AY194" s="256" t="s">
        <v>224</v>
      </c>
    </row>
    <row r="195" s="2" customFormat="1" ht="16.5" customHeight="1">
      <c r="A195" s="40"/>
      <c r="B195" s="41"/>
      <c r="C195" s="231" t="s">
        <v>264</v>
      </c>
      <c r="D195" s="231" t="s">
        <v>226</v>
      </c>
      <c r="E195" s="232" t="s">
        <v>265</v>
      </c>
      <c r="F195" s="233" t="s">
        <v>266</v>
      </c>
      <c r="G195" s="234" t="s">
        <v>236</v>
      </c>
      <c r="H195" s="235">
        <v>55</v>
      </c>
      <c r="I195" s="236"/>
      <c r="J195" s="237">
        <f>ROUND(I195*H195,2)</f>
        <v>0</v>
      </c>
      <c r="K195" s="238"/>
      <c r="L195" s="46"/>
      <c r="M195" s="239" t="s">
        <v>1</v>
      </c>
      <c r="N195" s="240" t="s">
        <v>44</v>
      </c>
      <c r="O195" s="93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3" t="s">
        <v>230</v>
      </c>
      <c r="AT195" s="243" t="s">
        <v>226</v>
      </c>
      <c r="AU195" s="243" t="s">
        <v>89</v>
      </c>
      <c r="AY195" s="19" t="s">
        <v>224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9" t="s">
        <v>89</v>
      </c>
      <c r="BK195" s="244">
        <f>ROUND(I195*H195,2)</f>
        <v>0</v>
      </c>
      <c r="BL195" s="19" t="s">
        <v>230</v>
      </c>
      <c r="BM195" s="243" t="s">
        <v>3197</v>
      </c>
    </row>
    <row r="196" s="13" customFormat="1">
      <c r="A196" s="13"/>
      <c r="B196" s="245"/>
      <c r="C196" s="246"/>
      <c r="D196" s="247" t="s">
        <v>232</v>
      </c>
      <c r="E196" s="248" t="s">
        <v>1</v>
      </c>
      <c r="F196" s="249" t="s">
        <v>3198</v>
      </c>
      <c r="G196" s="246"/>
      <c r="H196" s="250">
        <v>55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232</v>
      </c>
      <c r="AU196" s="256" t="s">
        <v>89</v>
      </c>
      <c r="AV196" s="13" t="s">
        <v>89</v>
      </c>
      <c r="AW196" s="13" t="s">
        <v>33</v>
      </c>
      <c r="AX196" s="13" t="s">
        <v>84</v>
      </c>
      <c r="AY196" s="256" t="s">
        <v>224</v>
      </c>
    </row>
    <row r="197" s="12" customFormat="1" ht="22.8" customHeight="1">
      <c r="A197" s="12"/>
      <c r="B197" s="215"/>
      <c r="C197" s="216"/>
      <c r="D197" s="217" t="s">
        <v>77</v>
      </c>
      <c r="E197" s="229" t="s">
        <v>7</v>
      </c>
      <c r="F197" s="229" t="s">
        <v>269</v>
      </c>
      <c r="G197" s="216"/>
      <c r="H197" s="216"/>
      <c r="I197" s="219"/>
      <c r="J197" s="230">
        <f>BK197</f>
        <v>0</v>
      </c>
      <c r="K197" s="216"/>
      <c r="L197" s="221"/>
      <c r="M197" s="222"/>
      <c r="N197" s="223"/>
      <c r="O197" s="223"/>
      <c r="P197" s="224">
        <f>SUM(P198:P203)</f>
        <v>0</v>
      </c>
      <c r="Q197" s="223"/>
      <c r="R197" s="224">
        <f>SUM(R198:R203)</f>
        <v>0.051667299999999999</v>
      </c>
      <c r="S197" s="223"/>
      <c r="T197" s="225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6" t="s">
        <v>84</v>
      </c>
      <c r="AT197" s="227" t="s">
        <v>77</v>
      </c>
      <c r="AU197" s="227" t="s">
        <v>84</v>
      </c>
      <c r="AY197" s="226" t="s">
        <v>224</v>
      </c>
      <c r="BK197" s="228">
        <f>SUM(BK198:BK203)</f>
        <v>0</v>
      </c>
    </row>
    <row r="198" s="2" customFormat="1" ht="24.15" customHeight="1">
      <c r="A198" s="40"/>
      <c r="B198" s="41"/>
      <c r="C198" s="231" t="s">
        <v>270</v>
      </c>
      <c r="D198" s="231" t="s">
        <v>226</v>
      </c>
      <c r="E198" s="232" t="s">
        <v>271</v>
      </c>
      <c r="F198" s="233" t="s">
        <v>272</v>
      </c>
      <c r="G198" s="234" t="s">
        <v>273</v>
      </c>
      <c r="H198" s="235">
        <v>25.449999999999999</v>
      </c>
      <c r="I198" s="236"/>
      <c r="J198" s="237">
        <f>ROUND(I198*H198,2)</f>
        <v>0</v>
      </c>
      <c r="K198" s="238"/>
      <c r="L198" s="46"/>
      <c r="M198" s="239" t="s">
        <v>1</v>
      </c>
      <c r="N198" s="240" t="s">
        <v>44</v>
      </c>
      <c r="O198" s="93"/>
      <c r="P198" s="241">
        <f>O198*H198</f>
        <v>0</v>
      </c>
      <c r="Q198" s="241">
        <v>0.00034000000000000002</v>
      </c>
      <c r="R198" s="241">
        <f>Q198*H198</f>
        <v>0.008653000000000001</v>
      </c>
      <c r="S198" s="241">
        <v>0</v>
      </c>
      <c r="T198" s="24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3" t="s">
        <v>230</v>
      </c>
      <c r="AT198" s="243" t="s">
        <v>226</v>
      </c>
      <c r="AU198" s="243" t="s">
        <v>89</v>
      </c>
      <c r="AY198" s="19" t="s">
        <v>224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9" t="s">
        <v>89</v>
      </c>
      <c r="BK198" s="244">
        <f>ROUND(I198*H198,2)</f>
        <v>0</v>
      </c>
      <c r="BL198" s="19" t="s">
        <v>230</v>
      </c>
      <c r="BM198" s="243" t="s">
        <v>3199</v>
      </c>
    </row>
    <row r="199" s="13" customFormat="1">
      <c r="A199" s="13"/>
      <c r="B199" s="245"/>
      <c r="C199" s="246"/>
      <c r="D199" s="247" t="s">
        <v>232</v>
      </c>
      <c r="E199" s="248" t="s">
        <v>1</v>
      </c>
      <c r="F199" s="249" t="s">
        <v>3200</v>
      </c>
      <c r="G199" s="246"/>
      <c r="H199" s="250">
        <v>25.449999999999999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232</v>
      </c>
      <c r="AU199" s="256" t="s">
        <v>89</v>
      </c>
      <c r="AV199" s="13" t="s">
        <v>89</v>
      </c>
      <c r="AW199" s="13" t="s">
        <v>33</v>
      </c>
      <c r="AX199" s="13" t="s">
        <v>84</v>
      </c>
      <c r="AY199" s="256" t="s">
        <v>224</v>
      </c>
    </row>
    <row r="200" s="2" customFormat="1" ht="24.15" customHeight="1">
      <c r="A200" s="40"/>
      <c r="B200" s="41"/>
      <c r="C200" s="231" t="s">
        <v>276</v>
      </c>
      <c r="D200" s="231" t="s">
        <v>226</v>
      </c>
      <c r="E200" s="232" t="s">
        <v>277</v>
      </c>
      <c r="F200" s="233" t="s">
        <v>278</v>
      </c>
      <c r="G200" s="234" t="s">
        <v>273</v>
      </c>
      <c r="H200" s="235">
        <v>15.09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0.0022699999999999999</v>
      </c>
      <c r="R200" s="241">
        <f>Q200*H200</f>
        <v>0.034254299999999994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230</v>
      </c>
      <c r="AT200" s="243" t="s">
        <v>226</v>
      </c>
      <c r="AU200" s="243" t="s">
        <v>89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230</v>
      </c>
      <c r="BM200" s="243" t="s">
        <v>3201</v>
      </c>
    </row>
    <row r="201" s="13" customFormat="1">
      <c r="A201" s="13"/>
      <c r="B201" s="245"/>
      <c r="C201" s="246"/>
      <c r="D201" s="247" t="s">
        <v>232</v>
      </c>
      <c r="E201" s="248" t="s">
        <v>1</v>
      </c>
      <c r="F201" s="249" t="s">
        <v>3202</v>
      </c>
      <c r="G201" s="246"/>
      <c r="H201" s="250">
        <v>15.09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232</v>
      </c>
      <c r="AU201" s="256" t="s">
        <v>89</v>
      </c>
      <c r="AV201" s="13" t="s">
        <v>89</v>
      </c>
      <c r="AW201" s="13" t="s">
        <v>33</v>
      </c>
      <c r="AX201" s="13" t="s">
        <v>84</v>
      </c>
      <c r="AY201" s="256" t="s">
        <v>224</v>
      </c>
    </row>
    <row r="202" s="2" customFormat="1" ht="16.5" customHeight="1">
      <c r="A202" s="40"/>
      <c r="B202" s="41"/>
      <c r="C202" s="231" t="s">
        <v>281</v>
      </c>
      <c r="D202" s="231" t="s">
        <v>226</v>
      </c>
      <c r="E202" s="232" t="s">
        <v>282</v>
      </c>
      <c r="F202" s="233" t="s">
        <v>283</v>
      </c>
      <c r="G202" s="234" t="s">
        <v>273</v>
      </c>
      <c r="H202" s="235">
        <v>4</v>
      </c>
      <c r="I202" s="236"/>
      <c r="J202" s="237">
        <f>ROUND(I202*H202,2)</f>
        <v>0</v>
      </c>
      <c r="K202" s="238"/>
      <c r="L202" s="46"/>
      <c r="M202" s="239" t="s">
        <v>1</v>
      </c>
      <c r="N202" s="240" t="s">
        <v>44</v>
      </c>
      <c r="O202" s="93"/>
      <c r="P202" s="241">
        <f>O202*H202</f>
        <v>0</v>
      </c>
      <c r="Q202" s="241">
        <v>0.0021900000000000001</v>
      </c>
      <c r="R202" s="241">
        <f>Q202*H202</f>
        <v>0.0087600000000000004</v>
      </c>
      <c r="S202" s="241">
        <v>0</v>
      </c>
      <c r="T202" s="24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3" t="s">
        <v>230</v>
      </c>
      <c r="AT202" s="243" t="s">
        <v>226</v>
      </c>
      <c r="AU202" s="243" t="s">
        <v>89</v>
      </c>
      <c r="AY202" s="19" t="s">
        <v>224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9" t="s">
        <v>89</v>
      </c>
      <c r="BK202" s="244">
        <f>ROUND(I202*H202,2)</f>
        <v>0</v>
      </c>
      <c r="BL202" s="19" t="s">
        <v>230</v>
      </c>
      <c r="BM202" s="243" t="s">
        <v>3203</v>
      </c>
    </row>
    <row r="203" s="13" customFormat="1">
      <c r="A203" s="13"/>
      <c r="B203" s="245"/>
      <c r="C203" s="246"/>
      <c r="D203" s="247" t="s">
        <v>232</v>
      </c>
      <c r="E203" s="248" t="s">
        <v>1</v>
      </c>
      <c r="F203" s="249" t="s">
        <v>3204</v>
      </c>
      <c r="G203" s="246"/>
      <c r="H203" s="250">
        <v>4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6" t="s">
        <v>232</v>
      </c>
      <c r="AU203" s="256" t="s">
        <v>89</v>
      </c>
      <c r="AV203" s="13" t="s">
        <v>89</v>
      </c>
      <c r="AW203" s="13" t="s">
        <v>33</v>
      </c>
      <c r="AX203" s="13" t="s">
        <v>84</v>
      </c>
      <c r="AY203" s="256" t="s">
        <v>224</v>
      </c>
    </row>
    <row r="204" s="12" customFormat="1" ht="22.8" customHeight="1">
      <c r="A204" s="12"/>
      <c r="B204" s="215"/>
      <c r="C204" s="216"/>
      <c r="D204" s="217" t="s">
        <v>77</v>
      </c>
      <c r="E204" s="229" t="s">
        <v>286</v>
      </c>
      <c r="F204" s="229" t="s">
        <v>287</v>
      </c>
      <c r="G204" s="216"/>
      <c r="H204" s="216"/>
      <c r="I204" s="219"/>
      <c r="J204" s="230">
        <f>BK204</f>
        <v>0</v>
      </c>
      <c r="K204" s="216"/>
      <c r="L204" s="221"/>
      <c r="M204" s="222"/>
      <c r="N204" s="223"/>
      <c r="O204" s="223"/>
      <c r="P204" s="224">
        <f>SUM(P205:P268)</f>
        <v>0</v>
      </c>
      <c r="Q204" s="223"/>
      <c r="R204" s="224">
        <f>SUM(R205:R268)</f>
        <v>182.55009318999998</v>
      </c>
      <c r="S204" s="223"/>
      <c r="T204" s="225">
        <f>SUM(T205:T268)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6" t="s">
        <v>84</v>
      </c>
      <c r="AT204" s="227" t="s">
        <v>77</v>
      </c>
      <c r="AU204" s="227" t="s">
        <v>84</v>
      </c>
      <c r="AY204" s="226" t="s">
        <v>224</v>
      </c>
      <c r="BK204" s="228">
        <f>SUM(BK205:BK268)</f>
        <v>0</v>
      </c>
    </row>
    <row r="205" s="2" customFormat="1" ht="16.5" customHeight="1">
      <c r="A205" s="40"/>
      <c r="B205" s="41"/>
      <c r="C205" s="231" t="s">
        <v>288</v>
      </c>
      <c r="D205" s="231" t="s">
        <v>226</v>
      </c>
      <c r="E205" s="232" t="s">
        <v>289</v>
      </c>
      <c r="F205" s="233" t="s">
        <v>290</v>
      </c>
      <c r="G205" s="234" t="s">
        <v>236</v>
      </c>
      <c r="H205" s="235">
        <v>27.748000000000001</v>
      </c>
      <c r="I205" s="236"/>
      <c r="J205" s="237">
        <f>ROUND(I205*H205,2)</f>
        <v>0</v>
      </c>
      <c r="K205" s="238"/>
      <c r="L205" s="46"/>
      <c r="M205" s="239" t="s">
        <v>1</v>
      </c>
      <c r="N205" s="240" t="s">
        <v>44</v>
      </c>
      <c r="O205" s="93"/>
      <c r="P205" s="241">
        <f>O205*H205</f>
        <v>0</v>
      </c>
      <c r="Q205" s="241">
        <v>2.1600000000000001</v>
      </c>
      <c r="R205" s="241">
        <f>Q205*H205</f>
        <v>59.935680000000005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230</v>
      </c>
      <c r="AT205" s="243" t="s">
        <v>226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230</v>
      </c>
      <c r="BM205" s="243" t="s">
        <v>3205</v>
      </c>
    </row>
    <row r="206" s="14" customFormat="1">
      <c r="A206" s="14"/>
      <c r="B206" s="257"/>
      <c r="C206" s="258"/>
      <c r="D206" s="247" t="s">
        <v>232</v>
      </c>
      <c r="E206" s="259" t="s">
        <v>1</v>
      </c>
      <c r="F206" s="260" t="s">
        <v>292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232</v>
      </c>
      <c r="AU206" s="266" t="s">
        <v>89</v>
      </c>
      <c r="AV206" s="14" t="s">
        <v>84</v>
      </c>
      <c r="AW206" s="14" t="s">
        <v>33</v>
      </c>
      <c r="AX206" s="14" t="s">
        <v>78</v>
      </c>
      <c r="AY206" s="266" t="s">
        <v>224</v>
      </c>
    </row>
    <row r="207" s="14" customFormat="1">
      <c r="A207" s="14"/>
      <c r="B207" s="257"/>
      <c r="C207" s="258"/>
      <c r="D207" s="247" t="s">
        <v>232</v>
      </c>
      <c r="E207" s="259" t="s">
        <v>1</v>
      </c>
      <c r="F207" s="260" t="s">
        <v>293</v>
      </c>
      <c r="G207" s="258"/>
      <c r="H207" s="259" t="s">
        <v>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232</v>
      </c>
      <c r="AU207" s="266" t="s">
        <v>89</v>
      </c>
      <c r="AV207" s="14" t="s">
        <v>84</v>
      </c>
      <c r="AW207" s="14" t="s">
        <v>33</v>
      </c>
      <c r="AX207" s="14" t="s">
        <v>78</v>
      </c>
      <c r="AY207" s="266" t="s">
        <v>224</v>
      </c>
    </row>
    <row r="208" s="13" customFormat="1">
      <c r="A208" s="13"/>
      <c r="B208" s="245"/>
      <c r="C208" s="246"/>
      <c r="D208" s="247" t="s">
        <v>232</v>
      </c>
      <c r="E208" s="248" t="s">
        <v>1</v>
      </c>
      <c r="F208" s="249" t="s">
        <v>3206</v>
      </c>
      <c r="G208" s="246"/>
      <c r="H208" s="250">
        <v>15.51</v>
      </c>
      <c r="I208" s="251"/>
      <c r="J208" s="246"/>
      <c r="K208" s="246"/>
      <c r="L208" s="252"/>
      <c r="M208" s="253"/>
      <c r="N208" s="254"/>
      <c r="O208" s="254"/>
      <c r="P208" s="254"/>
      <c r="Q208" s="254"/>
      <c r="R208" s="254"/>
      <c r="S208" s="254"/>
      <c r="T208" s="25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6" t="s">
        <v>232</v>
      </c>
      <c r="AU208" s="256" t="s">
        <v>89</v>
      </c>
      <c r="AV208" s="13" t="s">
        <v>89</v>
      </c>
      <c r="AW208" s="13" t="s">
        <v>33</v>
      </c>
      <c r="AX208" s="13" t="s">
        <v>78</v>
      </c>
      <c r="AY208" s="256" t="s">
        <v>224</v>
      </c>
    </row>
    <row r="209" s="13" customFormat="1">
      <c r="A209" s="13"/>
      <c r="B209" s="245"/>
      <c r="C209" s="246"/>
      <c r="D209" s="247" t="s">
        <v>232</v>
      </c>
      <c r="E209" s="248" t="s">
        <v>1</v>
      </c>
      <c r="F209" s="249" t="s">
        <v>3207</v>
      </c>
      <c r="G209" s="246"/>
      <c r="H209" s="250">
        <v>12.238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232</v>
      </c>
      <c r="AU209" s="256" t="s">
        <v>89</v>
      </c>
      <c r="AV209" s="13" t="s">
        <v>89</v>
      </c>
      <c r="AW209" s="13" t="s">
        <v>33</v>
      </c>
      <c r="AX209" s="13" t="s">
        <v>78</v>
      </c>
      <c r="AY209" s="256" t="s">
        <v>224</v>
      </c>
    </row>
    <row r="210" s="15" customFormat="1">
      <c r="A210" s="15"/>
      <c r="B210" s="267"/>
      <c r="C210" s="268"/>
      <c r="D210" s="247" t="s">
        <v>232</v>
      </c>
      <c r="E210" s="269" t="s">
        <v>1</v>
      </c>
      <c r="F210" s="270" t="s">
        <v>248</v>
      </c>
      <c r="G210" s="268"/>
      <c r="H210" s="271">
        <v>27.748000000000001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232</v>
      </c>
      <c r="AU210" s="277" t="s">
        <v>89</v>
      </c>
      <c r="AV210" s="15" t="s">
        <v>230</v>
      </c>
      <c r="AW210" s="15" t="s">
        <v>33</v>
      </c>
      <c r="AX210" s="15" t="s">
        <v>84</v>
      </c>
      <c r="AY210" s="277" t="s">
        <v>224</v>
      </c>
    </row>
    <row r="211" s="2" customFormat="1" ht="16.5" customHeight="1">
      <c r="A211" s="40"/>
      <c r="B211" s="41"/>
      <c r="C211" s="231" t="s">
        <v>8</v>
      </c>
      <c r="D211" s="231" t="s">
        <v>226</v>
      </c>
      <c r="E211" s="232" t="s">
        <v>295</v>
      </c>
      <c r="F211" s="233" t="s">
        <v>296</v>
      </c>
      <c r="G211" s="234" t="s">
        <v>236</v>
      </c>
      <c r="H211" s="235">
        <v>4.891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2.3010199999999998</v>
      </c>
      <c r="R211" s="241">
        <f>Q211*H211</f>
        <v>11.254288819999999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230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230</v>
      </c>
      <c r="BM211" s="243" t="s">
        <v>3208</v>
      </c>
    </row>
    <row r="212" s="14" customFormat="1">
      <c r="A212" s="14"/>
      <c r="B212" s="257"/>
      <c r="C212" s="258"/>
      <c r="D212" s="247" t="s">
        <v>232</v>
      </c>
      <c r="E212" s="259" t="s">
        <v>1</v>
      </c>
      <c r="F212" s="260" t="s">
        <v>298</v>
      </c>
      <c r="G212" s="258"/>
      <c r="H212" s="259" t="s">
        <v>1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232</v>
      </c>
      <c r="AU212" s="266" t="s">
        <v>89</v>
      </c>
      <c r="AV212" s="14" t="s">
        <v>84</v>
      </c>
      <c r="AW212" s="14" t="s">
        <v>33</v>
      </c>
      <c r="AX212" s="14" t="s">
        <v>78</v>
      </c>
      <c r="AY212" s="266" t="s">
        <v>224</v>
      </c>
    </row>
    <row r="213" s="13" customFormat="1">
      <c r="A213" s="13"/>
      <c r="B213" s="245"/>
      <c r="C213" s="246"/>
      <c r="D213" s="247" t="s">
        <v>232</v>
      </c>
      <c r="E213" s="248" t="s">
        <v>1</v>
      </c>
      <c r="F213" s="249" t="s">
        <v>3209</v>
      </c>
      <c r="G213" s="246"/>
      <c r="H213" s="250">
        <v>4.4539999999999997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232</v>
      </c>
      <c r="AU213" s="256" t="s">
        <v>89</v>
      </c>
      <c r="AV213" s="13" t="s">
        <v>89</v>
      </c>
      <c r="AW213" s="13" t="s">
        <v>33</v>
      </c>
      <c r="AX213" s="13" t="s">
        <v>78</v>
      </c>
      <c r="AY213" s="256" t="s">
        <v>224</v>
      </c>
    </row>
    <row r="214" s="13" customFormat="1">
      <c r="A214" s="13"/>
      <c r="B214" s="245"/>
      <c r="C214" s="246"/>
      <c r="D214" s="247" t="s">
        <v>232</v>
      </c>
      <c r="E214" s="248" t="s">
        <v>1</v>
      </c>
      <c r="F214" s="249" t="s">
        <v>3210</v>
      </c>
      <c r="G214" s="246"/>
      <c r="H214" s="250">
        <v>0.094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232</v>
      </c>
      <c r="AU214" s="256" t="s">
        <v>89</v>
      </c>
      <c r="AV214" s="13" t="s">
        <v>89</v>
      </c>
      <c r="AW214" s="13" t="s">
        <v>33</v>
      </c>
      <c r="AX214" s="13" t="s">
        <v>78</v>
      </c>
      <c r="AY214" s="256" t="s">
        <v>224</v>
      </c>
    </row>
    <row r="215" s="14" customFormat="1">
      <c r="A215" s="14"/>
      <c r="B215" s="257"/>
      <c r="C215" s="258"/>
      <c r="D215" s="247" t="s">
        <v>232</v>
      </c>
      <c r="E215" s="259" t="s">
        <v>1</v>
      </c>
      <c r="F215" s="260" t="s">
        <v>302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232</v>
      </c>
      <c r="AU215" s="266" t="s">
        <v>89</v>
      </c>
      <c r="AV215" s="14" t="s">
        <v>84</v>
      </c>
      <c r="AW215" s="14" t="s">
        <v>33</v>
      </c>
      <c r="AX215" s="14" t="s">
        <v>78</v>
      </c>
      <c r="AY215" s="266" t="s">
        <v>224</v>
      </c>
    </row>
    <row r="216" s="13" customFormat="1">
      <c r="A216" s="13"/>
      <c r="B216" s="245"/>
      <c r="C216" s="246"/>
      <c r="D216" s="247" t="s">
        <v>232</v>
      </c>
      <c r="E216" s="248" t="s">
        <v>1</v>
      </c>
      <c r="F216" s="249" t="s">
        <v>3211</v>
      </c>
      <c r="G216" s="246"/>
      <c r="H216" s="250">
        <v>0.34300000000000003</v>
      </c>
      <c r="I216" s="251"/>
      <c r="J216" s="246"/>
      <c r="K216" s="246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232</v>
      </c>
      <c r="AU216" s="256" t="s">
        <v>89</v>
      </c>
      <c r="AV216" s="13" t="s">
        <v>89</v>
      </c>
      <c r="AW216" s="13" t="s">
        <v>33</v>
      </c>
      <c r="AX216" s="13" t="s">
        <v>78</v>
      </c>
      <c r="AY216" s="256" t="s">
        <v>224</v>
      </c>
    </row>
    <row r="217" s="15" customFormat="1">
      <c r="A217" s="15"/>
      <c r="B217" s="267"/>
      <c r="C217" s="268"/>
      <c r="D217" s="247" t="s">
        <v>232</v>
      </c>
      <c r="E217" s="269" t="s">
        <v>1</v>
      </c>
      <c r="F217" s="270" t="s">
        <v>248</v>
      </c>
      <c r="G217" s="268"/>
      <c r="H217" s="271">
        <v>4.891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232</v>
      </c>
      <c r="AU217" s="277" t="s">
        <v>89</v>
      </c>
      <c r="AV217" s="15" t="s">
        <v>230</v>
      </c>
      <c r="AW217" s="15" t="s">
        <v>33</v>
      </c>
      <c r="AX217" s="15" t="s">
        <v>84</v>
      </c>
      <c r="AY217" s="277" t="s">
        <v>224</v>
      </c>
    </row>
    <row r="218" s="2" customFormat="1" ht="16.5" customHeight="1">
      <c r="A218" s="40"/>
      <c r="B218" s="41"/>
      <c r="C218" s="231" t="s">
        <v>304</v>
      </c>
      <c r="D218" s="231" t="s">
        <v>226</v>
      </c>
      <c r="E218" s="232" t="s">
        <v>305</v>
      </c>
      <c r="F218" s="233" t="s">
        <v>306</v>
      </c>
      <c r="G218" s="234" t="s">
        <v>236</v>
      </c>
      <c r="H218" s="235">
        <v>19.050000000000001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2.5018699999999998</v>
      </c>
      <c r="R218" s="241">
        <f>Q218*H218</f>
        <v>47.6606235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3212</v>
      </c>
    </row>
    <row r="219" s="14" customFormat="1">
      <c r="A219" s="14"/>
      <c r="B219" s="257"/>
      <c r="C219" s="258"/>
      <c r="D219" s="247" t="s">
        <v>232</v>
      </c>
      <c r="E219" s="259" t="s">
        <v>1</v>
      </c>
      <c r="F219" s="260" t="s">
        <v>292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232</v>
      </c>
      <c r="AU219" s="266" t="s">
        <v>89</v>
      </c>
      <c r="AV219" s="14" t="s">
        <v>84</v>
      </c>
      <c r="AW219" s="14" t="s">
        <v>33</v>
      </c>
      <c r="AX219" s="14" t="s">
        <v>78</v>
      </c>
      <c r="AY219" s="266" t="s">
        <v>224</v>
      </c>
    </row>
    <row r="220" s="14" customFormat="1">
      <c r="A220" s="14"/>
      <c r="B220" s="257"/>
      <c r="C220" s="258"/>
      <c r="D220" s="247" t="s">
        <v>232</v>
      </c>
      <c r="E220" s="259" t="s">
        <v>1</v>
      </c>
      <c r="F220" s="260" t="s">
        <v>308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232</v>
      </c>
      <c r="AU220" s="266" t="s">
        <v>89</v>
      </c>
      <c r="AV220" s="14" t="s">
        <v>84</v>
      </c>
      <c r="AW220" s="14" t="s">
        <v>33</v>
      </c>
      <c r="AX220" s="14" t="s">
        <v>78</v>
      </c>
      <c r="AY220" s="266" t="s">
        <v>224</v>
      </c>
    </row>
    <row r="221" s="13" customFormat="1">
      <c r="A221" s="13"/>
      <c r="B221" s="245"/>
      <c r="C221" s="246"/>
      <c r="D221" s="247" t="s">
        <v>232</v>
      </c>
      <c r="E221" s="248" t="s">
        <v>1</v>
      </c>
      <c r="F221" s="249" t="s">
        <v>3213</v>
      </c>
      <c r="G221" s="246"/>
      <c r="H221" s="250">
        <v>19.050000000000001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232</v>
      </c>
      <c r="AU221" s="256" t="s">
        <v>89</v>
      </c>
      <c r="AV221" s="13" t="s">
        <v>89</v>
      </c>
      <c r="AW221" s="13" t="s">
        <v>33</v>
      </c>
      <c r="AX221" s="13" t="s">
        <v>84</v>
      </c>
      <c r="AY221" s="256" t="s">
        <v>224</v>
      </c>
    </row>
    <row r="222" s="2" customFormat="1" ht="16.5" customHeight="1">
      <c r="A222" s="40"/>
      <c r="B222" s="41"/>
      <c r="C222" s="231" t="s">
        <v>310</v>
      </c>
      <c r="D222" s="231" t="s">
        <v>226</v>
      </c>
      <c r="E222" s="232" t="s">
        <v>311</v>
      </c>
      <c r="F222" s="233" t="s">
        <v>312</v>
      </c>
      <c r="G222" s="234" t="s">
        <v>229</v>
      </c>
      <c r="H222" s="235">
        <v>7.8300000000000001</v>
      </c>
      <c r="I222" s="236"/>
      <c r="J222" s="237">
        <f>ROUND(I222*H222,2)</f>
        <v>0</v>
      </c>
      <c r="K222" s="238"/>
      <c r="L222" s="46"/>
      <c r="M222" s="239" t="s">
        <v>1</v>
      </c>
      <c r="N222" s="240" t="s">
        <v>44</v>
      </c>
      <c r="O222" s="93"/>
      <c r="P222" s="241">
        <f>O222*H222</f>
        <v>0</v>
      </c>
      <c r="Q222" s="241">
        <v>0.0029399999999999999</v>
      </c>
      <c r="R222" s="241">
        <f>Q222*H222</f>
        <v>0.023020200000000001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230</v>
      </c>
      <c r="AT222" s="243" t="s">
        <v>226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230</v>
      </c>
      <c r="BM222" s="243" t="s">
        <v>3214</v>
      </c>
    </row>
    <row r="223" s="14" customFormat="1">
      <c r="A223" s="14"/>
      <c r="B223" s="257"/>
      <c r="C223" s="258"/>
      <c r="D223" s="247" t="s">
        <v>232</v>
      </c>
      <c r="E223" s="259" t="s">
        <v>1</v>
      </c>
      <c r="F223" s="260" t="s">
        <v>292</v>
      </c>
      <c r="G223" s="258"/>
      <c r="H223" s="259" t="s">
        <v>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232</v>
      </c>
      <c r="AU223" s="266" t="s">
        <v>89</v>
      </c>
      <c r="AV223" s="14" t="s">
        <v>84</v>
      </c>
      <c r="AW223" s="14" t="s">
        <v>33</v>
      </c>
      <c r="AX223" s="14" t="s">
        <v>78</v>
      </c>
      <c r="AY223" s="266" t="s">
        <v>224</v>
      </c>
    </row>
    <row r="224" s="14" customFormat="1">
      <c r="A224" s="14"/>
      <c r="B224" s="257"/>
      <c r="C224" s="258"/>
      <c r="D224" s="247" t="s">
        <v>232</v>
      </c>
      <c r="E224" s="259" t="s">
        <v>1</v>
      </c>
      <c r="F224" s="260" t="s">
        <v>308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232</v>
      </c>
      <c r="AU224" s="266" t="s">
        <v>89</v>
      </c>
      <c r="AV224" s="14" t="s">
        <v>84</v>
      </c>
      <c r="AW224" s="14" t="s">
        <v>33</v>
      </c>
      <c r="AX224" s="14" t="s">
        <v>78</v>
      </c>
      <c r="AY224" s="266" t="s">
        <v>224</v>
      </c>
    </row>
    <row r="225" s="13" customFormat="1">
      <c r="A225" s="13"/>
      <c r="B225" s="245"/>
      <c r="C225" s="246"/>
      <c r="D225" s="247" t="s">
        <v>232</v>
      </c>
      <c r="E225" s="248" t="s">
        <v>1</v>
      </c>
      <c r="F225" s="249" t="s">
        <v>3215</v>
      </c>
      <c r="G225" s="246"/>
      <c r="H225" s="250">
        <v>7.8300000000000001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232</v>
      </c>
      <c r="AU225" s="256" t="s">
        <v>89</v>
      </c>
      <c r="AV225" s="13" t="s">
        <v>89</v>
      </c>
      <c r="AW225" s="13" t="s">
        <v>33</v>
      </c>
      <c r="AX225" s="13" t="s">
        <v>84</v>
      </c>
      <c r="AY225" s="256" t="s">
        <v>224</v>
      </c>
    </row>
    <row r="226" s="2" customFormat="1" ht="16.5" customHeight="1">
      <c r="A226" s="40"/>
      <c r="B226" s="41"/>
      <c r="C226" s="231" t="s">
        <v>315</v>
      </c>
      <c r="D226" s="231" t="s">
        <v>226</v>
      </c>
      <c r="E226" s="232" t="s">
        <v>316</v>
      </c>
      <c r="F226" s="233" t="s">
        <v>317</v>
      </c>
      <c r="G226" s="234" t="s">
        <v>229</v>
      </c>
      <c r="H226" s="235">
        <v>7.8300000000000001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230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230</v>
      </c>
      <c r="BM226" s="243" t="s">
        <v>3216</v>
      </c>
    </row>
    <row r="227" s="2" customFormat="1" ht="16.5" customHeight="1">
      <c r="A227" s="40"/>
      <c r="B227" s="41"/>
      <c r="C227" s="231" t="s">
        <v>319</v>
      </c>
      <c r="D227" s="231" t="s">
        <v>226</v>
      </c>
      <c r="E227" s="232" t="s">
        <v>320</v>
      </c>
      <c r="F227" s="233" t="s">
        <v>321</v>
      </c>
      <c r="G227" s="234" t="s">
        <v>322</v>
      </c>
      <c r="H227" s="235">
        <v>0.307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1.06277</v>
      </c>
      <c r="R227" s="241">
        <f>Q227*H227</f>
        <v>0.32627038999999997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230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230</v>
      </c>
      <c r="BM227" s="243" t="s">
        <v>3217</v>
      </c>
    </row>
    <row r="228" s="14" customFormat="1">
      <c r="A228" s="14"/>
      <c r="B228" s="257"/>
      <c r="C228" s="258"/>
      <c r="D228" s="247" t="s">
        <v>232</v>
      </c>
      <c r="E228" s="259" t="s">
        <v>1</v>
      </c>
      <c r="F228" s="260" t="s">
        <v>324</v>
      </c>
      <c r="G228" s="258"/>
      <c r="H228" s="259" t="s">
        <v>1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232</v>
      </c>
      <c r="AU228" s="266" t="s">
        <v>89</v>
      </c>
      <c r="AV228" s="14" t="s">
        <v>84</v>
      </c>
      <c r="AW228" s="14" t="s">
        <v>33</v>
      </c>
      <c r="AX228" s="14" t="s">
        <v>78</v>
      </c>
      <c r="AY228" s="266" t="s">
        <v>224</v>
      </c>
    </row>
    <row r="229" s="14" customFormat="1">
      <c r="A229" s="14"/>
      <c r="B229" s="257"/>
      <c r="C229" s="258"/>
      <c r="D229" s="247" t="s">
        <v>232</v>
      </c>
      <c r="E229" s="259" t="s">
        <v>1</v>
      </c>
      <c r="F229" s="260" t="s">
        <v>292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232</v>
      </c>
      <c r="AU229" s="266" t="s">
        <v>89</v>
      </c>
      <c r="AV229" s="14" t="s">
        <v>84</v>
      </c>
      <c r="AW229" s="14" t="s">
        <v>33</v>
      </c>
      <c r="AX229" s="14" t="s">
        <v>78</v>
      </c>
      <c r="AY229" s="266" t="s">
        <v>224</v>
      </c>
    </row>
    <row r="230" s="14" customFormat="1">
      <c r="A230" s="14"/>
      <c r="B230" s="257"/>
      <c r="C230" s="258"/>
      <c r="D230" s="247" t="s">
        <v>232</v>
      </c>
      <c r="E230" s="259" t="s">
        <v>1</v>
      </c>
      <c r="F230" s="260" t="s">
        <v>308</v>
      </c>
      <c r="G230" s="258"/>
      <c r="H230" s="259" t="s">
        <v>1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232</v>
      </c>
      <c r="AU230" s="266" t="s">
        <v>89</v>
      </c>
      <c r="AV230" s="14" t="s">
        <v>84</v>
      </c>
      <c r="AW230" s="14" t="s">
        <v>33</v>
      </c>
      <c r="AX230" s="14" t="s">
        <v>78</v>
      </c>
      <c r="AY230" s="266" t="s">
        <v>224</v>
      </c>
    </row>
    <row r="231" s="13" customFormat="1">
      <c r="A231" s="13"/>
      <c r="B231" s="245"/>
      <c r="C231" s="246"/>
      <c r="D231" s="247" t="s">
        <v>232</v>
      </c>
      <c r="E231" s="248" t="s">
        <v>1</v>
      </c>
      <c r="F231" s="249" t="s">
        <v>3218</v>
      </c>
      <c r="G231" s="246"/>
      <c r="H231" s="250">
        <v>0.307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232</v>
      </c>
      <c r="AU231" s="256" t="s">
        <v>89</v>
      </c>
      <c r="AV231" s="13" t="s">
        <v>89</v>
      </c>
      <c r="AW231" s="13" t="s">
        <v>33</v>
      </c>
      <c r="AX231" s="13" t="s">
        <v>84</v>
      </c>
      <c r="AY231" s="256" t="s">
        <v>224</v>
      </c>
    </row>
    <row r="232" s="2" customFormat="1" ht="16.5" customHeight="1">
      <c r="A232" s="40"/>
      <c r="B232" s="41"/>
      <c r="C232" s="231" t="s">
        <v>326</v>
      </c>
      <c r="D232" s="231" t="s">
        <v>226</v>
      </c>
      <c r="E232" s="232" t="s">
        <v>327</v>
      </c>
      <c r="F232" s="233" t="s">
        <v>328</v>
      </c>
      <c r="G232" s="234" t="s">
        <v>236</v>
      </c>
      <c r="H232" s="235">
        <v>15.539999999999999</v>
      </c>
      <c r="I232" s="236"/>
      <c r="J232" s="237">
        <f>ROUND(I232*H232,2)</f>
        <v>0</v>
      </c>
      <c r="K232" s="238"/>
      <c r="L232" s="46"/>
      <c r="M232" s="239" t="s">
        <v>1</v>
      </c>
      <c r="N232" s="240" t="s">
        <v>44</v>
      </c>
      <c r="O232" s="93"/>
      <c r="P232" s="241">
        <f>O232*H232</f>
        <v>0</v>
      </c>
      <c r="Q232" s="241">
        <v>2.5018699999999998</v>
      </c>
      <c r="R232" s="241">
        <f>Q232*H232</f>
        <v>38.879059799999993</v>
      </c>
      <c r="S232" s="241">
        <v>0</v>
      </c>
      <c r="T232" s="24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3" t="s">
        <v>230</v>
      </c>
      <c r="AT232" s="243" t="s">
        <v>226</v>
      </c>
      <c r="AU232" s="243" t="s">
        <v>89</v>
      </c>
      <c r="AY232" s="19" t="s">
        <v>224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9" t="s">
        <v>89</v>
      </c>
      <c r="BK232" s="244">
        <f>ROUND(I232*H232,2)</f>
        <v>0</v>
      </c>
      <c r="BL232" s="19" t="s">
        <v>230</v>
      </c>
      <c r="BM232" s="243" t="s">
        <v>3219</v>
      </c>
    </row>
    <row r="233" s="14" customFormat="1">
      <c r="A233" s="14"/>
      <c r="B233" s="257"/>
      <c r="C233" s="258"/>
      <c r="D233" s="247" t="s">
        <v>232</v>
      </c>
      <c r="E233" s="259" t="s">
        <v>1</v>
      </c>
      <c r="F233" s="260" t="s">
        <v>330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232</v>
      </c>
      <c r="AU233" s="266" t="s">
        <v>89</v>
      </c>
      <c r="AV233" s="14" t="s">
        <v>84</v>
      </c>
      <c r="AW233" s="14" t="s">
        <v>33</v>
      </c>
      <c r="AX233" s="14" t="s">
        <v>78</v>
      </c>
      <c r="AY233" s="266" t="s">
        <v>224</v>
      </c>
    </row>
    <row r="234" s="13" customFormat="1">
      <c r="A234" s="13"/>
      <c r="B234" s="245"/>
      <c r="C234" s="246"/>
      <c r="D234" s="247" t="s">
        <v>232</v>
      </c>
      <c r="E234" s="248" t="s">
        <v>1</v>
      </c>
      <c r="F234" s="249" t="s">
        <v>3220</v>
      </c>
      <c r="G234" s="246"/>
      <c r="H234" s="250">
        <v>15.27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6" t="s">
        <v>232</v>
      </c>
      <c r="AU234" s="256" t="s">
        <v>89</v>
      </c>
      <c r="AV234" s="13" t="s">
        <v>89</v>
      </c>
      <c r="AW234" s="13" t="s">
        <v>33</v>
      </c>
      <c r="AX234" s="13" t="s">
        <v>78</v>
      </c>
      <c r="AY234" s="256" t="s">
        <v>224</v>
      </c>
    </row>
    <row r="235" s="13" customFormat="1">
      <c r="A235" s="13"/>
      <c r="B235" s="245"/>
      <c r="C235" s="246"/>
      <c r="D235" s="247" t="s">
        <v>232</v>
      </c>
      <c r="E235" s="248" t="s">
        <v>1</v>
      </c>
      <c r="F235" s="249" t="s">
        <v>3221</v>
      </c>
      <c r="G235" s="246"/>
      <c r="H235" s="250">
        <v>0.27000000000000002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232</v>
      </c>
      <c r="AU235" s="256" t="s">
        <v>89</v>
      </c>
      <c r="AV235" s="13" t="s">
        <v>89</v>
      </c>
      <c r="AW235" s="13" t="s">
        <v>33</v>
      </c>
      <c r="AX235" s="13" t="s">
        <v>78</v>
      </c>
      <c r="AY235" s="256" t="s">
        <v>224</v>
      </c>
    </row>
    <row r="236" s="15" customFormat="1">
      <c r="A236" s="15"/>
      <c r="B236" s="267"/>
      <c r="C236" s="268"/>
      <c r="D236" s="247" t="s">
        <v>232</v>
      </c>
      <c r="E236" s="269" t="s">
        <v>1</v>
      </c>
      <c r="F236" s="270" t="s">
        <v>248</v>
      </c>
      <c r="G236" s="268"/>
      <c r="H236" s="271">
        <v>15.539999999999999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232</v>
      </c>
      <c r="AU236" s="277" t="s">
        <v>89</v>
      </c>
      <c r="AV236" s="15" t="s">
        <v>230</v>
      </c>
      <c r="AW236" s="15" t="s">
        <v>33</v>
      </c>
      <c r="AX236" s="15" t="s">
        <v>84</v>
      </c>
      <c r="AY236" s="277" t="s">
        <v>224</v>
      </c>
    </row>
    <row r="237" s="2" customFormat="1" ht="16.5" customHeight="1">
      <c r="A237" s="40"/>
      <c r="B237" s="41"/>
      <c r="C237" s="231" t="s">
        <v>334</v>
      </c>
      <c r="D237" s="231" t="s">
        <v>226</v>
      </c>
      <c r="E237" s="232" t="s">
        <v>335</v>
      </c>
      <c r="F237" s="233" t="s">
        <v>336</v>
      </c>
      <c r="G237" s="234" t="s">
        <v>229</v>
      </c>
      <c r="H237" s="235">
        <v>52.700000000000003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0.0026900000000000001</v>
      </c>
      <c r="R237" s="241">
        <f>Q237*H237</f>
        <v>0.141763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230</v>
      </c>
      <c r="AT237" s="243" t="s">
        <v>226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230</v>
      </c>
      <c r="BM237" s="243" t="s">
        <v>3222</v>
      </c>
    </row>
    <row r="238" s="14" customFormat="1">
      <c r="A238" s="14"/>
      <c r="B238" s="257"/>
      <c r="C238" s="258"/>
      <c r="D238" s="247" t="s">
        <v>232</v>
      </c>
      <c r="E238" s="259" t="s">
        <v>1</v>
      </c>
      <c r="F238" s="260" t="s">
        <v>330</v>
      </c>
      <c r="G238" s="258"/>
      <c r="H238" s="259" t="s">
        <v>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232</v>
      </c>
      <c r="AU238" s="266" t="s">
        <v>89</v>
      </c>
      <c r="AV238" s="14" t="s">
        <v>84</v>
      </c>
      <c r="AW238" s="14" t="s">
        <v>33</v>
      </c>
      <c r="AX238" s="14" t="s">
        <v>78</v>
      </c>
      <c r="AY238" s="266" t="s">
        <v>224</v>
      </c>
    </row>
    <row r="239" s="13" customFormat="1">
      <c r="A239" s="13"/>
      <c r="B239" s="245"/>
      <c r="C239" s="246"/>
      <c r="D239" s="247" t="s">
        <v>232</v>
      </c>
      <c r="E239" s="248" t="s">
        <v>1</v>
      </c>
      <c r="F239" s="249" t="s">
        <v>3223</v>
      </c>
      <c r="G239" s="246"/>
      <c r="H239" s="250">
        <v>50.899999999999999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232</v>
      </c>
      <c r="AU239" s="256" t="s">
        <v>89</v>
      </c>
      <c r="AV239" s="13" t="s">
        <v>89</v>
      </c>
      <c r="AW239" s="13" t="s">
        <v>33</v>
      </c>
      <c r="AX239" s="13" t="s">
        <v>78</v>
      </c>
      <c r="AY239" s="256" t="s">
        <v>224</v>
      </c>
    </row>
    <row r="240" s="13" customFormat="1">
      <c r="A240" s="13"/>
      <c r="B240" s="245"/>
      <c r="C240" s="246"/>
      <c r="D240" s="247" t="s">
        <v>232</v>
      </c>
      <c r="E240" s="248" t="s">
        <v>1</v>
      </c>
      <c r="F240" s="249" t="s">
        <v>3224</v>
      </c>
      <c r="G240" s="246"/>
      <c r="H240" s="250">
        <v>1.8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6" t="s">
        <v>232</v>
      </c>
      <c r="AU240" s="256" t="s">
        <v>89</v>
      </c>
      <c r="AV240" s="13" t="s">
        <v>89</v>
      </c>
      <c r="AW240" s="13" t="s">
        <v>33</v>
      </c>
      <c r="AX240" s="13" t="s">
        <v>78</v>
      </c>
      <c r="AY240" s="256" t="s">
        <v>224</v>
      </c>
    </row>
    <row r="241" s="15" customFormat="1">
      <c r="A241" s="15"/>
      <c r="B241" s="267"/>
      <c r="C241" s="268"/>
      <c r="D241" s="247" t="s">
        <v>232</v>
      </c>
      <c r="E241" s="269" t="s">
        <v>1</v>
      </c>
      <c r="F241" s="270" t="s">
        <v>248</v>
      </c>
      <c r="G241" s="268"/>
      <c r="H241" s="271">
        <v>52.700000000000003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232</v>
      </c>
      <c r="AU241" s="277" t="s">
        <v>89</v>
      </c>
      <c r="AV241" s="15" t="s">
        <v>230</v>
      </c>
      <c r="AW241" s="15" t="s">
        <v>33</v>
      </c>
      <c r="AX241" s="15" t="s">
        <v>84</v>
      </c>
      <c r="AY241" s="277" t="s">
        <v>224</v>
      </c>
    </row>
    <row r="242" s="2" customFormat="1" ht="16.5" customHeight="1">
      <c r="A242" s="40"/>
      <c r="B242" s="41"/>
      <c r="C242" s="231" t="s">
        <v>341</v>
      </c>
      <c r="D242" s="231" t="s">
        <v>226</v>
      </c>
      <c r="E242" s="232" t="s">
        <v>342</v>
      </c>
      <c r="F242" s="233" t="s">
        <v>343</v>
      </c>
      <c r="G242" s="234" t="s">
        <v>229</v>
      </c>
      <c r="H242" s="235">
        <v>52.700000000000003</v>
      </c>
      <c r="I242" s="236"/>
      <c r="J242" s="237">
        <f>ROUND(I242*H242,2)</f>
        <v>0</v>
      </c>
      <c r="K242" s="238"/>
      <c r="L242" s="46"/>
      <c r="M242" s="239" t="s">
        <v>1</v>
      </c>
      <c r="N242" s="240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230</v>
      </c>
      <c r="AT242" s="243" t="s">
        <v>226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230</v>
      </c>
      <c r="BM242" s="243" t="s">
        <v>3225</v>
      </c>
    </row>
    <row r="243" s="2" customFormat="1" ht="16.5" customHeight="1">
      <c r="A243" s="40"/>
      <c r="B243" s="41"/>
      <c r="C243" s="231" t="s">
        <v>345</v>
      </c>
      <c r="D243" s="231" t="s">
        <v>226</v>
      </c>
      <c r="E243" s="232" t="s">
        <v>346</v>
      </c>
      <c r="F243" s="233" t="s">
        <v>347</v>
      </c>
      <c r="G243" s="234" t="s">
        <v>236</v>
      </c>
      <c r="H243" s="235">
        <v>1.323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2.5018699999999998</v>
      </c>
      <c r="R243" s="241">
        <f>Q243*H243</f>
        <v>3.3099740099999995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230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230</v>
      </c>
      <c r="BM243" s="243" t="s">
        <v>3226</v>
      </c>
    </row>
    <row r="244" s="14" customFormat="1">
      <c r="A244" s="14"/>
      <c r="B244" s="257"/>
      <c r="C244" s="258"/>
      <c r="D244" s="247" t="s">
        <v>232</v>
      </c>
      <c r="E244" s="259" t="s">
        <v>1</v>
      </c>
      <c r="F244" s="260" t="s">
        <v>349</v>
      </c>
      <c r="G244" s="258"/>
      <c r="H244" s="259" t="s">
        <v>1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232</v>
      </c>
      <c r="AU244" s="266" t="s">
        <v>89</v>
      </c>
      <c r="AV244" s="14" t="s">
        <v>84</v>
      </c>
      <c r="AW244" s="14" t="s">
        <v>33</v>
      </c>
      <c r="AX244" s="14" t="s">
        <v>78</v>
      </c>
      <c r="AY244" s="266" t="s">
        <v>224</v>
      </c>
    </row>
    <row r="245" s="13" customFormat="1">
      <c r="A245" s="13"/>
      <c r="B245" s="245"/>
      <c r="C245" s="246"/>
      <c r="D245" s="247" t="s">
        <v>232</v>
      </c>
      <c r="E245" s="248" t="s">
        <v>1</v>
      </c>
      <c r="F245" s="249" t="s">
        <v>3227</v>
      </c>
      <c r="G245" s="246"/>
      <c r="H245" s="250">
        <v>1.008</v>
      </c>
      <c r="I245" s="251"/>
      <c r="J245" s="246"/>
      <c r="K245" s="246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232</v>
      </c>
      <c r="AU245" s="256" t="s">
        <v>89</v>
      </c>
      <c r="AV245" s="13" t="s">
        <v>89</v>
      </c>
      <c r="AW245" s="13" t="s">
        <v>33</v>
      </c>
      <c r="AX245" s="13" t="s">
        <v>78</v>
      </c>
      <c r="AY245" s="256" t="s">
        <v>224</v>
      </c>
    </row>
    <row r="246" s="13" customFormat="1">
      <c r="A246" s="13"/>
      <c r="B246" s="245"/>
      <c r="C246" s="246"/>
      <c r="D246" s="247" t="s">
        <v>232</v>
      </c>
      <c r="E246" s="248" t="s">
        <v>1</v>
      </c>
      <c r="F246" s="249" t="s">
        <v>3228</v>
      </c>
      <c r="G246" s="246"/>
      <c r="H246" s="250">
        <v>0.315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232</v>
      </c>
      <c r="AU246" s="256" t="s">
        <v>89</v>
      </c>
      <c r="AV246" s="13" t="s">
        <v>89</v>
      </c>
      <c r="AW246" s="13" t="s">
        <v>33</v>
      </c>
      <c r="AX246" s="13" t="s">
        <v>78</v>
      </c>
      <c r="AY246" s="256" t="s">
        <v>224</v>
      </c>
    </row>
    <row r="247" s="15" customFormat="1">
      <c r="A247" s="15"/>
      <c r="B247" s="267"/>
      <c r="C247" s="268"/>
      <c r="D247" s="247" t="s">
        <v>232</v>
      </c>
      <c r="E247" s="269" t="s">
        <v>1</v>
      </c>
      <c r="F247" s="270" t="s">
        <v>248</v>
      </c>
      <c r="G247" s="268"/>
      <c r="H247" s="271">
        <v>1.323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232</v>
      </c>
      <c r="AU247" s="277" t="s">
        <v>89</v>
      </c>
      <c r="AV247" s="15" t="s">
        <v>230</v>
      </c>
      <c r="AW247" s="15" t="s">
        <v>33</v>
      </c>
      <c r="AX247" s="15" t="s">
        <v>84</v>
      </c>
      <c r="AY247" s="277" t="s">
        <v>224</v>
      </c>
    </row>
    <row r="248" s="2" customFormat="1" ht="16.5" customHeight="1">
      <c r="A248" s="40"/>
      <c r="B248" s="41"/>
      <c r="C248" s="231" t="s">
        <v>7</v>
      </c>
      <c r="D248" s="231" t="s">
        <v>226</v>
      </c>
      <c r="E248" s="232" t="s">
        <v>352</v>
      </c>
      <c r="F248" s="233" t="s">
        <v>353</v>
      </c>
      <c r="G248" s="234" t="s">
        <v>229</v>
      </c>
      <c r="H248" s="235">
        <v>10.92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0.00264</v>
      </c>
      <c r="R248" s="241">
        <f>Q248*H248</f>
        <v>0.028828799999999998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230</v>
      </c>
      <c r="AT248" s="243" t="s">
        <v>226</v>
      </c>
      <c r="AU248" s="243" t="s">
        <v>89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230</v>
      </c>
      <c r="BM248" s="243" t="s">
        <v>3229</v>
      </c>
    </row>
    <row r="249" s="14" customFormat="1">
      <c r="A249" s="14"/>
      <c r="B249" s="257"/>
      <c r="C249" s="258"/>
      <c r="D249" s="247" t="s">
        <v>232</v>
      </c>
      <c r="E249" s="259" t="s">
        <v>1</v>
      </c>
      <c r="F249" s="260" t="s">
        <v>349</v>
      </c>
      <c r="G249" s="258"/>
      <c r="H249" s="259" t="s">
        <v>1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232</v>
      </c>
      <c r="AU249" s="266" t="s">
        <v>89</v>
      </c>
      <c r="AV249" s="14" t="s">
        <v>84</v>
      </c>
      <c r="AW249" s="14" t="s">
        <v>33</v>
      </c>
      <c r="AX249" s="14" t="s">
        <v>78</v>
      </c>
      <c r="AY249" s="266" t="s">
        <v>224</v>
      </c>
    </row>
    <row r="250" s="13" customFormat="1">
      <c r="A250" s="13"/>
      <c r="B250" s="245"/>
      <c r="C250" s="246"/>
      <c r="D250" s="247" t="s">
        <v>232</v>
      </c>
      <c r="E250" s="248" t="s">
        <v>1</v>
      </c>
      <c r="F250" s="249" t="s">
        <v>3230</v>
      </c>
      <c r="G250" s="246"/>
      <c r="H250" s="250">
        <v>6.7199999999999998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232</v>
      </c>
      <c r="AU250" s="256" t="s">
        <v>89</v>
      </c>
      <c r="AV250" s="13" t="s">
        <v>89</v>
      </c>
      <c r="AW250" s="13" t="s">
        <v>33</v>
      </c>
      <c r="AX250" s="13" t="s">
        <v>78</v>
      </c>
      <c r="AY250" s="256" t="s">
        <v>224</v>
      </c>
    </row>
    <row r="251" s="13" customFormat="1">
      <c r="A251" s="13"/>
      <c r="B251" s="245"/>
      <c r="C251" s="246"/>
      <c r="D251" s="247" t="s">
        <v>232</v>
      </c>
      <c r="E251" s="248" t="s">
        <v>1</v>
      </c>
      <c r="F251" s="249" t="s">
        <v>3231</v>
      </c>
      <c r="G251" s="246"/>
      <c r="H251" s="250">
        <v>4.2000000000000002</v>
      </c>
      <c r="I251" s="251"/>
      <c r="J251" s="246"/>
      <c r="K251" s="246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232</v>
      </c>
      <c r="AU251" s="256" t="s">
        <v>89</v>
      </c>
      <c r="AV251" s="13" t="s">
        <v>89</v>
      </c>
      <c r="AW251" s="13" t="s">
        <v>33</v>
      </c>
      <c r="AX251" s="13" t="s">
        <v>78</v>
      </c>
      <c r="AY251" s="256" t="s">
        <v>224</v>
      </c>
    </row>
    <row r="252" s="15" customFormat="1">
      <c r="A252" s="15"/>
      <c r="B252" s="267"/>
      <c r="C252" s="268"/>
      <c r="D252" s="247" t="s">
        <v>232</v>
      </c>
      <c r="E252" s="269" t="s">
        <v>1</v>
      </c>
      <c r="F252" s="270" t="s">
        <v>248</v>
      </c>
      <c r="G252" s="268"/>
      <c r="H252" s="271">
        <v>10.92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232</v>
      </c>
      <c r="AU252" s="277" t="s">
        <v>89</v>
      </c>
      <c r="AV252" s="15" t="s">
        <v>230</v>
      </c>
      <c r="AW252" s="15" t="s">
        <v>33</v>
      </c>
      <c r="AX252" s="15" t="s">
        <v>84</v>
      </c>
      <c r="AY252" s="277" t="s">
        <v>224</v>
      </c>
    </row>
    <row r="253" s="2" customFormat="1" ht="16.5" customHeight="1">
      <c r="A253" s="40"/>
      <c r="B253" s="41"/>
      <c r="C253" s="231" t="s">
        <v>357</v>
      </c>
      <c r="D253" s="231" t="s">
        <v>226</v>
      </c>
      <c r="E253" s="232" t="s">
        <v>358</v>
      </c>
      <c r="F253" s="233" t="s">
        <v>359</v>
      </c>
      <c r="G253" s="234" t="s">
        <v>229</v>
      </c>
      <c r="H253" s="235">
        <v>10.92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230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230</v>
      </c>
      <c r="BM253" s="243" t="s">
        <v>3232</v>
      </c>
    </row>
    <row r="254" s="2" customFormat="1" ht="16.5" customHeight="1">
      <c r="A254" s="40"/>
      <c r="B254" s="41"/>
      <c r="C254" s="231" t="s">
        <v>361</v>
      </c>
      <c r="D254" s="231" t="s">
        <v>226</v>
      </c>
      <c r="E254" s="232" t="s">
        <v>362</v>
      </c>
      <c r="F254" s="233" t="s">
        <v>3233</v>
      </c>
      <c r="G254" s="234" t="s">
        <v>322</v>
      </c>
      <c r="H254" s="235">
        <v>0.79900000000000004</v>
      </c>
      <c r="I254" s="236"/>
      <c r="J254" s="237">
        <f>ROUND(I254*H254,2)</f>
        <v>0</v>
      </c>
      <c r="K254" s="238"/>
      <c r="L254" s="46"/>
      <c r="M254" s="239" t="s">
        <v>1</v>
      </c>
      <c r="N254" s="240" t="s">
        <v>44</v>
      </c>
      <c r="O254" s="93"/>
      <c r="P254" s="241">
        <f>O254*H254</f>
        <v>0</v>
      </c>
      <c r="Q254" s="241">
        <v>1.0606199999999999</v>
      </c>
      <c r="R254" s="241">
        <f>Q254*H254</f>
        <v>0.84743537999999996</v>
      </c>
      <c r="S254" s="241">
        <v>0</v>
      </c>
      <c r="T254" s="24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3" t="s">
        <v>230</v>
      </c>
      <c r="AT254" s="243" t="s">
        <v>226</v>
      </c>
      <c r="AU254" s="243" t="s">
        <v>89</v>
      </c>
      <c r="AY254" s="19" t="s">
        <v>224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9" t="s">
        <v>89</v>
      </c>
      <c r="BK254" s="244">
        <f>ROUND(I254*H254,2)</f>
        <v>0</v>
      </c>
      <c r="BL254" s="19" t="s">
        <v>230</v>
      </c>
      <c r="BM254" s="243" t="s">
        <v>3234</v>
      </c>
    </row>
    <row r="255" s="14" customFormat="1">
      <c r="A255" s="14"/>
      <c r="B255" s="257"/>
      <c r="C255" s="258"/>
      <c r="D255" s="247" t="s">
        <v>232</v>
      </c>
      <c r="E255" s="259" t="s">
        <v>1</v>
      </c>
      <c r="F255" s="260" t="s">
        <v>3235</v>
      </c>
      <c r="G255" s="258"/>
      <c r="H255" s="259" t="s">
        <v>1</v>
      </c>
      <c r="I255" s="261"/>
      <c r="J255" s="258"/>
      <c r="K255" s="258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232</v>
      </c>
      <c r="AU255" s="266" t="s">
        <v>89</v>
      </c>
      <c r="AV255" s="14" t="s">
        <v>84</v>
      </c>
      <c r="AW255" s="14" t="s">
        <v>33</v>
      </c>
      <c r="AX255" s="14" t="s">
        <v>78</v>
      </c>
      <c r="AY255" s="266" t="s">
        <v>224</v>
      </c>
    </row>
    <row r="256" s="13" customFormat="1">
      <c r="A256" s="13"/>
      <c r="B256" s="245"/>
      <c r="C256" s="246"/>
      <c r="D256" s="247" t="s">
        <v>232</v>
      </c>
      <c r="E256" s="248" t="s">
        <v>1</v>
      </c>
      <c r="F256" s="249" t="s">
        <v>3236</v>
      </c>
      <c r="G256" s="246"/>
      <c r="H256" s="250">
        <v>0.79900000000000004</v>
      </c>
      <c r="I256" s="251"/>
      <c r="J256" s="246"/>
      <c r="K256" s="246"/>
      <c r="L256" s="252"/>
      <c r="M256" s="253"/>
      <c r="N256" s="254"/>
      <c r="O256" s="254"/>
      <c r="P256" s="254"/>
      <c r="Q256" s="254"/>
      <c r="R256" s="254"/>
      <c r="S256" s="254"/>
      <c r="T256" s="25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6" t="s">
        <v>232</v>
      </c>
      <c r="AU256" s="256" t="s">
        <v>89</v>
      </c>
      <c r="AV256" s="13" t="s">
        <v>89</v>
      </c>
      <c r="AW256" s="13" t="s">
        <v>33</v>
      </c>
      <c r="AX256" s="13" t="s">
        <v>84</v>
      </c>
      <c r="AY256" s="256" t="s">
        <v>224</v>
      </c>
    </row>
    <row r="257" s="2" customFormat="1" ht="21.75" customHeight="1">
      <c r="A257" s="40"/>
      <c r="B257" s="41"/>
      <c r="C257" s="231" t="s">
        <v>367</v>
      </c>
      <c r="D257" s="231" t="s">
        <v>226</v>
      </c>
      <c r="E257" s="232" t="s">
        <v>368</v>
      </c>
      <c r="F257" s="233" t="s">
        <v>369</v>
      </c>
      <c r="G257" s="234" t="s">
        <v>229</v>
      </c>
      <c r="H257" s="235">
        <v>1.0149999999999999</v>
      </c>
      <c r="I257" s="236"/>
      <c r="J257" s="237">
        <f>ROUND(I257*H257,2)</f>
        <v>0</v>
      </c>
      <c r="K257" s="238"/>
      <c r="L257" s="46"/>
      <c r="M257" s="239" t="s">
        <v>1</v>
      </c>
      <c r="N257" s="240" t="s">
        <v>44</v>
      </c>
      <c r="O257" s="93"/>
      <c r="P257" s="241">
        <f>O257*H257</f>
        <v>0</v>
      </c>
      <c r="Q257" s="241">
        <v>0.50100999999999996</v>
      </c>
      <c r="R257" s="241">
        <f>Q257*H257</f>
        <v>0.50852514999999987</v>
      </c>
      <c r="S257" s="241">
        <v>0</v>
      </c>
      <c r="T257" s="24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3" t="s">
        <v>230</v>
      </c>
      <c r="AT257" s="243" t="s">
        <v>226</v>
      </c>
      <c r="AU257" s="243" t="s">
        <v>89</v>
      </c>
      <c r="AY257" s="19" t="s">
        <v>224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9" t="s">
        <v>89</v>
      </c>
      <c r="BK257" s="244">
        <f>ROUND(I257*H257,2)</f>
        <v>0</v>
      </c>
      <c r="BL257" s="19" t="s">
        <v>230</v>
      </c>
      <c r="BM257" s="243" t="s">
        <v>3237</v>
      </c>
    </row>
    <row r="258" s="14" customFormat="1">
      <c r="A258" s="14"/>
      <c r="B258" s="257"/>
      <c r="C258" s="258"/>
      <c r="D258" s="247" t="s">
        <v>232</v>
      </c>
      <c r="E258" s="259" t="s">
        <v>1</v>
      </c>
      <c r="F258" s="260" t="s">
        <v>371</v>
      </c>
      <c r="G258" s="258"/>
      <c r="H258" s="259" t="s">
        <v>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232</v>
      </c>
      <c r="AU258" s="266" t="s">
        <v>89</v>
      </c>
      <c r="AV258" s="14" t="s">
        <v>84</v>
      </c>
      <c r="AW258" s="14" t="s">
        <v>33</v>
      </c>
      <c r="AX258" s="14" t="s">
        <v>78</v>
      </c>
      <c r="AY258" s="266" t="s">
        <v>224</v>
      </c>
    </row>
    <row r="259" s="13" customFormat="1">
      <c r="A259" s="13"/>
      <c r="B259" s="245"/>
      <c r="C259" s="246"/>
      <c r="D259" s="247" t="s">
        <v>232</v>
      </c>
      <c r="E259" s="248" t="s">
        <v>1</v>
      </c>
      <c r="F259" s="249" t="s">
        <v>3238</v>
      </c>
      <c r="G259" s="246"/>
      <c r="H259" s="250">
        <v>1.0149999999999999</v>
      </c>
      <c r="I259" s="251"/>
      <c r="J259" s="246"/>
      <c r="K259" s="246"/>
      <c r="L259" s="252"/>
      <c r="M259" s="253"/>
      <c r="N259" s="254"/>
      <c r="O259" s="254"/>
      <c r="P259" s="254"/>
      <c r="Q259" s="254"/>
      <c r="R259" s="254"/>
      <c r="S259" s="254"/>
      <c r="T259" s="25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6" t="s">
        <v>232</v>
      </c>
      <c r="AU259" s="256" t="s">
        <v>89</v>
      </c>
      <c r="AV259" s="13" t="s">
        <v>89</v>
      </c>
      <c r="AW259" s="13" t="s">
        <v>33</v>
      </c>
      <c r="AX259" s="13" t="s">
        <v>84</v>
      </c>
      <c r="AY259" s="256" t="s">
        <v>224</v>
      </c>
    </row>
    <row r="260" s="2" customFormat="1" ht="21.75" customHeight="1">
      <c r="A260" s="40"/>
      <c r="B260" s="41"/>
      <c r="C260" s="231" t="s">
        <v>373</v>
      </c>
      <c r="D260" s="231" t="s">
        <v>226</v>
      </c>
      <c r="E260" s="232" t="s">
        <v>374</v>
      </c>
      <c r="F260" s="233" t="s">
        <v>375</v>
      </c>
      <c r="G260" s="234" t="s">
        <v>229</v>
      </c>
      <c r="H260" s="235">
        <v>32.012999999999998</v>
      </c>
      <c r="I260" s="236"/>
      <c r="J260" s="237">
        <f>ROUND(I260*H260,2)</f>
        <v>0</v>
      </c>
      <c r="K260" s="238"/>
      <c r="L260" s="46"/>
      <c r="M260" s="239" t="s">
        <v>1</v>
      </c>
      <c r="N260" s="240" t="s">
        <v>44</v>
      </c>
      <c r="O260" s="93"/>
      <c r="P260" s="241">
        <f>O260*H260</f>
        <v>0</v>
      </c>
      <c r="Q260" s="241">
        <v>0.61207999999999996</v>
      </c>
      <c r="R260" s="241">
        <f>Q260*H260</f>
        <v>19.594517039999996</v>
      </c>
      <c r="S260" s="241">
        <v>0</v>
      </c>
      <c r="T260" s="24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3" t="s">
        <v>230</v>
      </c>
      <c r="AT260" s="243" t="s">
        <v>226</v>
      </c>
      <c r="AU260" s="243" t="s">
        <v>89</v>
      </c>
      <c r="AY260" s="19" t="s">
        <v>224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9" t="s">
        <v>89</v>
      </c>
      <c r="BK260" s="244">
        <f>ROUND(I260*H260,2)</f>
        <v>0</v>
      </c>
      <c r="BL260" s="19" t="s">
        <v>230</v>
      </c>
      <c r="BM260" s="243" t="s">
        <v>3239</v>
      </c>
    </row>
    <row r="261" s="14" customFormat="1">
      <c r="A261" s="14"/>
      <c r="B261" s="257"/>
      <c r="C261" s="258"/>
      <c r="D261" s="247" t="s">
        <v>232</v>
      </c>
      <c r="E261" s="259" t="s">
        <v>1</v>
      </c>
      <c r="F261" s="260" t="s">
        <v>377</v>
      </c>
      <c r="G261" s="258"/>
      <c r="H261" s="259" t="s">
        <v>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232</v>
      </c>
      <c r="AU261" s="266" t="s">
        <v>89</v>
      </c>
      <c r="AV261" s="14" t="s">
        <v>84</v>
      </c>
      <c r="AW261" s="14" t="s">
        <v>33</v>
      </c>
      <c r="AX261" s="14" t="s">
        <v>78</v>
      </c>
      <c r="AY261" s="266" t="s">
        <v>224</v>
      </c>
    </row>
    <row r="262" s="13" customFormat="1">
      <c r="A262" s="13"/>
      <c r="B262" s="245"/>
      <c r="C262" s="246"/>
      <c r="D262" s="247" t="s">
        <v>232</v>
      </c>
      <c r="E262" s="248" t="s">
        <v>1</v>
      </c>
      <c r="F262" s="249" t="s">
        <v>3240</v>
      </c>
      <c r="G262" s="246"/>
      <c r="H262" s="250">
        <v>32.012999999999998</v>
      </c>
      <c r="I262" s="251"/>
      <c r="J262" s="246"/>
      <c r="K262" s="246"/>
      <c r="L262" s="252"/>
      <c r="M262" s="253"/>
      <c r="N262" s="254"/>
      <c r="O262" s="254"/>
      <c r="P262" s="254"/>
      <c r="Q262" s="254"/>
      <c r="R262" s="254"/>
      <c r="S262" s="254"/>
      <c r="T262" s="25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6" t="s">
        <v>232</v>
      </c>
      <c r="AU262" s="256" t="s">
        <v>89</v>
      </c>
      <c r="AV262" s="13" t="s">
        <v>89</v>
      </c>
      <c r="AW262" s="13" t="s">
        <v>33</v>
      </c>
      <c r="AX262" s="13" t="s">
        <v>84</v>
      </c>
      <c r="AY262" s="256" t="s">
        <v>224</v>
      </c>
    </row>
    <row r="263" s="2" customFormat="1" ht="21.75" customHeight="1">
      <c r="A263" s="40"/>
      <c r="B263" s="41"/>
      <c r="C263" s="231" t="s">
        <v>379</v>
      </c>
      <c r="D263" s="231" t="s">
        <v>226</v>
      </c>
      <c r="E263" s="232" t="s">
        <v>380</v>
      </c>
      <c r="F263" s="233" t="s">
        <v>381</v>
      </c>
      <c r="G263" s="234" t="s">
        <v>273</v>
      </c>
      <c r="H263" s="235">
        <v>55.399999999999999</v>
      </c>
      <c r="I263" s="236"/>
      <c r="J263" s="237">
        <f>ROUND(I263*H263,2)</f>
        <v>0</v>
      </c>
      <c r="K263" s="238"/>
      <c r="L263" s="46"/>
      <c r="M263" s="239" t="s">
        <v>1</v>
      </c>
      <c r="N263" s="240" t="s">
        <v>44</v>
      </c>
      <c r="O263" s="93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3" t="s">
        <v>230</v>
      </c>
      <c r="AT263" s="243" t="s">
        <v>226</v>
      </c>
      <c r="AU263" s="243" t="s">
        <v>89</v>
      </c>
      <c r="AY263" s="19" t="s">
        <v>224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9" t="s">
        <v>89</v>
      </c>
      <c r="BK263" s="244">
        <f>ROUND(I263*H263,2)</f>
        <v>0</v>
      </c>
      <c r="BL263" s="19" t="s">
        <v>230</v>
      </c>
      <c r="BM263" s="243" t="s">
        <v>3241</v>
      </c>
    </row>
    <row r="264" s="13" customFormat="1">
      <c r="A264" s="13"/>
      <c r="B264" s="245"/>
      <c r="C264" s="246"/>
      <c r="D264" s="247" t="s">
        <v>232</v>
      </c>
      <c r="E264" s="248" t="s">
        <v>1</v>
      </c>
      <c r="F264" s="249" t="s">
        <v>3242</v>
      </c>
      <c r="G264" s="246"/>
      <c r="H264" s="250">
        <v>55.399999999999999</v>
      </c>
      <c r="I264" s="251"/>
      <c r="J264" s="246"/>
      <c r="K264" s="246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232</v>
      </c>
      <c r="AU264" s="256" t="s">
        <v>89</v>
      </c>
      <c r="AV264" s="13" t="s">
        <v>89</v>
      </c>
      <c r="AW264" s="13" t="s">
        <v>33</v>
      </c>
      <c r="AX264" s="13" t="s">
        <v>84</v>
      </c>
      <c r="AY264" s="256" t="s">
        <v>224</v>
      </c>
    </row>
    <row r="265" s="2" customFormat="1" ht="24.15" customHeight="1">
      <c r="A265" s="40"/>
      <c r="B265" s="41"/>
      <c r="C265" s="231" t="s">
        <v>286</v>
      </c>
      <c r="D265" s="231" t="s">
        <v>226</v>
      </c>
      <c r="E265" s="232" t="s">
        <v>384</v>
      </c>
      <c r="F265" s="233" t="s">
        <v>385</v>
      </c>
      <c r="G265" s="234" t="s">
        <v>386</v>
      </c>
      <c r="H265" s="235">
        <v>11</v>
      </c>
      <c r="I265" s="236"/>
      <c r="J265" s="237">
        <f>ROUND(I265*H265,2)</f>
        <v>0</v>
      </c>
      <c r="K265" s="238"/>
      <c r="L265" s="46"/>
      <c r="M265" s="239" t="s">
        <v>1</v>
      </c>
      <c r="N265" s="240" t="s">
        <v>44</v>
      </c>
      <c r="O265" s="93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3" t="s">
        <v>230</v>
      </c>
      <c r="AT265" s="243" t="s">
        <v>226</v>
      </c>
      <c r="AU265" s="243" t="s">
        <v>89</v>
      </c>
      <c r="AY265" s="19" t="s">
        <v>224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9" t="s">
        <v>89</v>
      </c>
      <c r="BK265" s="244">
        <f>ROUND(I265*H265,2)</f>
        <v>0</v>
      </c>
      <c r="BL265" s="19" t="s">
        <v>230</v>
      </c>
      <c r="BM265" s="243" t="s">
        <v>3243</v>
      </c>
    </row>
    <row r="266" s="13" customFormat="1">
      <c r="A266" s="13"/>
      <c r="B266" s="245"/>
      <c r="C266" s="246"/>
      <c r="D266" s="247" t="s">
        <v>232</v>
      </c>
      <c r="E266" s="248" t="s">
        <v>1</v>
      </c>
      <c r="F266" s="249" t="s">
        <v>3244</v>
      </c>
      <c r="G266" s="246"/>
      <c r="H266" s="250">
        <v>11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232</v>
      </c>
      <c r="AU266" s="256" t="s">
        <v>89</v>
      </c>
      <c r="AV266" s="13" t="s">
        <v>89</v>
      </c>
      <c r="AW266" s="13" t="s">
        <v>33</v>
      </c>
      <c r="AX266" s="13" t="s">
        <v>84</v>
      </c>
      <c r="AY266" s="256" t="s">
        <v>224</v>
      </c>
    </row>
    <row r="267" s="2" customFormat="1" ht="16.5" customHeight="1">
      <c r="A267" s="40"/>
      <c r="B267" s="41"/>
      <c r="C267" s="278" t="s">
        <v>389</v>
      </c>
      <c r="D267" s="278" t="s">
        <v>390</v>
      </c>
      <c r="E267" s="279" t="s">
        <v>391</v>
      </c>
      <c r="F267" s="280" t="s">
        <v>392</v>
      </c>
      <c r="G267" s="281" t="s">
        <v>273</v>
      </c>
      <c r="H267" s="282">
        <v>11.109999999999999</v>
      </c>
      <c r="I267" s="283"/>
      <c r="J267" s="284">
        <f>ROUND(I267*H267,2)</f>
        <v>0</v>
      </c>
      <c r="K267" s="285"/>
      <c r="L267" s="286"/>
      <c r="M267" s="287" t="s">
        <v>1</v>
      </c>
      <c r="N267" s="288" t="s">
        <v>44</v>
      </c>
      <c r="O267" s="93"/>
      <c r="P267" s="241">
        <f>O267*H267</f>
        <v>0</v>
      </c>
      <c r="Q267" s="241">
        <v>0.0036099999999999999</v>
      </c>
      <c r="R267" s="241">
        <f>Q267*H267</f>
        <v>0.0401071</v>
      </c>
      <c r="S267" s="241">
        <v>0</v>
      </c>
      <c r="T267" s="24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3" t="s">
        <v>270</v>
      </c>
      <c r="AT267" s="243" t="s">
        <v>390</v>
      </c>
      <c r="AU267" s="243" t="s">
        <v>89</v>
      </c>
      <c r="AY267" s="19" t="s">
        <v>224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9" t="s">
        <v>89</v>
      </c>
      <c r="BK267" s="244">
        <f>ROUND(I267*H267,2)</f>
        <v>0</v>
      </c>
      <c r="BL267" s="19" t="s">
        <v>230</v>
      </c>
      <c r="BM267" s="243" t="s">
        <v>3245</v>
      </c>
    </row>
    <row r="268" s="13" customFormat="1">
      <c r="A268" s="13"/>
      <c r="B268" s="245"/>
      <c r="C268" s="246"/>
      <c r="D268" s="247" t="s">
        <v>232</v>
      </c>
      <c r="E268" s="248" t="s">
        <v>1</v>
      </c>
      <c r="F268" s="249" t="s">
        <v>3246</v>
      </c>
      <c r="G268" s="246"/>
      <c r="H268" s="250">
        <v>11.109999999999999</v>
      </c>
      <c r="I268" s="251"/>
      <c r="J268" s="246"/>
      <c r="K268" s="246"/>
      <c r="L268" s="252"/>
      <c r="M268" s="253"/>
      <c r="N268" s="254"/>
      <c r="O268" s="254"/>
      <c r="P268" s="254"/>
      <c r="Q268" s="254"/>
      <c r="R268" s="254"/>
      <c r="S268" s="254"/>
      <c r="T268" s="25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6" t="s">
        <v>232</v>
      </c>
      <c r="AU268" s="256" t="s">
        <v>89</v>
      </c>
      <c r="AV268" s="13" t="s">
        <v>89</v>
      </c>
      <c r="AW268" s="13" t="s">
        <v>33</v>
      </c>
      <c r="AX268" s="13" t="s">
        <v>84</v>
      </c>
      <c r="AY268" s="256" t="s">
        <v>224</v>
      </c>
    </row>
    <row r="269" s="12" customFormat="1" ht="22.8" customHeight="1">
      <c r="A269" s="12"/>
      <c r="B269" s="215"/>
      <c r="C269" s="216"/>
      <c r="D269" s="217" t="s">
        <v>77</v>
      </c>
      <c r="E269" s="229" t="s">
        <v>395</v>
      </c>
      <c r="F269" s="229" t="s">
        <v>396</v>
      </c>
      <c r="G269" s="216"/>
      <c r="H269" s="216"/>
      <c r="I269" s="219"/>
      <c r="J269" s="230">
        <f>BK269</f>
        <v>0</v>
      </c>
      <c r="K269" s="216"/>
      <c r="L269" s="221"/>
      <c r="M269" s="222"/>
      <c r="N269" s="223"/>
      <c r="O269" s="223"/>
      <c r="P269" s="224">
        <f>SUM(P270:P317)</f>
        <v>0</v>
      </c>
      <c r="Q269" s="223"/>
      <c r="R269" s="224">
        <f>SUM(R270:R317)</f>
        <v>56.454565039999999</v>
      </c>
      <c r="S269" s="223"/>
      <c r="T269" s="225">
        <f>SUM(T270:T317)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6" t="s">
        <v>84</v>
      </c>
      <c r="AT269" s="227" t="s">
        <v>77</v>
      </c>
      <c r="AU269" s="227" t="s">
        <v>84</v>
      </c>
      <c r="AY269" s="226" t="s">
        <v>224</v>
      </c>
      <c r="BK269" s="228">
        <f>SUM(BK270:BK317)</f>
        <v>0</v>
      </c>
    </row>
    <row r="270" s="2" customFormat="1" ht="21.75" customHeight="1">
      <c r="A270" s="40"/>
      <c r="B270" s="41"/>
      <c r="C270" s="231" t="s">
        <v>397</v>
      </c>
      <c r="D270" s="231" t="s">
        <v>226</v>
      </c>
      <c r="E270" s="232" t="s">
        <v>398</v>
      </c>
      <c r="F270" s="233" t="s">
        <v>399</v>
      </c>
      <c r="G270" s="234" t="s">
        <v>229</v>
      </c>
      <c r="H270" s="235">
        <v>103.349</v>
      </c>
      <c r="I270" s="236"/>
      <c r="J270" s="237">
        <f>ROUND(I270*H270,2)</f>
        <v>0</v>
      </c>
      <c r="K270" s="238"/>
      <c r="L270" s="46"/>
      <c r="M270" s="239" t="s">
        <v>1</v>
      </c>
      <c r="N270" s="240" t="s">
        <v>44</v>
      </c>
      <c r="O270" s="93"/>
      <c r="P270" s="241">
        <f>O270*H270</f>
        <v>0</v>
      </c>
      <c r="Q270" s="241">
        <v>0.33555000000000001</v>
      </c>
      <c r="R270" s="241">
        <f>Q270*H270</f>
        <v>34.67875695</v>
      </c>
      <c r="S270" s="241">
        <v>0</v>
      </c>
      <c r="T270" s="24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3" t="s">
        <v>230</v>
      </c>
      <c r="AT270" s="243" t="s">
        <v>226</v>
      </c>
      <c r="AU270" s="243" t="s">
        <v>89</v>
      </c>
      <c r="AY270" s="19" t="s">
        <v>224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9" t="s">
        <v>89</v>
      </c>
      <c r="BK270" s="244">
        <f>ROUND(I270*H270,2)</f>
        <v>0</v>
      </c>
      <c r="BL270" s="19" t="s">
        <v>230</v>
      </c>
      <c r="BM270" s="243" t="s">
        <v>3247</v>
      </c>
    </row>
    <row r="271" s="13" customFormat="1">
      <c r="A271" s="13"/>
      <c r="B271" s="245"/>
      <c r="C271" s="246"/>
      <c r="D271" s="247" t="s">
        <v>232</v>
      </c>
      <c r="E271" s="248" t="s">
        <v>1</v>
      </c>
      <c r="F271" s="249" t="s">
        <v>3248</v>
      </c>
      <c r="G271" s="246"/>
      <c r="H271" s="250">
        <v>129.26499999999999</v>
      </c>
      <c r="I271" s="251"/>
      <c r="J271" s="246"/>
      <c r="K271" s="246"/>
      <c r="L271" s="252"/>
      <c r="M271" s="253"/>
      <c r="N271" s="254"/>
      <c r="O271" s="254"/>
      <c r="P271" s="254"/>
      <c r="Q271" s="254"/>
      <c r="R271" s="254"/>
      <c r="S271" s="254"/>
      <c r="T271" s="25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6" t="s">
        <v>232</v>
      </c>
      <c r="AU271" s="256" t="s">
        <v>89</v>
      </c>
      <c r="AV271" s="13" t="s">
        <v>89</v>
      </c>
      <c r="AW271" s="13" t="s">
        <v>33</v>
      </c>
      <c r="AX271" s="13" t="s">
        <v>78</v>
      </c>
      <c r="AY271" s="256" t="s">
        <v>224</v>
      </c>
    </row>
    <row r="272" s="13" customFormat="1">
      <c r="A272" s="13"/>
      <c r="B272" s="245"/>
      <c r="C272" s="246"/>
      <c r="D272" s="247" t="s">
        <v>232</v>
      </c>
      <c r="E272" s="248" t="s">
        <v>1</v>
      </c>
      <c r="F272" s="249" t="s">
        <v>3249</v>
      </c>
      <c r="G272" s="246"/>
      <c r="H272" s="250">
        <v>-40.075000000000003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232</v>
      </c>
      <c r="AU272" s="256" t="s">
        <v>89</v>
      </c>
      <c r="AV272" s="13" t="s">
        <v>89</v>
      </c>
      <c r="AW272" s="13" t="s">
        <v>33</v>
      </c>
      <c r="AX272" s="13" t="s">
        <v>78</v>
      </c>
      <c r="AY272" s="256" t="s">
        <v>224</v>
      </c>
    </row>
    <row r="273" s="13" customFormat="1">
      <c r="A273" s="13"/>
      <c r="B273" s="245"/>
      <c r="C273" s="246"/>
      <c r="D273" s="247" t="s">
        <v>232</v>
      </c>
      <c r="E273" s="248" t="s">
        <v>1</v>
      </c>
      <c r="F273" s="249" t="s">
        <v>3250</v>
      </c>
      <c r="G273" s="246"/>
      <c r="H273" s="250">
        <v>24.045999999999999</v>
      </c>
      <c r="I273" s="251"/>
      <c r="J273" s="246"/>
      <c r="K273" s="246"/>
      <c r="L273" s="252"/>
      <c r="M273" s="253"/>
      <c r="N273" s="254"/>
      <c r="O273" s="254"/>
      <c r="P273" s="254"/>
      <c r="Q273" s="254"/>
      <c r="R273" s="254"/>
      <c r="S273" s="254"/>
      <c r="T273" s="25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6" t="s">
        <v>232</v>
      </c>
      <c r="AU273" s="256" t="s">
        <v>89</v>
      </c>
      <c r="AV273" s="13" t="s">
        <v>89</v>
      </c>
      <c r="AW273" s="13" t="s">
        <v>33</v>
      </c>
      <c r="AX273" s="13" t="s">
        <v>78</v>
      </c>
      <c r="AY273" s="256" t="s">
        <v>224</v>
      </c>
    </row>
    <row r="274" s="13" customFormat="1">
      <c r="A274" s="13"/>
      <c r="B274" s="245"/>
      <c r="C274" s="246"/>
      <c r="D274" s="247" t="s">
        <v>232</v>
      </c>
      <c r="E274" s="248" t="s">
        <v>1</v>
      </c>
      <c r="F274" s="249" t="s">
        <v>3251</v>
      </c>
      <c r="G274" s="246"/>
      <c r="H274" s="250">
        <v>-1.9350000000000001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232</v>
      </c>
      <c r="AU274" s="256" t="s">
        <v>89</v>
      </c>
      <c r="AV274" s="13" t="s">
        <v>89</v>
      </c>
      <c r="AW274" s="13" t="s">
        <v>33</v>
      </c>
      <c r="AX274" s="13" t="s">
        <v>78</v>
      </c>
      <c r="AY274" s="256" t="s">
        <v>224</v>
      </c>
    </row>
    <row r="275" s="13" customFormat="1">
      <c r="A275" s="13"/>
      <c r="B275" s="245"/>
      <c r="C275" s="246"/>
      <c r="D275" s="247" t="s">
        <v>232</v>
      </c>
      <c r="E275" s="248" t="s">
        <v>1</v>
      </c>
      <c r="F275" s="249" t="s">
        <v>3252</v>
      </c>
      <c r="G275" s="246"/>
      <c r="H275" s="250">
        <v>-2.8199999999999998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232</v>
      </c>
      <c r="AU275" s="256" t="s">
        <v>89</v>
      </c>
      <c r="AV275" s="13" t="s">
        <v>89</v>
      </c>
      <c r="AW275" s="13" t="s">
        <v>33</v>
      </c>
      <c r="AX275" s="13" t="s">
        <v>78</v>
      </c>
      <c r="AY275" s="256" t="s">
        <v>224</v>
      </c>
    </row>
    <row r="276" s="13" customFormat="1">
      <c r="A276" s="13"/>
      <c r="B276" s="245"/>
      <c r="C276" s="246"/>
      <c r="D276" s="247" t="s">
        <v>232</v>
      </c>
      <c r="E276" s="248" t="s">
        <v>1</v>
      </c>
      <c r="F276" s="249" t="s">
        <v>3253</v>
      </c>
      <c r="G276" s="246"/>
      <c r="H276" s="250">
        <v>-5.1319999999999997</v>
      </c>
      <c r="I276" s="251"/>
      <c r="J276" s="246"/>
      <c r="K276" s="246"/>
      <c r="L276" s="252"/>
      <c r="M276" s="253"/>
      <c r="N276" s="254"/>
      <c r="O276" s="254"/>
      <c r="P276" s="254"/>
      <c r="Q276" s="254"/>
      <c r="R276" s="254"/>
      <c r="S276" s="254"/>
      <c r="T276" s="25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6" t="s">
        <v>232</v>
      </c>
      <c r="AU276" s="256" t="s">
        <v>89</v>
      </c>
      <c r="AV276" s="13" t="s">
        <v>89</v>
      </c>
      <c r="AW276" s="13" t="s">
        <v>33</v>
      </c>
      <c r="AX276" s="13" t="s">
        <v>78</v>
      </c>
      <c r="AY276" s="256" t="s">
        <v>224</v>
      </c>
    </row>
    <row r="277" s="15" customFormat="1">
      <c r="A277" s="15"/>
      <c r="B277" s="267"/>
      <c r="C277" s="268"/>
      <c r="D277" s="247" t="s">
        <v>232</v>
      </c>
      <c r="E277" s="269" t="s">
        <v>1</v>
      </c>
      <c r="F277" s="270" t="s">
        <v>248</v>
      </c>
      <c r="G277" s="268"/>
      <c r="H277" s="271">
        <v>103.349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232</v>
      </c>
      <c r="AU277" s="277" t="s">
        <v>89</v>
      </c>
      <c r="AV277" s="15" t="s">
        <v>230</v>
      </c>
      <c r="AW277" s="15" t="s">
        <v>33</v>
      </c>
      <c r="AX277" s="15" t="s">
        <v>84</v>
      </c>
      <c r="AY277" s="277" t="s">
        <v>224</v>
      </c>
    </row>
    <row r="278" s="2" customFormat="1" ht="16.5" customHeight="1">
      <c r="A278" s="40"/>
      <c r="B278" s="41"/>
      <c r="C278" s="231" t="s">
        <v>407</v>
      </c>
      <c r="D278" s="231" t="s">
        <v>226</v>
      </c>
      <c r="E278" s="232" t="s">
        <v>408</v>
      </c>
      <c r="F278" s="233" t="s">
        <v>409</v>
      </c>
      <c r="G278" s="234" t="s">
        <v>273</v>
      </c>
      <c r="H278" s="235">
        <v>122.16</v>
      </c>
      <c r="I278" s="236"/>
      <c r="J278" s="237">
        <f>ROUND(I278*H278,2)</f>
        <v>0</v>
      </c>
      <c r="K278" s="238"/>
      <c r="L278" s="46"/>
      <c r="M278" s="239" t="s">
        <v>1</v>
      </c>
      <c r="N278" s="240" t="s">
        <v>44</v>
      </c>
      <c r="O278" s="93"/>
      <c r="P278" s="241">
        <f>O278*H278</f>
        <v>0</v>
      </c>
      <c r="Q278" s="241">
        <v>0.03354</v>
      </c>
      <c r="R278" s="241">
        <f>Q278*H278</f>
        <v>4.0972463999999995</v>
      </c>
      <c r="S278" s="241">
        <v>0</v>
      </c>
      <c r="T278" s="24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3" t="s">
        <v>230</v>
      </c>
      <c r="AT278" s="243" t="s">
        <v>226</v>
      </c>
      <c r="AU278" s="243" t="s">
        <v>89</v>
      </c>
      <c r="AY278" s="19" t="s">
        <v>224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9" t="s">
        <v>89</v>
      </c>
      <c r="BK278" s="244">
        <f>ROUND(I278*H278,2)</f>
        <v>0</v>
      </c>
      <c r="BL278" s="19" t="s">
        <v>230</v>
      </c>
      <c r="BM278" s="243" t="s">
        <v>3254</v>
      </c>
    </row>
    <row r="279" s="14" customFormat="1">
      <c r="A279" s="14"/>
      <c r="B279" s="257"/>
      <c r="C279" s="258"/>
      <c r="D279" s="247" t="s">
        <v>232</v>
      </c>
      <c r="E279" s="259" t="s">
        <v>1</v>
      </c>
      <c r="F279" s="260" t="s">
        <v>411</v>
      </c>
      <c r="G279" s="258"/>
      <c r="H279" s="259" t="s">
        <v>1</v>
      </c>
      <c r="I279" s="261"/>
      <c r="J279" s="258"/>
      <c r="K279" s="258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232</v>
      </c>
      <c r="AU279" s="266" t="s">
        <v>89</v>
      </c>
      <c r="AV279" s="14" t="s">
        <v>84</v>
      </c>
      <c r="AW279" s="14" t="s">
        <v>33</v>
      </c>
      <c r="AX279" s="14" t="s">
        <v>78</v>
      </c>
      <c r="AY279" s="266" t="s">
        <v>224</v>
      </c>
    </row>
    <row r="280" s="13" customFormat="1">
      <c r="A280" s="13"/>
      <c r="B280" s="245"/>
      <c r="C280" s="246"/>
      <c r="D280" s="247" t="s">
        <v>232</v>
      </c>
      <c r="E280" s="248" t="s">
        <v>1</v>
      </c>
      <c r="F280" s="249" t="s">
        <v>3255</v>
      </c>
      <c r="G280" s="246"/>
      <c r="H280" s="250">
        <v>103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232</v>
      </c>
      <c r="AU280" s="256" t="s">
        <v>89</v>
      </c>
      <c r="AV280" s="13" t="s">
        <v>89</v>
      </c>
      <c r="AW280" s="13" t="s">
        <v>33</v>
      </c>
      <c r="AX280" s="13" t="s">
        <v>78</v>
      </c>
      <c r="AY280" s="256" t="s">
        <v>224</v>
      </c>
    </row>
    <row r="281" s="13" customFormat="1">
      <c r="A281" s="13"/>
      <c r="B281" s="245"/>
      <c r="C281" s="246"/>
      <c r="D281" s="247" t="s">
        <v>232</v>
      </c>
      <c r="E281" s="248" t="s">
        <v>1</v>
      </c>
      <c r="F281" s="249" t="s">
        <v>3256</v>
      </c>
      <c r="G281" s="246"/>
      <c r="H281" s="250">
        <v>19.16</v>
      </c>
      <c r="I281" s="251"/>
      <c r="J281" s="246"/>
      <c r="K281" s="246"/>
      <c r="L281" s="252"/>
      <c r="M281" s="253"/>
      <c r="N281" s="254"/>
      <c r="O281" s="254"/>
      <c r="P281" s="254"/>
      <c r="Q281" s="254"/>
      <c r="R281" s="254"/>
      <c r="S281" s="254"/>
      <c r="T281" s="25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6" t="s">
        <v>232</v>
      </c>
      <c r="AU281" s="256" t="s">
        <v>89</v>
      </c>
      <c r="AV281" s="13" t="s">
        <v>89</v>
      </c>
      <c r="AW281" s="13" t="s">
        <v>33</v>
      </c>
      <c r="AX281" s="13" t="s">
        <v>78</v>
      </c>
      <c r="AY281" s="256" t="s">
        <v>224</v>
      </c>
    </row>
    <row r="282" s="15" customFormat="1">
      <c r="A282" s="15"/>
      <c r="B282" s="267"/>
      <c r="C282" s="268"/>
      <c r="D282" s="247" t="s">
        <v>232</v>
      </c>
      <c r="E282" s="269" t="s">
        <v>1</v>
      </c>
      <c r="F282" s="270" t="s">
        <v>248</v>
      </c>
      <c r="G282" s="268"/>
      <c r="H282" s="271">
        <v>122.16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232</v>
      </c>
      <c r="AU282" s="277" t="s">
        <v>89</v>
      </c>
      <c r="AV282" s="15" t="s">
        <v>230</v>
      </c>
      <c r="AW282" s="15" t="s">
        <v>33</v>
      </c>
      <c r="AX282" s="15" t="s">
        <v>84</v>
      </c>
      <c r="AY282" s="277" t="s">
        <v>224</v>
      </c>
    </row>
    <row r="283" s="2" customFormat="1" ht="16.5" customHeight="1">
      <c r="A283" s="40"/>
      <c r="B283" s="41"/>
      <c r="C283" s="231" t="s">
        <v>395</v>
      </c>
      <c r="D283" s="231" t="s">
        <v>226</v>
      </c>
      <c r="E283" s="232" t="s">
        <v>3257</v>
      </c>
      <c r="F283" s="233" t="s">
        <v>3258</v>
      </c>
      <c r="G283" s="234" t="s">
        <v>236</v>
      </c>
      <c r="H283" s="235">
        <v>5.3639999999999999</v>
      </c>
      <c r="I283" s="236"/>
      <c r="J283" s="237">
        <f>ROUND(I283*H283,2)</f>
        <v>0</v>
      </c>
      <c r="K283" s="238"/>
      <c r="L283" s="46"/>
      <c r="M283" s="239" t="s">
        <v>1</v>
      </c>
      <c r="N283" s="240" t="s">
        <v>44</v>
      </c>
      <c r="O283" s="93"/>
      <c r="P283" s="241">
        <f>O283*H283</f>
        <v>0</v>
      </c>
      <c r="Q283" s="241">
        <v>2.5018699999999998</v>
      </c>
      <c r="R283" s="241">
        <f>Q283*H283</f>
        <v>13.420030679999998</v>
      </c>
      <c r="S283" s="241">
        <v>0</v>
      </c>
      <c r="T283" s="24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3" t="s">
        <v>230</v>
      </c>
      <c r="AT283" s="243" t="s">
        <v>226</v>
      </c>
      <c r="AU283" s="243" t="s">
        <v>89</v>
      </c>
      <c r="AY283" s="19" t="s">
        <v>224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9" t="s">
        <v>89</v>
      </c>
      <c r="BK283" s="244">
        <f>ROUND(I283*H283,2)</f>
        <v>0</v>
      </c>
      <c r="BL283" s="19" t="s">
        <v>230</v>
      </c>
      <c r="BM283" s="243" t="s">
        <v>3259</v>
      </c>
    </row>
    <row r="284" s="14" customFormat="1">
      <c r="A284" s="14"/>
      <c r="B284" s="257"/>
      <c r="C284" s="258"/>
      <c r="D284" s="247" t="s">
        <v>232</v>
      </c>
      <c r="E284" s="259" t="s">
        <v>1</v>
      </c>
      <c r="F284" s="260" t="s">
        <v>3260</v>
      </c>
      <c r="G284" s="258"/>
      <c r="H284" s="259" t="s">
        <v>1</v>
      </c>
      <c r="I284" s="261"/>
      <c r="J284" s="258"/>
      <c r="K284" s="258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232</v>
      </c>
      <c r="AU284" s="266" t="s">
        <v>89</v>
      </c>
      <c r="AV284" s="14" t="s">
        <v>84</v>
      </c>
      <c r="AW284" s="14" t="s">
        <v>33</v>
      </c>
      <c r="AX284" s="14" t="s">
        <v>78</v>
      </c>
      <c r="AY284" s="266" t="s">
        <v>224</v>
      </c>
    </row>
    <row r="285" s="13" customFormat="1">
      <c r="A285" s="13"/>
      <c r="B285" s="245"/>
      <c r="C285" s="246"/>
      <c r="D285" s="247" t="s">
        <v>232</v>
      </c>
      <c r="E285" s="248" t="s">
        <v>1</v>
      </c>
      <c r="F285" s="249" t="s">
        <v>3261</v>
      </c>
      <c r="G285" s="246"/>
      <c r="H285" s="250">
        <v>4.6139999999999999</v>
      </c>
      <c r="I285" s="251"/>
      <c r="J285" s="246"/>
      <c r="K285" s="246"/>
      <c r="L285" s="252"/>
      <c r="M285" s="253"/>
      <c r="N285" s="254"/>
      <c r="O285" s="254"/>
      <c r="P285" s="254"/>
      <c r="Q285" s="254"/>
      <c r="R285" s="254"/>
      <c r="S285" s="254"/>
      <c r="T285" s="25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6" t="s">
        <v>232</v>
      </c>
      <c r="AU285" s="256" t="s">
        <v>89</v>
      </c>
      <c r="AV285" s="13" t="s">
        <v>89</v>
      </c>
      <c r="AW285" s="13" t="s">
        <v>33</v>
      </c>
      <c r="AX285" s="13" t="s">
        <v>78</v>
      </c>
      <c r="AY285" s="256" t="s">
        <v>224</v>
      </c>
    </row>
    <row r="286" s="13" customFormat="1">
      <c r="A286" s="13"/>
      <c r="B286" s="245"/>
      <c r="C286" s="246"/>
      <c r="D286" s="247" t="s">
        <v>232</v>
      </c>
      <c r="E286" s="248" t="s">
        <v>1</v>
      </c>
      <c r="F286" s="249" t="s">
        <v>3262</v>
      </c>
      <c r="G286" s="246"/>
      <c r="H286" s="250">
        <v>0.75</v>
      </c>
      <c r="I286" s="251"/>
      <c r="J286" s="246"/>
      <c r="K286" s="246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232</v>
      </c>
      <c r="AU286" s="256" t="s">
        <v>89</v>
      </c>
      <c r="AV286" s="13" t="s">
        <v>89</v>
      </c>
      <c r="AW286" s="13" t="s">
        <v>33</v>
      </c>
      <c r="AX286" s="13" t="s">
        <v>78</v>
      </c>
      <c r="AY286" s="256" t="s">
        <v>224</v>
      </c>
    </row>
    <row r="287" s="15" customFormat="1">
      <c r="A287" s="15"/>
      <c r="B287" s="267"/>
      <c r="C287" s="268"/>
      <c r="D287" s="247" t="s">
        <v>232</v>
      </c>
      <c r="E287" s="269" t="s">
        <v>1</v>
      </c>
      <c r="F287" s="270" t="s">
        <v>248</v>
      </c>
      <c r="G287" s="268"/>
      <c r="H287" s="271">
        <v>5.3639999999999999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232</v>
      </c>
      <c r="AU287" s="277" t="s">
        <v>89</v>
      </c>
      <c r="AV287" s="15" t="s">
        <v>230</v>
      </c>
      <c r="AW287" s="15" t="s">
        <v>33</v>
      </c>
      <c r="AX287" s="15" t="s">
        <v>84</v>
      </c>
      <c r="AY287" s="277" t="s">
        <v>224</v>
      </c>
    </row>
    <row r="288" s="2" customFormat="1" ht="16.5" customHeight="1">
      <c r="A288" s="40"/>
      <c r="B288" s="41"/>
      <c r="C288" s="231" t="s">
        <v>418</v>
      </c>
      <c r="D288" s="231" t="s">
        <v>226</v>
      </c>
      <c r="E288" s="232" t="s">
        <v>3263</v>
      </c>
      <c r="F288" s="233" t="s">
        <v>3264</v>
      </c>
      <c r="G288" s="234" t="s">
        <v>229</v>
      </c>
      <c r="H288" s="235">
        <v>55.804000000000002</v>
      </c>
      <c r="I288" s="236"/>
      <c r="J288" s="237">
        <f>ROUND(I288*H288,2)</f>
        <v>0</v>
      </c>
      <c r="K288" s="238"/>
      <c r="L288" s="46"/>
      <c r="M288" s="239" t="s">
        <v>1</v>
      </c>
      <c r="N288" s="240" t="s">
        <v>44</v>
      </c>
      <c r="O288" s="93"/>
      <c r="P288" s="241">
        <f>O288*H288</f>
        <v>0</v>
      </c>
      <c r="Q288" s="241">
        <v>0.0027499999999999998</v>
      </c>
      <c r="R288" s="241">
        <f>Q288*H288</f>
        <v>0.15346099999999999</v>
      </c>
      <c r="S288" s="241">
        <v>0</v>
      </c>
      <c r="T288" s="24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3" t="s">
        <v>230</v>
      </c>
      <c r="AT288" s="243" t="s">
        <v>226</v>
      </c>
      <c r="AU288" s="243" t="s">
        <v>89</v>
      </c>
      <c r="AY288" s="19" t="s">
        <v>224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9" t="s">
        <v>89</v>
      </c>
      <c r="BK288" s="244">
        <f>ROUND(I288*H288,2)</f>
        <v>0</v>
      </c>
      <c r="BL288" s="19" t="s">
        <v>230</v>
      </c>
      <c r="BM288" s="243" t="s">
        <v>3265</v>
      </c>
    </row>
    <row r="289" s="14" customFormat="1">
      <c r="A289" s="14"/>
      <c r="B289" s="257"/>
      <c r="C289" s="258"/>
      <c r="D289" s="247" t="s">
        <v>232</v>
      </c>
      <c r="E289" s="259" t="s">
        <v>1</v>
      </c>
      <c r="F289" s="260" t="s">
        <v>3260</v>
      </c>
      <c r="G289" s="258"/>
      <c r="H289" s="259" t="s">
        <v>1</v>
      </c>
      <c r="I289" s="261"/>
      <c r="J289" s="258"/>
      <c r="K289" s="258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232</v>
      </c>
      <c r="AU289" s="266" t="s">
        <v>89</v>
      </c>
      <c r="AV289" s="14" t="s">
        <v>84</v>
      </c>
      <c r="AW289" s="14" t="s">
        <v>33</v>
      </c>
      <c r="AX289" s="14" t="s">
        <v>78</v>
      </c>
      <c r="AY289" s="266" t="s">
        <v>224</v>
      </c>
    </row>
    <row r="290" s="13" customFormat="1">
      <c r="A290" s="13"/>
      <c r="B290" s="245"/>
      <c r="C290" s="246"/>
      <c r="D290" s="247" t="s">
        <v>232</v>
      </c>
      <c r="E290" s="248" t="s">
        <v>1</v>
      </c>
      <c r="F290" s="249" t="s">
        <v>3266</v>
      </c>
      <c r="G290" s="246"/>
      <c r="H290" s="250">
        <v>46.137999999999998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232</v>
      </c>
      <c r="AU290" s="256" t="s">
        <v>89</v>
      </c>
      <c r="AV290" s="13" t="s">
        <v>89</v>
      </c>
      <c r="AW290" s="13" t="s">
        <v>33</v>
      </c>
      <c r="AX290" s="13" t="s">
        <v>78</v>
      </c>
      <c r="AY290" s="256" t="s">
        <v>224</v>
      </c>
    </row>
    <row r="291" s="13" customFormat="1">
      <c r="A291" s="13"/>
      <c r="B291" s="245"/>
      <c r="C291" s="246"/>
      <c r="D291" s="247" t="s">
        <v>232</v>
      </c>
      <c r="E291" s="248" t="s">
        <v>1</v>
      </c>
      <c r="F291" s="249" t="s">
        <v>3267</v>
      </c>
      <c r="G291" s="246"/>
      <c r="H291" s="250">
        <v>6.8170000000000002</v>
      </c>
      <c r="I291" s="251"/>
      <c r="J291" s="246"/>
      <c r="K291" s="246"/>
      <c r="L291" s="252"/>
      <c r="M291" s="253"/>
      <c r="N291" s="254"/>
      <c r="O291" s="254"/>
      <c r="P291" s="254"/>
      <c r="Q291" s="254"/>
      <c r="R291" s="254"/>
      <c r="S291" s="254"/>
      <c r="T291" s="25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6" t="s">
        <v>232</v>
      </c>
      <c r="AU291" s="256" t="s">
        <v>89</v>
      </c>
      <c r="AV291" s="13" t="s">
        <v>89</v>
      </c>
      <c r="AW291" s="13" t="s">
        <v>33</v>
      </c>
      <c r="AX291" s="13" t="s">
        <v>78</v>
      </c>
      <c r="AY291" s="256" t="s">
        <v>224</v>
      </c>
    </row>
    <row r="292" s="13" customFormat="1">
      <c r="A292" s="13"/>
      <c r="B292" s="245"/>
      <c r="C292" s="246"/>
      <c r="D292" s="247" t="s">
        <v>232</v>
      </c>
      <c r="E292" s="248" t="s">
        <v>1</v>
      </c>
      <c r="F292" s="249" t="s">
        <v>3268</v>
      </c>
      <c r="G292" s="246"/>
      <c r="H292" s="250">
        <v>2.8490000000000002</v>
      </c>
      <c r="I292" s="251"/>
      <c r="J292" s="246"/>
      <c r="K292" s="246"/>
      <c r="L292" s="252"/>
      <c r="M292" s="253"/>
      <c r="N292" s="254"/>
      <c r="O292" s="254"/>
      <c r="P292" s="254"/>
      <c r="Q292" s="254"/>
      <c r="R292" s="254"/>
      <c r="S292" s="254"/>
      <c r="T292" s="25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6" t="s">
        <v>232</v>
      </c>
      <c r="AU292" s="256" t="s">
        <v>89</v>
      </c>
      <c r="AV292" s="13" t="s">
        <v>89</v>
      </c>
      <c r="AW292" s="13" t="s">
        <v>33</v>
      </c>
      <c r="AX292" s="13" t="s">
        <v>78</v>
      </c>
      <c r="AY292" s="256" t="s">
        <v>224</v>
      </c>
    </row>
    <row r="293" s="15" customFormat="1">
      <c r="A293" s="15"/>
      <c r="B293" s="267"/>
      <c r="C293" s="268"/>
      <c r="D293" s="247" t="s">
        <v>232</v>
      </c>
      <c r="E293" s="269" t="s">
        <v>1</v>
      </c>
      <c r="F293" s="270" t="s">
        <v>248</v>
      </c>
      <c r="G293" s="268"/>
      <c r="H293" s="271">
        <v>55.804000000000002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232</v>
      </c>
      <c r="AU293" s="277" t="s">
        <v>89</v>
      </c>
      <c r="AV293" s="15" t="s">
        <v>230</v>
      </c>
      <c r="AW293" s="15" t="s">
        <v>33</v>
      </c>
      <c r="AX293" s="15" t="s">
        <v>84</v>
      </c>
      <c r="AY293" s="277" t="s">
        <v>224</v>
      </c>
    </row>
    <row r="294" s="2" customFormat="1" ht="16.5" customHeight="1">
      <c r="A294" s="40"/>
      <c r="B294" s="41"/>
      <c r="C294" s="231" t="s">
        <v>423</v>
      </c>
      <c r="D294" s="231" t="s">
        <v>226</v>
      </c>
      <c r="E294" s="232" t="s">
        <v>3269</v>
      </c>
      <c r="F294" s="233" t="s">
        <v>3270</v>
      </c>
      <c r="G294" s="234" t="s">
        <v>229</v>
      </c>
      <c r="H294" s="235">
        <v>55.804000000000002</v>
      </c>
      <c r="I294" s="236"/>
      <c r="J294" s="237">
        <f>ROUND(I294*H294,2)</f>
        <v>0</v>
      </c>
      <c r="K294" s="238"/>
      <c r="L294" s="46"/>
      <c r="M294" s="239" t="s">
        <v>1</v>
      </c>
      <c r="N294" s="240" t="s">
        <v>44</v>
      </c>
      <c r="O294" s="93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3" t="s">
        <v>230</v>
      </c>
      <c r="AT294" s="243" t="s">
        <v>226</v>
      </c>
      <c r="AU294" s="243" t="s">
        <v>89</v>
      </c>
      <c r="AY294" s="19" t="s">
        <v>224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9" t="s">
        <v>89</v>
      </c>
      <c r="BK294" s="244">
        <f>ROUND(I294*H294,2)</f>
        <v>0</v>
      </c>
      <c r="BL294" s="19" t="s">
        <v>230</v>
      </c>
      <c r="BM294" s="243" t="s">
        <v>3271</v>
      </c>
    </row>
    <row r="295" s="2" customFormat="1" ht="16.5" customHeight="1">
      <c r="A295" s="40"/>
      <c r="B295" s="41"/>
      <c r="C295" s="231" t="s">
        <v>428</v>
      </c>
      <c r="D295" s="231" t="s">
        <v>226</v>
      </c>
      <c r="E295" s="232" t="s">
        <v>3272</v>
      </c>
      <c r="F295" s="233" t="s">
        <v>3273</v>
      </c>
      <c r="G295" s="234" t="s">
        <v>322</v>
      </c>
      <c r="H295" s="235">
        <v>0.13500000000000001</v>
      </c>
      <c r="I295" s="236"/>
      <c r="J295" s="237">
        <f>ROUND(I295*H295,2)</f>
        <v>0</v>
      </c>
      <c r="K295" s="238"/>
      <c r="L295" s="46"/>
      <c r="M295" s="239" t="s">
        <v>1</v>
      </c>
      <c r="N295" s="240" t="s">
        <v>44</v>
      </c>
      <c r="O295" s="93"/>
      <c r="P295" s="241">
        <f>O295*H295</f>
        <v>0</v>
      </c>
      <c r="Q295" s="241">
        <v>1.04922</v>
      </c>
      <c r="R295" s="241">
        <f>Q295*H295</f>
        <v>0.14164470000000001</v>
      </c>
      <c r="S295" s="241">
        <v>0</v>
      </c>
      <c r="T295" s="24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3" t="s">
        <v>230</v>
      </c>
      <c r="AT295" s="243" t="s">
        <v>226</v>
      </c>
      <c r="AU295" s="243" t="s">
        <v>89</v>
      </c>
      <c r="AY295" s="19" t="s">
        <v>224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9" t="s">
        <v>89</v>
      </c>
      <c r="BK295" s="244">
        <f>ROUND(I295*H295,2)</f>
        <v>0</v>
      </c>
      <c r="BL295" s="19" t="s">
        <v>230</v>
      </c>
      <c r="BM295" s="243" t="s">
        <v>3274</v>
      </c>
    </row>
    <row r="296" s="14" customFormat="1">
      <c r="A296" s="14"/>
      <c r="B296" s="257"/>
      <c r="C296" s="258"/>
      <c r="D296" s="247" t="s">
        <v>232</v>
      </c>
      <c r="E296" s="259" t="s">
        <v>1</v>
      </c>
      <c r="F296" s="260" t="s">
        <v>459</v>
      </c>
      <c r="G296" s="258"/>
      <c r="H296" s="259" t="s">
        <v>1</v>
      </c>
      <c r="I296" s="261"/>
      <c r="J296" s="258"/>
      <c r="K296" s="258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232</v>
      </c>
      <c r="AU296" s="266" t="s">
        <v>89</v>
      </c>
      <c r="AV296" s="14" t="s">
        <v>84</v>
      </c>
      <c r="AW296" s="14" t="s">
        <v>33</v>
      </c>
      <c r="AX296" s="14" t="s">
        <v>78</v>
      </c>
      <c r="AY296" s="266" t="s">
        <v>224</v>
      </c>
    </row>
    <row r="297" s="13" customFormat="1">
      <c r="A297" s="13"/>
      <c r="B297" s="245"/>
      <c r="C297" s="246"/>
      <c r="D297" s="247" t="s">
        <v>232</v>
      </c>
      <c r="E297" s="248" t="s">
        <v>1</v>
      </c>
      <c r="F297" s="249" t="s">
        <v>3275</v>
      </c>
      <c r="G297" s="246"/>
      <c r="H297" s="250">
        <v>0.13500000000000001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232</v>
      </c>
      <c r="AU297" s="256" t="s">
        <v>89</v>
      </c>
      <c r="AV297" s="13" t="s">
        <v>89</v>
      </c>
      <c r="AW297" s="13" t="s">
        <v>33</v>
      </c>
      <c r="AX297" s="13" t="s">
        <v>84</v>
      </c>
      <c r="AY297" s="256" t="s">
        <v>224</v>
      </c>
    </row>
    <row r="298" s="2" customFormat="1" ht="16.5" customHeight="1">
      <c r="A298" s="40"/>
      <c r="B298" s="41"/>
      <c r="C298" s="231" t="s">
        <v>433</v>
      </c>
      <c r="D298" s="231" t="s">
        <v>226</v>
      </c>
      <c r="E298" s="232" t="s">
        <v>414</v>
      </c>
      <c r="F298" s="233" t="s">
        <v>415</v>
      </c>
      <c r="G298" s="234" t="s">
        <v>386</v>
      </c>
      <c r="H298" s="235">
        <v>6</v>
      </c>
      <c r="I298" s="236"/>
      <c r="J298" s="237">
        <f>ROUND(I298*H298,2)</f>
        <v>0</v>
      </c>
      <c r="K298" s="238"/>
      <c r="L298" s="46"/>
      <c r="M298" s="239" t="s">
        <v>1</v>
      </c>
      <c r="N298" s="240" t="s">
        <v>44</v>
      </c>
      <c r="O298" s="93"/>
      <c r="P298" s="241">
        <f>O298*H298</f>
        <v>0</v>
      </c>
      <c r="Q298" s="241">
        <v>0.062300000000000001</v>
      </c>
      <c r="R298" s="241">
        <f>Q298*H298</f>
        <v>0.37380000000000002</v>
      </c>
      <c r="S298" s="241">
        <v>0</v>
      </c>
      <c r="T298" s="242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3" t="s">
        <v>230</v>
      </c>
      <c r="AT298" s="243" t="s">
        <v>226</v>
      </c>
      <c r="AU298" s="243" t="s">
        <v>89</v>
      </c>
      <c r="AY298" s="19" t="s">
        <v>224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9" t="s">
        <v>89</v>
      </c>
      <c r="BK298" s="244">
        <f>ROUND(I298*H298,2)</f>
        <v>0</v>
      </c>
      <c r="BL298" s="19" t="s">
        <v>230</v>
      </c>
      <c r="BM298" s="243" t="s">
        <v>3276</v>
      </c>
    </row>
    <row r="299" s="13" customFormat="1">
      <c r="A299" s="13"/>
      <c r="B299" s="245"/>
      <c r="C299" s="246"/>
      <c r="D299" s="247" t="s">
        <v>232</v>
      </c>
      <c r="E299" s="248" t="s">
        <v>1</v>
      </c>
      <c r="F299" s="249" t="s">
        <v>3277</v>
      </c>
      <c r="G299" s="246"/>
      <c r="H299" s="250">
        <v>6</v>
      </c>
      <c r="I299" s="251"/>
      <c r="J299" s="246"/>
      <c r="K299" s="246"/>
      <c r="L299" s="252"/>
      <c r="M299" s="253"/>
      <c r="N299" s="254"/>
      <c r="O299" s="254"/>
      <c r="P299" s="254"/>
      <c r="Q299" s="254"/>
      <c r="R299" s="254"/>
      <c r="S299" s="254"/>
      <c r="T299" s="25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6" t="s">
        <v>232</v>
      </c>
      <c r="AU299" s="256" t="s">
        <v>89</v>
      </c>
      <c r="AV299" s="13" t="s">
        <v>89</v>
      </c>
      <c r="AW299" s="13" t="s">
        <v>33</v>
      </c>
      <c r="AX299" s="13" t="s">
        <v>84</v>
      </c>
      <c r="AY299" s="256" t="s">
        <v>224</v>
      </c>
    </row>
    <row r="300" s="2" customFormat="1" ht="16.5" customHeight="1">
      <c r="A300" s="40"/>
      <c r="B300" s="41"/>
      <c r="C300" s="231" t="s">
        <v>437</v>
      </c>
      <c r="D300" s="231" t="s">
        <v>226</v>
      </c>
      <c r="E300" s="232" t="s">
        <v>419</v>
      </c>
      <c r="F300" s="233" t="s">
        <v>420</v>
      </c>
      <c r="G300" s="234" t="s">
        <v>386</v>
      </c>
      <c r="H300" s="235">
        <v>4</v>
      </c>
      <c r="I300" s="236"/>
      <c r="J300" s="237">
        <f>ROUND(I300*H300,2)</f>
        <v>0</v>
      </c>
      <c r="K300" s="238"/>
      <c r="L300" s="46"/>
      <c r="M300" s="239" t="s">
        <v>1</v>
      </c>
      <c r="N300" s="240" t="s">
        <v>44</v>
      </c>
      <c r="O300" s="93"/>
      <c r="P300" s="241">
        <f>O300*H300</f>
        <v>0</v>
      </c>
      <c r="Q300" s="241">
        <v>0.10095999999999999</v>
      </c>
      <c r="R300" s="241">
        <f>Q300*H300</f>
        <v>0.40383999999999998</v>
      </c>
      <c r="S300" s="241">
        <v>0</v>
      </c>
      <c r="T300" s="24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3" t="s">
        <v>230</v>
      </c>
      <c r="AT300" s="243" t="s">
        <v>226</v>
      </c>
      <c r="AU300" s="243" t="s">
        <v>89</v>
      </c>
      <c r="AY300" s="19" t="s">
        <v>224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9" t="s">
        <v>89</v>
      </c>
      <c r="BK300" s="244">
        <f>ROUND(I300*H300,2)</f>
        <v>0</v>
      </c>
      <c r="BL300" s="19" t="s">
        <v>230</v>
      </c>
      <c r="BM300" s="243" t="s">
        <v>3278</v>
      </c>
    </row>
    <row r="301" s="13" customFormat="1">
      <c r="A301" s="13"/>
      <c r="B301" s="245"/>
      <c r="C301" s="246"/>
      <c r="D301" s="247" t="s">
        <v>232</v>
      </c>
      <c r="E301" s="248" t="s">
        <v>1</v>
      </c>
      <c r="F301" s="249" t="s">
        <v>3279</v>
      </c>
      <c r="G301" s="246"/>
      <c r="H301" s="250">
        <v>4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6" t="s">
        <v>232</v>
      </c>
      <c r="AU301" s="256" t="s">
        <v>89</v>
      </c>
      <c r="AV301" s="13" t="s">
        <v>89</v>
      </c>
      <c r="AW301" s="13" t="s">
        <v>33</v>
      </c>
      <c r="AX301" s="13" t="s">
        <v>84</v>
      </c>
      <c r="AY301" s="256" t="s">
        <v>224</v>
      </c>
    </row>
    <row r="302" s="2" customFormat="1" ht="16.5" customHeight="1">
      <c r="A302" s="40"/>
      <c r="B302" s="41"/>
      <c r="C302" s="231" t="s">
        <v>441</v>
      </c>
      <c r="D302" s="231" t="s">
        <v>226</v>
      </c>
      <c r="E302" s="232" t="s">
        <v>3280</v>
      </c>
      <c r="F302" s="233" t="s">
        <v>3281</v>
      </c>
      <c r="G302" s="234" t="s">
        <v>386</v>
      </c>
      <c r="H302" s="235">
        <v>3</v>
      </c>
      <c r="I302" s="236"/>
      <c r="J302" s="237">
        <f>ROUND(I302*H302,2)</f>
        <v>0</v>
      </c>
      <c r="K302" s="238"/>
      <c r="L302" s="46"/>
      <c r="M302" s="239" t="s">
        <v>1</v>
      </c>
      <c r="N302" s="240" t="s">
        <v>44</v>
      </c>
      <c r="O302" s="93"/>
      <c r="P302" s="241">
        <f>O302*H302</f>
        <v>0</v>
      </c>
      <c r="Q302" s="241">
        <v>0.1815</v>
      </c>
      <c r="R302" s="241">
        <f>Q302*H302</f>
        <v>0.54449999999999998</v>
      </c>
      <c r="S302" s="241">
        <v>0</v>
      </c>
      <c r="T302" s="24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3" t="s">
        <v>230</v>
      </c>
      <c r="AT302" s="243" t="s">
        <v>226</v>
      </c>
      <c r="AU302" s="243" t="s">
        <v>89</v>
      </c>
      <c r="AY302" s="19" t="s">
        <v>224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9" t="s">
        <v>89</v>
      </c>
      <c r="BK302" s="244">
        <f>ROUND(I302*H302,2)</f>
        <v>0</v>
      </c>
      <c r="BL302" s="19" t="s">
        <v>230</v>
      </c>
      <c r="BM302" s="243" t="s">
        <v>3282</v>
      </c>
    </row>
    <row r="303" s="13" customFormat="1">
      <c r="A303" s="13"/>
      <c r="B303" s="245"/>
      <c r="C303" s="246"/>
      <c r="D303" s="247" t="s">
        <v>232</v>
      </c>
      <c r="E303" s="248" t="s">
        <v>1</v>
      </c>
      <c r="F303" s="249" t="s">
        <v>432</v>
      </c>
      <c r="G303" s="246"/>
      <c r="H303" s="250">
        <v>3</v>
      </c>
      <c r="I303" s="251"/>
      <c r="J303" s="246"/>
      <c r="K303" s="246"/>
      <c r="L303" s="252"/>
      <c r="M303" s="253"/>
      <c r="N303" s="254"/>
      <c r="O303" s="254"/>
      <c r="P303" s="254"/>
      <c r="Q303" s="254"/>
      <c r="R303" s="254"/>
      <c r="S303" s="254"/>
      <c r="T303" s="25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6" t="s">
        <v>232</v>
      </c>
      <c r="AU303" s="256" t="s">
        <v>89</v>
      </c>
      <c r="AV303" s="13" t="s">
        <v>89</v>
      </c>
      <c r="AW303" s="13" t="s">
        <v>33</v>
      </c>
      <c r="AX303" s="13" t="s">
        <v>84</v>
      </c>
      <c r="AY303" s="256" t="s">
        <v>224</v>
      </c>
    </row>
    <row r="304" s="2" customFormat="1" ht="16.5" customHeight="1">
      <c r="A304" s="40"/>
      <c r="B304" s="41"/>
      <c r="C304" s="231" t="s">
        <v>446</v>
      </c>
      <c r="D304" s="231" t="s">
        <v>226</v>
      </c>
      <c r="E304" s="232" t="s">
        <v>442</v>
      </c>
      <c r="F304" s="233" t="s">
        <v>443</v>
      </c>
      <c r="G304" s="234" t="s">
        <v>236</v>
      </c>
      <c r="H304" s="235">
        <v>0.91800000000000004</v>
      </c>
      <c r="I304" s="236"/>
      <c r="J304" s="237">
        <f>ROUND(I304*H304,2)</f>
        <v>0</v>
      </c>
      <c r="K304" s="238"/>
      <c r="L304" s="46"/>
      <c r="M304" s="239" t="s">
        <v>1</v>
      </c>
      <c r="N304" s="240" t="s">
        <v>44</v>
      </c>
      <c r="O304" s="93"/>
      <c r="P304" s="241">
        <f>O304*H304</f>
        <v>0</v>
      </c>
      <c r="Q304" s="241">
        <v>2.5018799999999999</v>
      </c>
      <c r="R304" s="241">
        <f>Q304*H304</f>
        <v>2.2967258400000001</v>
      </c>
      <c r="S304" s="241">
        <v>0</v>
      </c>
      <c r="T304" s="24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3" t="s">
        <v>230</v>
      </c>
      <c r="AT304" s="243" t="s">
        <v>226</v>
      </c>
      <c r="AU304" s="243" t="s">
        <v>89</v>
      </c>
      <c r="AY304" s="19" t="s">
        <v>224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9" t="s">
        <v>89</v>
      </c>
      <c r="BK304" s="244">
        <f>ROUND(I304*H304,2)</f>
        <v>0</v>
      </c>
      <c r="BL304" s="19" t="s">
        <v>230</v>
      </c>
      <c r="BM304" s="243" t="s">
        <v>3283</v>
      </c>
    </row>
    <row r="305" s="13" customFormat="1">
      <c r="A305" s="13"/>
      <c r="B305" s="245"/>
      <c r="C305" s="246"/>
      <c r="D305" s="247" t="s">
        <v>232</v>
      </c>
      <c r="E305" s="248" t="s">
        <v>1</v>
      </c>
      <c r="F305" s="249" t="s">
        <v>3284</v>
      </c>
      <c r="G305" s="246"/>
      <c r="H305" s="250">
        <v>0.318</v>
      </c>
      <c r="I305" s="251"/>
      <c r="J305" s="246"/>
      <c r="K305" s="246"/>
      <c r="L305" s="252"/>
      <c r="M305" s="253"/>
      <c r="N305" s="254"/>
      <c r="O305" s="254"/>
      <c r="P305" s="254"/>
      <c r="Q305" s="254"/>
      <c r="R305" s="254"/>
      <c r="S305" s="254"/>
      <c r="T305" s="25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6" t="s">
        <v>232</v>
      </c>
      <c r="AU305" s="256" t="s">
        <v>89</v>
      </c>
      <c r="AV305" s="13" t="s">
        <v>89</v>
      </c>
      <c r="AW305" s="13" t="s">
        <v>33</v>
      </c>
      <c r="AX305" s="13" t="s">
        <v>78</v>
      </c>
      <c r="AY305" s="256" t="s">
        <v>224</v>
      </c>
    </row>
    <row r="306" s="13" customFormat="1">
      <c r="A306" s="13"/>
      <c r="B306" s="245"/>
      <c r="C306" s="246"/>
      <c r="D306" s="247" t="s">
        <v>232</v>
      </c>
      <c r="E306" s="248" t="s">
        <v>1</v>
      </c>
      <c r="F306" s="249" t="s">
        <v>3285</v>
      </c>
      <c r="G306" s="246"/>
      <c r="H306" s="250">
        <v>0.59999999999999998</v>
      </c>
      <c r="I306" s="251"/>
      <c r="J306" s="246"/>
      <c r="K306" s="246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232</v>
      </c>
      <c r="AU306" s="256" t="s">
        <v>89</v>
      </c>
      <c r="AV306" s="13" t="s">
        <v>89</v>
      </c>
      <c r="AW306" s="13" t="s">
        <v>33</v>
      </c>
      <c r="AX306" s="13" t="s">
        <v>78</v>
      </c>
      <c r="AY306" s="256" t="s">
        <v>224</v>
      </c>
    </row>
    <row r="307" s="15" customFormat="1">
      <c r="A307" s="15"/>
      <c r="B307" s="267"/>
      <c r="C307" s="268"/>
      <c r="D307" s="247" t="s">
        <v>232</v>
      </c>
      <c r="E307" s="269" t="s">
        <v>1</v>
      </c>
      <c r="F307" s="270" t="s">
        <v>248</v>
      </c>
      <c r="G307" s="268"/>
      <c r="H307" s="271">
        <v>0.91800000000000004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232</v>
      </c>
      <c r="AU307" s="277" t="s">
        <v>89</v>
      </c>
      <c r="AV307" s="15" t="s">
        <v>230</v>
      </c>
      <c r="AW307" s="15" t="s">
        <v>33</v>
      </c>
      <c r="AX307" s="15" t="s">
        <v>84</v>
      </c>
      <c r="AY307" s="277" t="s">
        <v>224</v>
      </c>
    </row>
    <row r="308" s="2" customFormat="1" ht="16.5" customHeight="1">
      <c r="A308" s="40"/>
      <c r="B308" s="41"/>
      <c r="C308" s="231" t="s">
        <v>451</v>
      </c>
      <c r="D308" s="231" t="s">
        <v>226</v>
      </c>
      <c r="E308" s="232" t="s">
        <v>447</v>
      </c>
      <c r="F308" s="233" t="s">
        <v>448</v>
      </c>
      <c r="G308" s="234" t="s">
        <v>229</v>
      </c>
      <c r="H308" s="235">
        <v>12.208</v>
      </c>
      <c r="I308" s="236"/>
      <c r="J308" s="237">
        <f>ROUND(I308*H308,2)</f>
        <v>0</v>
      </c>
      <c r="K308" s="238"/>
      <c r="L308" s="46"/>
      <c r="M308" s="239" t="s">
        <v>1</v>
      </c>
      <c r="N308" s="240" t="s">
        <v>44</v>
      </c>
      <c r="O308" s="93"/>
      <c r="P308" s="241">
        <f>O308*H308</f>
        <v>0</v>
      </c>
      <c r="Q308" s="241">
        <v>0.01409</v>
      </c>
      <c r="R308" s="241">
        <f>Q308*H308</f>
        <v>0.17201072000000001</v>
      </c>
      <c r="S308" s="241">
        <v>0</v>
      </c>
      <c r="T308" s="24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3" t="s">
        <v>230</v>
      </c>
      <c r="AT308" s="243" t="s">
        <v>226</v>
      </c>
      <c r="AU308" s="243" t="s">
        <v>89</v>
      </c>
      <c r="AY308" s="19" t="s">
        <v>224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9" t="s">
        <v>89</v>
      </c>
      <c r="BK308" s="244">
        <f>ROUND(I308*H308,2)</f>
        <v>0</v>
      </c>
      <c r="BL308" s="19" t="s">
        <v>230</v>
      </c>
      <c r="BM308" s="243" t="s">
        <v>3286</v>
      </c>
    </row>
    <row r="309" s="13" customFormat="1">
      <c r="A309" s="13"/>
      <c r="B309" s="245"/>
      <c r="C309" s="246"/>
      <c r="D309" s="247" t="s">
        <v>232</v>
      </c>
      <c r="E309" s="248" t="s">
        <v>1</v>
      </c>
      <c r="F309" s="249" t="s">
        <v>3287</v>
      </c>
      <c r="G309" s="246"/>
      <c r="H309" s="250">
        <v>4.3810000000000002</v>
      </c>
      <c r="I309" s="251"/>
      <c r="J309" s="246"/>
      <c r="K309" s="246"/>
      <c r="L309" s="252"/>
      <c r="M309" s="253"/>
      <c r="N309" s="254"/>
      <c r="O309" s="254"/>
      <c r="P309" s="254"/>
      <c r="Q309" s="254"/>
      <c r="R309" s="254"/>
      <c r="S309" s="254"/>
      <c r="T309" s="25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6" t="s">
        <v>232</v>
      </c>
      <c r="AU309" s="256" t="s">
        <v>89</v>
      </c>
      <c r="AV309" s="13" t="s">
        <v>89</v>
      </c>
      <c r="AW309" s="13" t="s">
        <v>33</v>
      </c>
      <c r="AX309" s="13" t="s">
        <v>78</v>
      </c>
      <c r="AY309" s="256" t="s">
        <v>224</v>
      </c>
    </row>
    <row r="310" s="13" customFormat="1">
      <c r="A310" s="13"/>
      <c r="B310" s="245"/>
      <c r="C310" s="246"/>
      <c r="D310" s="247" t="s">
        <v>232</v>
      </c>
      <c r="E310" s="248" t="s">
        <v>1</v>
      </c>
      <c r="F310" s="249" t="s">
        <v>3288</v>
      </c>
      <c r="G310" s="246"/>
      <c r="H310" s="250">
        <v>7.827</v>
      </c>
      <c r="I310" s="251"/>
      <c r="J310" s="246"/>
      <c r="K310" s="246"/>
      <c r="L310" s="252"/>
      <c r="M310" s="253"/>
      <c r="N310" s="254"/>
      <c r="O310" s="254"/>
      <c r="P310" s="254"/>
      <c r="Q310" s="254"/>
      <c r="R310" s="254"/>
      <c r="S310" s="254"/>
      <c r="T310" s="25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6" t="s">
        <v>232</v>
      </c>
      <c r="AU310" s="256" t="s">
        <v>89</v>
      </c>
      <c r="AV310" s="13" t="s">
        <v>89</v>
      </c>
      <c r="AW310" s="13" t="s">
        <v>33</v>
      </c>
      <c r="AX310" s="13" t="s">
        <v>78</v>
      </c>
      <c r="AY310" s="256" t="s">
        <v>224</v>
      </c>
    </row>
    <row r="311" s="15" customFormat="1">
      <c r="A311" s="15"/>
      <c r="B311" s="267"/>
      <c r="C311" s="268"/>
      <c r="D311" s="247" t="s">
        <v>232</v>
      </c>
      <c r="E311" s="269" t="s">
        <v>1</v>
      </c>
      <c r="F311" s="270" t="s">
        <v>248</v>
      </c>
      <c r="G311" s="268"/>
      <c r="H311" s="271">
        <v>12.208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232</v>
      </c>
      <c r="AU311" s="277" t="s">
        <v>89</v>
      </c>
      <c r="AV311" s="15" t="s">
        <v>230</v>
      </c>
      <c r="AW311" s="15" t="s">
        <v>33</v>
      </c>
      <c r="AX311" s="15" t="s">
        <v>84</v>
      </c>
      <c r="AY311" s="277" t="s">
        <v>224</v>
      </c>
    </row>
    <row r="312" s="2" customFormat="1" ht="16.5" customHeight="1">
      <c r="A312" s="40"/>
      <c r="B312" s="41"/>
      <c r="C312" s="231" t="s">
        <v>455</v>
      </c>
      <c r="D312" s="231" t="s">
        <v>226</v>
      </c>
      <c r="E312" s="232" t="s">
        <v>452</v>
      </c>
      <c r="F312" s="233" t="s">
        <v>453</v>
      </c>
      <c r="G312" s="234" t="s">
        <v>229</v>
      </c>
      <c r="H312" s="235">
        <v>12.208</v>
      </c>
      <c r="I312" s="236"/>
      <c r="J312" s="237">
        <f>ROUND(I312*H312,2)</f>
        <v>0</v>
      </c>
      <c r="K312" s="238"/>
      <c r="L312" s="46"/>
      <c r="M312" s="239" t="s">
        <v>1</v>
      </c>
      <c r="N312" s="240" t="s">
        <v>44</v>
      </c>
      <c r="O312" s="93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3" t="s">
        <v>230</v>
      </c>
      <c r="AT312" s="243" t="s">
        <v>226</v>
      </c>
      <c r="AU312" s="243" t="s">
        <v>89</v>
      </c>
      <c r="AY312" s="19" t="s">
        <v>224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9" t="s">
        <v>89</v>
      </c>
      <c r="BK312" s="244">
        <f>ROUND(I312*H312,2)</f>
        <v>0</v>
      </c>
      <c r="BL312" s="19" t="s">
        <v>230</v>
      </c>
      <c r="BM312" s="243" t="s">
        <v>3289</v>
      </c>
    </row>
    <row r="313" s="2" customFormat="1" ht="16.5" customHeight="1">
      <c r="A313" s="40"/>
      <c r="B313" s="41"/>
      <c r="C313" s="231" t="s">
        <v>462</v>
      </c>
      <c r="D313" s="231" t="s">
        <v>226</v>
      </c>
      <c r="E313" s="232" t="s">
        <v>456</v>
      </c>
      <c r="F313" s="233" t="s">
        <v>457</v>
      </c>
      <c r="G313" s="234" t="s">
        <v>322</v>
      </c>
      <c r="H313" s="235">
        <v>0.16500000000000001</v>
      </c>
      <c r="I313" s="236"/>
      <c r="J313" s="237">
        <f>ROUND(I313*H313,2)</f>
        <v>0</v>
      </c>
      <c r="K313" s="238"/>
      <c r="L313" s="46"/>
      <c r="M313" s="239" t="s">
        <v>1</v>
      </c>
      <c r="N313" s="240" t="s">
        <v>44</v>
      </c>
      <c r="O313" s="93"/>
      <c r="P313" s="241">
        <f>O313*H313</f>
        <v>0</v>
      </c>
      <c r="Q313" s="241">
        <v>1.04575</v>
      </c>
      <c r="R313" s="241">
        <f>Q313*H313</f>
        <v>0.17254875</v>
      </c>
      <c r="S313" s="241">
        <v>0</v>
      </c>
      <c r="T313" s="242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3" t="s">
        <v>230</v>
      </c>
      <c r="AT313" s="243" t="s">
        <v>226</v>
      </c>
      <c r="AU313" s="243" t="s">
        <v>89</v>
      </c>
      <c r="AY313" s="19" t="s">
        <v>224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19" t="s">
        <v>89</v>
      </c>
      <c r="BK313" s="244">
        <f>ROUND(I313*H313,2)</f>
        <v>0</v>
      </c>
      <c r="BL313" s="19" t="s">
        <v>230</v>
      </c>
      <c r="BM313" s="243" t="s">
        <v>3290</v>
      </c>
    </row>
    <row r="314" s="14" customFormat="1">
      <c r="A314" s="14"/>
      <c r="B314" s="257"/>
      <c r="C314" s="258"/>
      <c r="D314" s="247" t="s">
        <v>232</v>
      </c>
      <c r="E314" s="259" t="s">
        <v>1</v>
      </c>
      <c r="F314" s="260" t="s">
        <v>459</v>
      </c>
      <c r="G314" s="258"/>
      <c r="H314" s="259" t="s">
        <v>1</v>
      </c>
      <c r="I314" s="261"/>
      <c r="J314" s="258"/>
      <c r="K314" s="258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232</v>
      </c>
      <c r="AU314" s="266" t="s">
        <v>89</v>
      </c>
      <c r="AV314" s="14" t="s">
        <v>84</v>
      </c>
      <c r="AW314" s="14" t="s">
        <v>33</v>
      </c>
      <c r="AX314" s="14" t="s">
        <v>78</v>
      </c>
      <c r="AY314" s="266" t="s">
        <v>224</v>
      </c>
    </row>
    <row r="315" s="13" customFormat="1">
      <c r="A315" s="13"/>
      <c r="B315" s="245"/>
      <c r="C315" s="246"/>
      <c r="D315" s="247" t="s">
        <v>232</v>
      </c>
      <c r="E315" s="248" t="s">
        <v>1</v>
      </c>
      <c r="F315" s="249" t="s">
        <v>3291</v>
      </c>
      <c r="G315" s="246"/>
      <c r="H315" s="250">
        <v>0.057000000000000002</v>
      </c>
      <c r="I315" s="251"/>
      <c r="J315" s="246"/>
      <c r="K315" s="246"/>
      <c r="L315" s="252"/>
      <c r="M315" s="253"/>
      <c r="N315" s="254"/>
      <c r="O315" s="254"/>
      <c r="P315" s="254"/>
      <c r="Q315" s="254"/>
      <c r="R315" s="254"/>
      <c r="S315" s="254"/>
      <c r="T315" s="25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6" t="s">
        <v>232</v>
      </c>
      <c r="AU315" s="256" t="s">
        <v>89</v>
      </c>
      <c r="AV315" s="13" t="s">
        <v>89</v>
      </c>
      <c r="AW315" s="13" t="s">
        <v>33</v>
      </c>
      <c r="AX315" s="13" t="s">
        <v>78</v>
      </c>
      <c r="AY315" s="256" t="s">
        <v>224</v>
      </c>
    </row>
    <row r="316" s="13" customFormat="1">
      <c r="A316" s="13"/>
      <c r="B316" s="245"/>
      <c r="C316" s="246"/>
      <c r="D316" s="247" t="s">
        <v>232</v>
      </c>
      <c r="E316" s="248" t="s">
        <v>1</v>
      </c>
      <c r="F316" s="249" t="s">
        <v>3292</v>
      </c>
      <c r="G316" s="246"/>
      <c r="H316" s="250">
        <v>0.108</v>
      </c>
      <c r="I316" s="251"/>
      <c r="J316" s="246"/>
      <c r="K316" s="246"/>
      <c r="L316" s="252"/>
      <c r="M316" s="253"/>
      <c r="N316" s="254"/>
      <c r="O316" s="254"/>
      <c r="P316" s="254"/>
      <c r="Q316" s="254"/>
      <c r="R316" s="254"/>
      <c r="S316" s="254"/>
      <c r="T316" s="25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6" t="s">
        <v>232</v>
      </c>
      <c r="AU316" s="256" t="s">
        <v>89</v>
      </c>
      <c r="AV316" s="13" t="s">
        <v>89</v>
      </c>
      <c r="AW316" s="13" t="s">
        <v>33</v>
      </c>
      <c r="AX316" s="13" t="s">
        <v>78</v>
      </c>
      <c r="AY316" s="256" t="s">
        <v>224</v>
      </c>
    </row>
    <row r="317" s="15" customFormat="1">
      <c r="A317" s="15"/>
      <c r="B317" s="267"/>
      <c r="C317" s="268"/>
      <c r="D317" s="247" t="s">
        <v>232</v>
      </c>
      <c r="E317" s="269" t="s">
        <v>1</v>
      </c>
      <c r="F317" s="270" t="s">
        <v>248</v>
      </c>
      <c r="G317" s="268"/>
      <c r="H317" s="271">
        <v>0.16500000000000001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7" t="s">
        <v>232</v>
      </c>
      <c r="AU317" s="277" t="s">
        <v>89</v>
      </c>
      <c r="AV317" s="15" t="s">
        <v>230</v>
      </c>
      <c r="AW317" s="15" t="s">
        <v>33</v>
      </c>
      <c r="AX317" s="15" t="s">
        <v>84</v>
      </c>
      <c r="AY317" s="277" t="s">
        <v>224</v>
      </c>
    </row>
    <row r="318" s="12" customFormat="1" ht="22.8" customHeight="1">
      <c r="A318" s="12"/>
      <c r="B318" s="215"/>
      <c r="C318" s="216"/>
      <c r="D318" s="217" t="s">
        <v>77</v>
      </c>
      <c r="E318" s="229" t="s">
        <v>428</v>
      </c>
      <c r="F318" s="229" t="s">
        <v>461</v>
      </c>
      <c r="G318" s="216"/>
      <c r="H318" s="216"/>
      <c r="I318" s="219"/>
      <c r="J318" s="230">
        <f>BK318</f>
        <v>0</v>
      </c>
      <c r="K318" s="216"/>
      <c r="L318" s="221"/>
      <c r="M318" s="222"/>
      <c r="N318" s="223"/>
      <c r="O318" s="223"/>
      <c r="P318" s="224">
        <f>SUM(P319:P327)</f>
        <v>0</v>
      </c>
      <c r="Q318" s="223"/>
      <c r="R318" s="224">
        <f>SUM(R319:R327)</f>
        <v>16.824355239999999</v>
      </c>
      <c r="S318" s="223"/>
      <c r="T318" s="225">
        <f>SUM(T319:T327)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6" t="s">
        <v>84</v>
      </c>
      <c r="AT318" s="227" t="s">
        <v>77</v>
      </c>
      <c r="AU318" s="227" t="s">
        <v>84</v>
      </c>
      <c r="AY318" s="226" t="s">
        <v>224</v>
      </c>
      <c r="BK318" s="228">
        <f>SUM(BK319:BK327)</f>
        <v>0</v>
      </c>
    </row>
    <row r="319" s="2" customFormat="1" ht="24.15" customHeight="1">
      <c r="A319" s="40"/>
      <c r="B319" s="41"/>
      <c r="C319" s="231" t="s">
        <v>470</v>
      </c>
      <c r="D319" s="231" t="s">
        <v>226</v>
      </c>
      <c r="E319" s="232" t="s">
        <v>463</v>
      </c>
      <c r="F319" s="233" t="s">
        <v>464</v>
      </c>
      <c r="G319" s="234" t="s">
        <v>229</v>
      </c>
      <c r="H319" s="235">
        <v>62.945999999999998</v>
      </c>
      <c r="I319" s="236"/>
      <c r="J319" s="237">
        <f>ROUND(I319*H319,2)</f>
        <v>0</v>
      </c>
      <c r="K319" s="238"/>
      <c r="L319" s="46"/>
      <c r="M319" s="239" t="s">
        <v>1</v>
      </c>
      <c r="N319" s="240" t="s">
        <v>44</v>
      </c>
      <c r="O319" s="93"/>
      <c r="P319" s="241">
        <f>O319*H319</f>
        <v>0</v>
      </c>
      <c r="Q319" s="241">
        <v>0.23749000000000001</v>
      </c>
      <c r="R319" s="241">
        <f>Q319*H319</f>
        <v>14.94904554</v>
      </c>
      <c r="S319" s="241">
        <v>0</v>
      </c>
      <c r="T319" s="24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3" t="s">
        <v>230</v>
      </c>
      <c r="AT319" s="243" t="s">
        <v>226</v>
      </c>
      <c r="AU319" s="243" t="s">
        <v>89</v>
      </c>
      <c r="AY319" s="19" t="s">
        <v>224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9" t="s">
        <v>89</v>
      </c>
      <c r="BK319" s="244">
        <f>ROUND(I319*H319,2)</f>
        <v>0</v>
      </c>
      <c r="BL319" s="19" t="s">
        <v>230</v>
      </c>
      <c r="BM319" s="243" t="s">
        <v>3293</v>
      </c>
    </row>
    <row r="320" s="14" customFormat="1">
      <c r="A320" s="14"/>
      <c r="B320" s="257"/>
      <c r="C320" s="258"/>
      <c r="D320" s="247" t="s">
        <v>232</v>
      </c>
      <c r="E320" s="259" t="s">
        <v>1</v>
      </c>
      <c r="F320" s="260" t="s">
        <v>466</v>
      </c>
      <c r="G320" s="258"/>
      <c r="H320" s="259" t="s">
        <v>1</v>
      </c>
      <c r="I320" s="261"/>
      <c r="J320" s="258"/>
      <c r="K320" s="258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232</v>
      </c>
      <c r="AU320" s="266" t="s">
        <v>89</v>
      </c>
      <c r="AV320" s="14" t="s">
        <v>84</v>
      </c>
      <c r="AW320" s="14" t="s">
        <v>33</v>
      </c>
      <c r="AX320" s="14" t="s">
        <v>78</v>
      </c>
      <c r="AY320" s="266" t="s">
        <v>224</v>
      </c>
    </row>
    <row r="321" s="13" customFormat="1">
      <c r="A321" s="13"/>
      <c r="B321" s="245"/>
      <c r="C321" s="246"/>
      <c r="D321" s="247" t="s">
        <v>232</v>
      </c>
      <c r="E321" s="248" t="s">
        <v>1</v>
      </c>
      <c r="F321" s="249" t="s">
        <v>3294</v>
      </c>
      <c r="G321" s="246"/>
      <c r="H321" s="250">
        <v>76.141000000000005</v>
      </c>
      <c r="I321" s="251"/>
      <c r="J321" s="246"/>
      <c r="K321" s="246"/>
      <c r="L321" s="252"/>
      <c r="M321" s="253"/>
      <c r="N321" s="254"/>
      <c r="O321" s="254"/>
      <c r="P321" s="254"/>
      <c r="Q321" s="254"/>
      <c r="R321" s="254"/>
      <c r="S321" s="254"/>
      <c r="T321" s="25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6" t="s">
        <v>232</v>
      </c>
      <c r="AU321" s="256" t="s">
        <v>89</v>
      </c>
      <c r="AV321" s="13" t="s">
        <v>89</v>
      </c>
      <c r="AW321" s="13" t="s">
        <v>33</v>
      </c>
      <c r="AX321" s="13" t="s">
        <v>78</v>
      </c>
      <c r="AY321" s="256" t="s">
        <v>224</v>
      </c>
    </row>
    <row r="322" s="13" customFormat="1">
      <c r="A322" s="13"/>
      <c r="B322" s="245"/>
      <c r="C322" s="246"/>
      <c r="D322" s="247" t="s">
        <v>232</v>
      </c>
      <c r="E322" s="248" t="s">
        <v>1</v>
      </c>
      <c r="F322" s="249" t="s">
        <v>3295</v>
      </c>
      <c r="G322" s="246"/>
      <c r="H322" s="250">
        <v>-11.395</v>
      </c>
      <c r="I322" s="251"/>
      <c r="J322" s="246"/>
      <c r="K322" s="246"/>
      <c r="L322" s="252"/>
      <c r="M322" s="253"/>
      <c r="N322" s="254"/>
      <c r="O322" s="254"/>
      <c r="P322" s="254"/>
      <c r="Q322" s="254"/>
      <c r="R322" s="254"/>
      <c r="S322" s="254"/>
      <c r="T322" s="25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6" t="s">
        <v>232</v>
      </c>
      <c r="AU322" s="256" t="s">
        <v>89</v>
      </c>
      <c r="AV322" s="13" t="s">
        <v>89</v>
      </c>
      <c r="AW322" s="13" t="s">
        <v>33</v>
      </c>
      <c r="AX322" s="13" t="s">
        <v>78</v>
      </c>
      <c r="AY322" s="256" t="s">
        <v>224</v>
      </c>
    </row>
    <row r="323" s="13" customFormat="1">
      <c r="A323" s="13"/>
      <c r="B323" s="245"/>
      <c r="C323" s="246"/>
      <c r="D323" s="247" t="s">
        <v>232</v>
      </c>
      <c r="E323" s="248" t="s">
        <v>1</v>
      </c>
      <c r="F323" s="249" t="s">
        <v>3296</v>
      </c>
      <c r="G323" s="246"/>
      <c r="H323" s="250">
        <v>-1.8</v>
      </c>
      <c r="I323" s="251"/>
      <c r="J323" s="246"/>
      <c r="K323" s="246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232</v>
      </c>
      <c r="AU323" s="256" t="s">
        <v>89</v>
      </c>
      <c r="AV323" s="13" t="s">
        <v>89</v>
      </c>
      <c r="AW323" s="13" t="s">
        <v>33</v>
      </c>
      <c r="AX323" s="13" t="s">
        <v>78</v>
      </c>
      <c r="AY323" s="256" t="s">
        <v>224</v>
      </c>
    </row>
    <row r="324" s="15" customFormat="1">
      <c r="A324" s="15"/>
      <c r="B324" s="267"/>
      <c r="C324" s="268"/>
      <c r="D324" s="247" t="s">
        <v>232</v>
      </c>
      <c r="E324" s="269" t="s">
        <v>1</v>
      </c>
      <c r="F324" s="270" t="s">
        <v>248</v>
      </c>
      <c r="G324" s="268"/>
      <c r="H324" s="271">
        <v>62.945999999999998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232</v>
      </c>
      <c r="AU324" s="277" t="s">
        <v>89</v>
      </c>
      <c r="AV324" s="15" t="s">
        <v>230</v>
      </c>
      <c r="AW324" s="15" t="s">
        <v>33</v>
      </c>
      <c r="AX324" s="15" t="s">
        <v>84</v>
      </c>
      <c r="AY324" s="277" t="s">
        <v>224</v>
      </c>
    </row>
    <row r="325" s="2" customFormat="1" ht="16.5" customHeight="1">
      <c r="A325" s="40"/>
      <c r="B325" s="41"/>
      <c r="C325" s="231" t="s">
        <v>477</v>
      </c>
      <c r="D325" s="231" t="s">
        <v>226</v>
      </c>
      <c r="E325" s="232" t="s">
        <v>471</v>
      </c>
      <c r="F325" s="233" t="s">
        <v>472</v>
      </c>
      <c r="G325" s="234" t="s">
        <v>273</v>
      </c>
      <c r="H325" s="235">
        <v>60.670000000000002</v>
      </c>
      <c r="I325" s="236"/>
      <c r="J325" s="237">
        <f>ROUND(I325*H325,2)</f>
        <v>0</v>
      </c>
      <c r="K325" s="238"/>
      <c r="L325" s="46"/>
      <c r="M325" s="239" t="s">
        <v>1</v>
      </c>
      <c r="N325" s="240" t="s">
        <v>44</v>
      </c>
      <c r="O325" s="93"/>
      <c r="P325" s="241">
        <f>O325*H325</f>
        <v>0</v>
      </c>
      <c r="Q325" s="241">
        <v>0.03091</v>
      </c>
      <c r="R325" s="241">
        <f>Q325*H325</f>
        <v>1.8753097000000001</v>
      </c>
      <c r="S325" s="241">
        <v>0</v>
      </c>
      <c r="T325" s="24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3" t="s">
        <v>230</v>
      </c>
      <c r="AT325" s="243" t="s">
        <v>226</v>
      </c>
      <c r="AU325" s="243" t="s">
        <v>89</v>
      </c>
      <c r="AY325" s="19" t="s">
        <v>224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9" t="s">
        <v>89</v>
      </c>
      <c r="BK325" s="244">
        <f>ROUND(I325*H325,2)</f>
        <v>0</v>
      </c>
      <c r="BL325" s="19" t="s">
        <v>230</v>
      </c>
      <c r="BM325" s="243" t="s">
        <v>3297</v>
      </c>
    </row>
    <row r="326" s="14" customFormat="1">
      <c r="A326" s="14"/>
      <c r="B326" s="257"/>
      <c r="C326" s="258"/>
      <c r="D326" s="247" t="s">
        <v>232</v>
      </c>
      <c r="E326" s="259" t="s">
        <v>1</v>
      </c>
      <c r="F326" s="260" t="s">
        <v>474</v>
      </c>
      <c r="G326" s="258"/>
      <c r="H326" s="259" t="s">
        <v>1</v>
      </c>
      <c r="I326" s="261"/>
      <c r="J326" s="258"/>
      <c r="K326" s="258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232</v>
      </c>
      <c r="AU326" s="266" t="s">
        <v>89</v>
      </c>
      <c r="AV326" s="14" t="s">
        <v>84</v>
      </c>
      <c r="AW326" s="14" t="s">
        <v>33</v>
      </c>
      <c r="AX326" s="14" t="s">
        <v>78</v>
      </c>
      <c r="AY326" s="266" t="s">
        <v>224</v>
      </c>
    </row>
    <row r="327" s="13" customFormat="1">
      <c r="A327" s="13"/>
      <c r="B327" s="245"/>
      <c r="C327" s="246"/>
      <c r="D327" s="247" t="s">
        <v>232</v>
      </c>
      <c r="E327" s="248" t="s">
        <v>1</v>
      </c>
      <c r="F327" s="249" t="s">
        <v>3298</v>
      </c>
      <c r="G327" s="246"/>
      <c r="H327" s="250">
        <v>60.670000000000002</v>
      </c>
      <c r="I327" s="251"/>
      <c r="J327" s="246"/>
      <c r="K327" s="246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232</v>
      </c>
      <c r="AU327" s="256" t="s">
        <v>89</v>
      </c>
      <c r="AV327" s="13" t="s">
        <v>89</v>
      </c>
      <c r="AW327" s="13" t="s">
        <v>33</v>
      </c>
      <c r="AX327" s="13" t="s">
        <v>84</v>
      </c>
      <c r="AY327" s="256" t="s">
        <v>224</v>
      </c>
    </row>
    <row r="328" s="12" customFormat="1" ht="22.8" customHeight="1">
      <c r="A328" s="12"/>
      <c r="B328" s="215"/>
      <c r="C328" s="216"/>
      <c r="D328" s="217" t="s">
        <v>77</v>
      </c>
      <c r="E328" s="229" t="s">
        <v>462</v>
      </c>
      <c r="F328" s="229" t="s">
        <v>476</v>
      </c>
      <c r="G328" s="216"/>
      <c r="H328" s="216"/>
      <c r="I328" s="219"/>
      <c r="J328" s="230">
        <f>BK328</f>
        <v>0</v>
      </c>
      <c r="K328" s="216"/>
      <c r="L328" s="221"/>
      <c r="M328" s="222"/>
      <c r="N328" s="223"/>
      <c r="O328" s="223"/>
      <c r="P328" s="224">
        <f>SUM(P329:P355)</f>
        <v>0</v>
      </c>
      <c r="Q328" s="223"/>
      <c r="R328" s="224">
        <f>SUM(R329:R355)</f>
        <v>98.05276778999999</v>
      </c>
      <c r="S328" s="223"/>
      <c r="T328" s="225">
        <f>SUM(T329:T355)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6" t="s">
        <v>84</v>
      </c>
      <c r="AT328" s="227" t="s">
        <v>77</v>
      </c>
      <c r="AU328" s="227" t="s">
        <v>84</v>
      </c>
      <c r="AY328" s="226" t="s">
        <v>224</v>
      </c>
      <c r="BK328" s="228">
        <f>SUM(BK329:BK355)</f>
        <v>0</v>
      </c>
    </row>
    <row r="329" s="2" customFormat="1" ht="16.5" customHeight="1">
      <c r="A329" s="40"/>
      <c r="B329" s="41"/>
      <c r="C329" s="231" t="s">
        <v>486</v>
      </c>
      <c r="D329" s="231" t="s">
        <v>226</v>
      </c>
      <c r="E329" s="232" t="s">
        <v>3299</v>
      </c>
      <c r="F329" s="233" t="s">
        <v>3300</v>
      </c>
      <c r="G329" s="234" t="s">
        <v>236</v>
      </c>
      <c r="H329" s="235">
        <v>36.914999999999999</v>
      </c>
      <c r="I329" s="236"/>
      <c r="J329" s="237">
        <f>ROUND(I329*H329,2)</f>
        <v>0</v>
      </c>
      <c r="K329" s="238"/>
      <c r="L329" s="46"/>
      <c r="M329" s="239" t="s">
        <v>1</v>
      </c>
      <c r="N329" s="240" t="s">
        <v>44</v>
      </c>
      <c r="O329" s="93"/>
      <c r="P329" s="241">
        <f>O329*H329</f>
        <v>0</v>
      </c>
      <c r="Q329" s="241">
        <v>2.5020099999999998</v>
      </c>
      <c r="R329" s="241">
        <f>Q329*H329</f>
        <v>92.361699149999993</v>
      </c>
      <c r="S329" s="241">
        <v>0</v>
      </c>
      <c r="T329" s="24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3" t="s">
        <v>230</v>
      </c>
      <c r="AT329" s="243" t="s">
        <v>226</v>
      </c>
      <c r="AU329" s="243" t="s">
        <v>89</v>
      </c>
      <c r="AY329" s="19" t="s">
        <v>224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19" t="s">
        <v>89</v>
      </c>
      <c r="BK329" s="244">
        <f>ROUND(I329*H329,2)</f>
        <v>0</v>
      </c>
      <c r="BL329" s="19" t="s">
        <v>230</v>
      </c>
      <c r="BM329" s="243" t="s">
        <v>3301</v>
      </c>
    </row>
    <row r="330" s="14" customFormat="1">
      <c r="A330" s="14"/>
      <c r="B330" s="257"/>
      <c r="C330" s="258"/>
      <c r="D330" s="247" t="s">
        <v>232</v>
      </c>
      <c r="E330" s="259" t="s">
        <v>1</v>
      </c>
      <c r="F330" s="260" t="s">
        <v>1297</v>
      </c>
      <c r="G330" s="258"/>
      <c r="H330" s="259" t="s">
        <v>1</v>
      </c>
      <c r="I330" s="261"/>
      <c r="J330" s="258"/>
      <c r="K330" s="258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232</v>
      </c>
      <c r="AU330" s="266" t="s">
        <v>89</v>
      </c>
      <c r="AV330" s="14" t="s">
        <v>84</v>
      </c>
      <c r="AW330" s="14" t="s">
        <v>33</v>
      </c>
      <c r="AX330" s="14" t="s">
        <v>78</v>
      </c>
      <c r="AY330" s="266" t="s">
        <v>224</v>
      </c>
    </row>
    <row r="331" s="13" customFormat="1">
      <c r="A331" s="13"/>
      <c r="B331" s="245"/>
      <c r="C331" s="246"/>
      <c r="D331" s="247" t="s">
        <v>232</v>
      </c>
      <c r="E331" s="248" t="s">
        <v>1</v>
      </c>
      <c r="F331" s="249" t="s">
        <v>3302</v>
      </c>
      <c r="G331" s="246"/>
      <c r="H331" s="250">
        <v>26.370999999999999</v>
      </c>
      <c r="I331" s="251"/>
      <c r="J331" s="246"/>
      <c r="K331" s="246"/>
      <c r="L331" s="252"/>
      <c r="M331" s="253"/>
      <c r="N331" s="254"/>
      <c r="O331" s="254"/>
      <c r="P331" s="254"/>
      <c r="Q331" s="254"/>
      <c r="R331" s="254"/>
      <c r="S331" s="254"/>
      <c r="T331" s="25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6" t="s">
        <v>232</v>
      </c>
      <c r="AU331" s="256" t="s">
        <v>89</v>
      </c>
      <c r="AV331" s="13" t="s">
        <v>89</v>
      </c>
      <c r="AW331" s="13" t="s">
        <v>33</v>
      </c>
      <c r="AX331" s="13" t="s">
        <v>78</v>
      </c>
      <c r="AY331" s="256" t="s">
        <v>224</v>
      </c>
    </row>
    <row r="332" s="14" customFormat="1">
      <c r="A332" s="14"/>
      <c r="B332" s="257"/>
      <c r="C332" s="258"/>
      <c r="D332" s="247" t="s">
        <v>232</v>
      </c>
      <c r="E332" s="259" t="s">
        <v>1</v>
      </c>
      <c r="F332" s="260" t="s">
        <v>3303</v>
      </c>
      <c r="G332" s="258"/>
      <c r="H332" s="259" t="s">
        <v>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232</v>
      </c>
      <c r="AU332" s="266" t="s">
        <v>89</v>
      </c>
      <c r="AV332" s="14" t="s">
        <v>84</v>
      </c>
      <c r="AW332" s="14" t="s">
        <v>33</v>
      </c>
      <c r="AX332" s="14" t="s">
        <v>78</v>
      </c>
      <c r="AY332" s="266" t="s">
        <v>224</v>
      </c>
    </row>
    <row r="333" s="13" customFormat="1">
      <c r="A333" s="13"/>
      <c r="B333" s="245"/>
      <c r="C333" s="246"/>
      <c r="D333" s="247" t="s">
        <v>232</v>
      </c>
      <c r="E333" s="248" t="s">
        <v>1</v>
      </c>
      <c r="F333" s="249" t="s">
        <v>3304</v>
      </c>
      <c r="G333" s="246"/>
      <c r="H333" s="250">
        <v>10.544000000000001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232</v>
      </c>
      <c r="AU333" s="256" t="s">
        <v>89</v>
      </c>
      <c r="AV333" s="13" t="s">
        <v>89</v>
      </c>
      <c r="AW333" s="13" t="s">
        <v>33</v>
      </c>
      <c r="AX333" s="13" t="s">
        <v>78</v>
      </c>
      <c r="AY333" s="256" t="s">
        <v>224</v>
      </c>
    </row>
    <row r="334" s="15" customFormat="1">
      <c r="A334" s="15"/>
      <c r="B334" s="267"/>
      <c r="C334" s="268"/>
      <c r="D334" s="247" t="s">
        <v>232</v>
      </c>
      <c r="E334" s="269" t="s">
        <v>1</v>
      </c>
      <c r="F334" s="270" t="s">
        <v>248</v>
      </c>
      <c r="G334" s="268"/>
      <c r="H334" s="271">
        <v>36.914999999999999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232</v>
      </c>
      <c r="AU334" s="277" t="s">
        <v>89</v>
      </c>
      <c r="AV334" s="15" t="s">
        <v>230</v>
      </c>
      <c r="AW334" s="15" t="s">
        <v>33</v>
      </c>
      <c r="AX334" s="15" t="s">
        <v>84</v>
      </c>
      <c r="AY334" s="277" t="s">
        <v>224</v>
      </c>
    </row>
    <row r="335" s="2" customFormat="1" ht="16.5" customHeight="1">
      <c r="A335" s="40"/>
      <c r="B335" s="41"/>
      <c r="C335" s="231" t="s">
        <v>493</v>
      </c>
      <c r="D335" s="231" t="s">
        <v>226</v>
      </c>
      <c r="E335" s="232" t="s">
        <v>3305</v>
      </c>
      <c r="F335" s="233" t="s">
        <v>3306</v>
      </c>
      <c r="G335" s="234" t="s">
        <v>229</v>
      </c>
      <c r="H335" s="235">
        <v>192.84899999999999</v>
      </c>
      <c r="I335" s="236"/>
      <c r="J335" s="237">
        <f>ROUND(I335*H335,2)</f>
        <v>0</v>
      </c>
      <c r="K335" s="238"/>
      <c r="L335" s="46"/>
      <c r="M335" s="239" t="s">
        <v>1</v>
      </c>
      <c r="N335" s="240" t="s">
        <v>44</v>
      </c>
      <c r="O335" s="93"/>
      <c r="P335" s="241">
        <f>O335*H335</f>
        <v>0</v>
      </c>
      <c r="Q335" s="241">
        <v>0.0053299999999999997</v>
      </c>
      <c r="R335" s="241">
        <f>Q335*H335</f>
        <v>1.0278851699999998</v>
      </c>
      <c r="S335" s="241">
        <v>0</v>
      </c>
      <c r="T335" s="242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3" t="s">
        <v>230</v>
      </c>
      <c r="AT335" s="243" t="s">
        <v>226</v>
      </c>
      <c r="AU335" s="243" t="s">
        <v>89</v>
      </c>
      <c r="AY335" s="19" t="s">
        <v>224</v>
      </c>
      <c r="BE335" s="244">
        <f>IF(N335="základní",J335,0)</f>
        <v>0</v>
      </c>
      <c r="BF335" s="244">
        <f>IF(N335="snížená",J335,0)</f>
        <v>0</v>
      </c>
      <c r="BG335" s="244">
        <f>IF(N335="zákl. přenesená",J335,0)</f>
        <v>0</v>
      </c>
      <c r="BH335" s="244">
        <f>IF(N335="sníž. přenesená",J335,0)</f>
        <v>0</v>
      </c>
      <c r="BI335" s="244">
        <f>IF(N335="nulová",J335,0)</f>
        <v>0</v>
      </c>
      <c r="BJ335" s="19" t="s">
        <v>89</v>
      </c>
      <c r="BK335" s="244">
        <f>ROUND(I335*H335,2)</f>
        <v>0</v>
      </c>
      <c r="BL335" s="19" t="s">
        <v>230</v>
      </c>
      <c r="BM335" s="243" t="s">
        <v>3307</v>
      </c>
    </row>
    <row r="336" s="14" customFormat="1">
      <c r="A336" s="14"/>
      <c r="B336" s="257"/>
      <c r="C336" s="258"/>
      <c r="D336" s="247" t="s">
        <v>232</v>
      </c>
      <c r="E336" s="259" t="s">
        <v>1</v>
      </c>
      <c r="F336" s="260" t="s">
        <v>1297</v>
      </c>
      <c r="G336" s="258"/>
      <c r="H336" s="259" t="s">
        <v>1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232</v>
      </c>
      <c r="AU336" s="266" t="s">
        <v>89</v>
      </c>
      <c r="AV336" s="14" t="s">
        <v>84</v>
      </c>
      <c r="AW336" s="14" t="s">
        <v>33</v>
      </c>
      <c r="AX336" s="14" t="s">
        <v>78</v>
      </c>
      <c r="AY336" s="266" t="s">
        <v>224</v>
      </c>
    </row>
    <row r="337" s="13" customFormat="1">
      <c r="A337" s="13"/>
      <c r="B337" s="245"/>
      <c r="C337" s="246"/>
      <c r="D337" s="247" t="s">
        <v>232</v>
      </c>
      <c r="E337" s="248" t="s">
        <v>1</v>
      </c>
      <c r="F337" s="249" t="s">
        <v>3308</v>
      </c>
      <c r="G337" s="246"/>
      <c r="H337" s="250">
        <v>121.608</v>
      </c>
      <c r="I337" s="251"/>
      <c r="J337" s="246"/>
      <c r="K337" s="246"/>
      <c r="L337" s="252"/>
      <c r="M337" s="253"/>
      <c r="N337" s="254"/>
      <c r="O337" s="254"/>
      <c r="P337" s="254"/>
      <c r="Q337" s="254"/>
      <c r="R337" s="254"/>
      <c r="S337" s="254"/>
      <c r="T337" s="25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6" t="s">
        <v>232</v>
      </c>
      <c r="AU337" s="256" t="s">
        <v>89</v>
      </c>
      <c r="AV337" s="13" t="s">
        <v>89</v>
      </c>
      <c r="AW337" s="13" t="s">
        <v>33</v>
      </c>
      <c r="AX337" s="13" t="s">
        <v>78</v>
      </c>
      <c r="AY337" s="256" t="s">
        <v>224</v>
      </c>
    </row>
    <row r="338" s="13" customFormat="1">
      <c r="A338" s="13"/>
      <c r="B338" s="245"/>
      <c r="C338" s="246"/>
      <c r="D338" s="247" t="s">
        <v>232</v>
      </c>
      <c r="E338" s="248" t="s">
        <v>1</v>
      </c>
      <c r="F338" s="249" t="s">
        <v>3309</v>
      </c>
      <c r="G338" s="246"/>
      <c r="H338" s="250">
        <v>10.19</v>
      </c>
      <c r="I338" s="251"/>
      <c r="J338" s="246"/>
      <c r="K338" s="246"/>
      <c r="L338" s="252"/>
      <c r="M338" s="253"/>
      <c r="N338" s="254"/>
      <c r="O338" s="254"/>
      <c r="P338" s="254"/>
      <c r="Q338" s="254"/>
      <c r="R338" s="254"/>
      <c r="S338" s="254"/>
      <c r="T338" s="25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6" t="s">
        <v>232</v>
      </c>
      <c r="AU338" s="256" t="s">
        <v>89</v>
      </c>
      <c r="AV338" s="13" t="s">
        <v>89</v>
      </c>
      <c r="AW338" s="13" t="s">
        <v>33</v>
      </c>
      <c r="AX338" s="13" t="s">
        <v>78</v>
      </c>
      <c r="AY338" s="256" t="s">
        <v>224</v>
      </c>
    </row>
    <row r="339" s="14" customFormat="1">
      <c r="A339" s="14"/>
      <c r="B339" s="257"/>
      <c r="C339" s="258"/>
      <c r="D339" s="247" t="s">
        <v>232</v>
      </c>
      <c r="E339" s="259" t="s">
        <v>1</v>
      </c>
      <c r="F339" s="260" t="s">
        <v>3303</v>
      </c>
      <c r="G339" s="258"/>
      <c r="H339" s="259" t="s">
        <v>1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232</v>
      </c>
      <c r="AU339" s="266" t="s">
        <v>89</v>
      </c>
      <c r="AV339" s="14" t="s">
        <v>84</v>
      </c>
      <c r="AW339" s="14" t="s">
        <v>33</v>
      </c>
      <c r="AX339" s="14" t="s">
        <v>78</v>
      </c>
      <c r="AY339" s="266" t="s">
        <v>224</v>
      </c>
    </row>
    <row r="340" s="13" customFormat="1">
      <c r="A340" s="13"/>
      <c r="B340" s="245"/>
      <c r="C340" s="246"/>
      <c r="D340" s="247" t="s">
        <v>232</v>
      </c>
      <c r="E340" s="248" t="s">
        <v>1</v>
      </c>
      <c r="F340" s="249" t="s">
        <v>3310</v>
      </c>
      <c r="G340" s="246"/>
      <c r="H340" s="250">
        <v>52.720999999999997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232</v>
      </c>
      <c r="AU340" s="256" t="s">
        <v>89</v>
      </c>
      <c r="AV340" s="13" t="s">
        <v>89</v>
      </c>
      <c r="AW340" s="13" t="s">
        <v>33</v>
      </c>
      <c r="AX340" s="13" t="s">
        <v>78</v>
      </c>
      <c r="AY340" s="256" t="s">
        <v>224</v>
      </c>
    </row>
    <row r="341" s="13" customFormat="1">
      <c r="A341" s="13"/>
      <c r="B341" s="245"/>
      <c r="C341" s="246"/>
      <c r="D341" s="247" t="s">
        <v>232</v>
      </c>
      <c r="E341" s="248" t="s">
        <v>1</v>
      </c>
      <c r="F341" s="249" t="s">
        <v>3311</v>
      </c>
      <c r="G341" s="246"/>
      <c r="H341" s="250">
        <v>8.3300000000000001</v>
      </c>
      <c r="I341" s="251"/>
      <c r="J341" s="246"/>
      <c r="K341" s="246"/>
      <c r="L341" s="252"/>
      <c r="M341" s="253"/>
      <c r="N341" s="254"/>
      <c r="O341" s="254"/>
      <c r="P341" s="254"/>
      <c r="Q341" s="254"/>
      <c r="R341" s="254"/>
      <c r="S341" s="254"/>
      <c r="T341" s="25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6" t="s">
        <v>232</v>
      </c>
      <c r="AU341" s="256" t="s">
        <v>89</v>
      </c>
      <c r="AV341" s="13" t="s">
        <v>89</v>
      </c>
      <c r="AW341" s="13" t="s">
        <v>33</v>
      </c>
      <c r="AX341" s="13" t="s">
        <v>78</v>
      </c>
      <c r="AY341" s="256" t="s">
        <v>224</v>
      </c>
    </row>
    <row r="342" s="15" customFormat="1">
      <c r="A342" s="15"/>
      <c r="B342" s="267"/>
      <c r="C342" s="268"/>
      <c r="D342" s="247" t="s">
        <v>232</v>
      </c>
      <c r="E342" s="269" t="s">
        <v>1</v>
      </c>
      <c r="F342" s="270" t="s">
        <v>248</v>
      </c>
      <c r="G342" s="268"/>
      <c r="H342" s="271">
        <v>192.84899999999999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232</v>
      </c>
      <c r="AU342" s="277" t="s">
        <v>89</v>
      </c>
      <c r="AV342" s="15" t="s">
        <v>230</v>
      </c>
      <c r="AW342" s="15" t="s">
        <v>33</v>
      </c>
      <c r="AX342" s="15" t="s">
        <v>84</v>
      </c>
      <c r="AY342" s="277" t="s">
        <v>224</v>
      </c>
    </row>
    <row r="343" s="2" customFormat="1" ht="16.5" customHeight="1">
      <c r="A343" s="40"/>
      <c r="B343" s="41"/>
      <c r="C343" s="231" t="s">
        <v>497</v>
      </c>
      <c r="D343" s="231" t="s">
        <v>226</v>
      </c>
      <c r="E343" s="232" t="s">
        <v>3312</v>
      </c>
      <c r="F343" s="233" t="s">
        <v>3313</v>
      </c>
      <c r="G343" s="234" t="s">
        <v>229</v>
      </c>
      <c r="H343" s="235">
        <v>192.84899999999999</v>
      </c>
      <c r="I343" s="236"/>
      <c r="J343" s="237">
        <f>ROUND(I343*H343,2)</f>
        <v>0</v>
      </c>
      <c r="K343" s="238"/>
      <c r="L343" s="46"/>
      <c r="M343" s="239" t="s">
        <v>1</v>
      </c>
      <c r="N343" s="240" t="s">
        <v>44</v>
      </c>
      <c r="O343" s="93"/>
      <c r="P343" s="241">
        <f>O343*H343</f>
        <v>0</v>
      </c>
      <c r="Q343" s="241">
        <v>0</v>
      </c>
      <c r="R343" s="241">
        <f>Q343*H343</f>
        <v>0</v>
      </c>
      <c r="S343" s="241">
        <v>0</v>
      </c>
      <c r="T343" s="242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3" t="s">
        <v>230</v>
      </c>
      <c r="AT343" s="243" t="s">
        <v>226</v>
      </c>
      <c r="AU343" s="243" t="s">
        <v>89</v>
      </c>
      <c r="AY343" s="19" t="s">
        <v>224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19" t="s">
        <v>89</v>
      </c>
      <c r="BK343" s="244">
        <f>ROUND(I343*H343,2)</f>
        <v>0</v>
      </c>
      <c r="BL343" s="19" t="s">
        <v>230</v>
      </c>
      <c r="BM343" s="243" t="s">
        <v>3314</v>
      </c>
    </row>
    <row r="344" s="2" customFormat="1" ht="16.5" customHeight="1">
      <c r="A344" s="40"/>
      <c r="B344" s="41"/>
      <c r="C344" s="231" t="s">
        <v>507</v>
      </c>
      <c r="D344" s="231" t="s">
        <v>226</v>
      </c>
      <c r="E344" s="232" t="s">
        <v>3315</v>
      </c>
      <c r="F344" s="233" t="s">
        <v>3316</v>
      </c>
      <c r="G344" s="234" t="s">
        <v>229</v>
      </c>
      <c r="H344" s="235">
        <v>192.84899999999999</v>
      </c>
      <c r="I344" s="236"/>
      <c r="J344" s="237">
        <f>ROUND(I344*H344,2)</f>
        <v>0</v>
      </c>
      <c r="K344" s="238"/>
      <c r="L344" s="46"/>
      <c r="M344" s="239" t="s">
        <v>1</v>
      </c>
      <c r="N344" s="240" t="s">
        <v>44</v>
      </c>
      <c r="O344" s="93"/>
      <c r="P344" s="241">
        <f>O344*H344</f>
        <v>0</v>
      </c>
      <c r="Q344" s="241">
        <v>0.00088000000000000003</v>
      </c>
      <c r="R344" s="241">
        <f>Q344*H344</f>
        <v>0.16970711999999999</v>
      </c>
      <c r="S344" s="241">
        <v>0</v>
      </c>
      <c r="T344" s="242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3" t="s">
        <v>230</v>
      </c>
      <c r="AT344" s="243" t="s">
        <v>226</v>
      </c>
      <c r="AU344" s="243" t="s">
        <v>89</v>
      </c>
      <c r="AY344" s="19" t="s">
        <v>224</v>
      </c>
      <c r="BE344" s="244">
        <f>IF(N344="základní",J344,0)</f>
        <v>0</v>
      </c>
      <c r="BF344" s="244">
        <f>IF(N344="snížená",J344,0)</f>
        <v>0</v>
      </c>
      <c r="BG344" s="244">
        <f>IF(N344="zákl. přenesená",J344,0)</f>
        <v>0</v>
      </c>
      <c r="BH344" s="244">
        <f>IF(N344="sníž. přenesená",J344,0)</f>
        <v>0</v>
      </c>
      <c r="BI344" s="244">
        <f>IF(N344="nulová",J344,0)</f>
        <v>0</v>
      </c>
      <c r="BJ344" s="19" t="s">
        <v>89</v>
      </c>
      <c r="BK344" s="244">
        <f>ROUND(I344*H344,2)</f>
        <v>0</v>
      </c>
      <c r="BL344" s="19" t="s">
        <v>230</v>
      </c>
      <c r="BM344" s="243" t="s">
        <v>3317</v>
      </c>
    </row>
    <row r="345" s="14" customFormat="1">
      <c r="A345" s="14"/>
      <c r="B345" s="257"/>
      <c r="C345" s="258"/>
      <c r="D345" s="247" t="s">
        <v>232</v>
      </c>
      <c r="E345" s="259" t="s">
        <v>1</v>
      </c>
      <c r="F345" s="260" t="s">
        <v>1297</v>
      </c>
      <c r="G345" s="258"/>
      <c r="H345" s="259" t="s">
        <v>1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232</v>
      </c>
      <c r="AU345" s="266" t="s">
        <v>89</v>
      </c>
      <c r="AV345" s="14" t="s">
        <v>84</v>
      </c>
      <c r="AW345" s="14" t="s">
        <v>33</v>
      </c>
      <c r="AX345" s="14" t="s">
        <v>78</v>
      </c>
      <c r="AY345" s="266" t="s">
        <v>224</v>
      </c>
    </row>
    <row r="346" s="13" customFormat="1">
      <c r="A346" s="13"/>
      <c r="B346" s="245"/>
      <c r="C346" s="246"/>
      <c r="D346" s="247" t="s">
        <v>232</v>
      </c>
      <c r="E346" s="248" t="s">
        <v>1</v>
      </c>
      <c r="F346" s="249" t="s">
        <v>3308</v>
      </c>
      <c r="G346" s="246"/>
      <c r="H346" s="250">
        <v>121.608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6" t="s">
        <v>232</v>
      </c>
      <c r="AU346" s="256" t="s">
        <v>89</v>
      </c>
      <c r="AV346" s="13" t="s">
        <v>89</v>
      </c>
      <c r="AW346" s="13" t="s">
        <v>33</v>
      </c>
      <c r="AX346" s="13" t="s">
        <v>78</v>
      </c>
      <c r="AY346" s="256" t="s">
        <v>224</v>
      </c>
    </row>
    <row r="347" s="13" customFormat="1">
      <c r="A347" s="13"/>
      <c r="B347" s="245"/>
      <c r="C347" s="246"/>
      <c r="D347" s="247" t="s">
        <v>232</v>
      </c>
      <c r="E347" s="248" t="s">
        <v>1</v>
      </c>
      <c r="F347" s="249" t="s">
        <v>3309</v>
      </c>
      <c r="G347" s="246"/>
      <c r="H347" s="250">
        <v>10.19</v>
      </c>
      <c r="I347" s="251"/>
      <c r="J347" s="246"/>
      <c r="K347" s="246"/>
      <c r="L347" s="252"/>
      <c r="M347" s="253"/>
      <c r="N347" s="254"/>
      <c r="O347" s="254"/>
      <c r="P347" s="254"/>
      <c r="Q347" s="254"/>
      <c r="R347" s="254"/>
      <c r="S347" s="254"/>
      <c r="T347" s="25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6" t="s">
        <v>232</v>
      </c>
      <c r="AU347" s="256" t="s">
        <v>89</v>
      </c>
      <c r="AV347" s="13" t="s">
        <v>89</v>
      </c>
      <c r="AW347" s="13" t="s">
        <v>33</v>
      </c>
      <c r="AX347" s="13" t="s">
        <v>78</v>
      </c>
      <c r="AY347" s="256" t="s">
        <v>224</v>
      </c>
    </row>
    <row r="348" s="14" customFormat="1">
      <c r="A348" s="14"/>
      <c r="B348" s="257"/>
      <c r="C348" s="258"/>
      <c r="D348" s="247" t="s">
        <v>232</v>
      </c>
      <c r="E348" s="259" t="s">
        <v>1</v>
      </c>
      <c r="F348" s="260" t="s">
        <v>3303</v>
      </c>
      <c r="G348" s="258"/>
      <c r="H348" s="259" t="s">
        <v>1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232</v>
      </c>
      <c r="AU348" s="266" t="s">
        <v>89</v>
      </c>
      <c r="AV348" s="14" t="s">
        <v>84</v>
      </c>
      <c r="AW348" s="14" t="s">
        <v>33</v>
      </c>
      <c r="AX348" s="14" t="s">
        <v>78</v>
      </c>
      <c r="AY348" s="266" t="s">
        <v>224</v>
      </c>
    </row>
    <row r="349" s="13" customFormat="1">
      <c r="A349" s="13"/>
      <c r="B349" s="245"/>
      <c r="C349" s="246"/>
      <c r="D349" s="247" t="s">
        <v>232</v>
      </c>
      <c r="E349" s="248" t="s">
        <v>1</v>
      </c>
      <c r="F349" s="249" t="s">
        <v>3310</v>
      </c>
      <c r="G349" s="246"/>
      <c r="H349" s="250">
        <v>52.720999999999997</v>
      </c>
      <c r="I349" s="251"/>
      <c r="J349" s="246"/>
      <c r="K349" s="246"/>
      <c r="L349" s="252"/>
      <c r="M349" s="253"/>
      <c r="N349" s="254"/>
      <c r="O349" s="254"/>
      <c r="P349" s="254"/>
      <c r="Q349" s="254"/>
      <c r="R349" s="254"/>
      <c r="S349" s="254"/>
      <c r="T349" s="25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6" t="s">
        <v>232</v>
      </c>
      <c r="AU349" s="256" t="s">
        <v>89</v>
      </c>
      <c r="AV349" s="13" t="s">
        <v>89</v>
      </c>
      <c r="AW349" s="13" t="s">
        <v>33</v>
      </c>
      <c r="AX349" s="13" t="s">
        <v>78</v>
      </c>
      <c r="AY349" s="256" t="s">
        <v>224</v>
      </c>
    </row>
    <row r="350" s="13" customFormat="1">
      <c r="A350" s="13"/>
      <c r="B350" s="245"/>
      <c r="C350" s="246"/>
      <c r="D350" s="247" t="s">
        <v>232</v>
      </c>
      <c r="E350" s="248" t="s">
        <v>1</v>
      </c>
      <c r="F350" s="249" t="s">
        <v>3311</v>
      </c>
      <c r="G350" s="246"/>
      <c r="H350" s="250">
        <v>8.3300000000000001</v>
      </c>
      <c r="I350" s="251"/>
      <c r="J350" s="246"/>
      <c r="K350" s="246"/>
      <c r="L350" s="252"/>
      <c r="M350" s="253"/>
      <c r="N350" s="254"/>
      <c r="O350" s="254"/>
      <c r="P350" s="254"/>
      <c r="Q350" s="254"/>
      <c r="R350" s="254"/>
      <c r="S350" s="254"/>
      <c r="T350" s="25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6" t="s">
        <v>232</v>
      </c>
      <c r="AU350" s="256" t="s">
        <v>89</v>
      </c>
      <c r="AV350" s="13" t="s">
        <v>89</v>
      </c>
      <c r="AW350" s="13" t="s">
        <v>33</v>
      </c>
      <c r="AX350" s="13" t="s">
        <v>78</v>
      </c>
      <c r="AY350" s="256" t="s">
        <v>224</v>
      </c>
    </row>
    <row r="351" s="15" customFormat="1">
      <c r="A351" s="15"/>
      <c r="B351" s="267"/>
      <c r="C351" s="268"/>
      <c r="D351" s="247" t="s">
        <v>232</v>
      </c>
      <c r="E351" s="269" t="s">
        <v>1</v>
      </c>
      <c r="F351" s="270" t="s">
        <v>248</v>
      </c>
      <c r="G351" s="268"/>
      <c r="H351" s="271">
        <v>192.84899999999999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232</v>
      </c>
      <c r="AU351" s="277" t="s">
        <v>89</v>
      </c>
      <c r="AV351" s="15" t="s">
        <v>230</v>
      </c>
      <c r="AW351" s="15" t="s">
        <v>33</v>
      </c>
      <c r="AX351" s="15" t="s">
        <v>84</v>
      </c>
      <c r="AY351" s="277" t="s">
        <v>224</v>
      </c>
    </row>
    <row r="352" s="2" customFormat="1" ht="16.5" customHeight="1">
      <c r="A352" s="40"/>
      <c r="B352" s="41"/>
      <c r="C352" s="231" t="s">
        <v>512</v>
      </c>
      <c r="D352" s="231" t="s">
        <v>226</v>
      </c>
      <c r="E352" s="232" t="s">
        <v>3318</v>
      </c>
      <c r="F352" s="233" t="s">
        <v>3319</v>
      </c>
      <c r="G352" s="234" t="s">
        <v>229</v>
      </c>
      <c r="H352" s="235">
        <v>192.84899999999999</v>
      </c>
      <c r="I352" s="236"/>
      <c r="J352" s="237">
        <f>ROUND(I352*H352,2)</f>
        <v>0</v>
      </c>
      <c r="K352" s="238"/>
      <c r="L352" s="46"/>
      <c r="M352" s="239" t="s">
        <v>1</v>
      </c>
      <c r="N352" s="240" t="s">
        <v>44</v>
      </c>
      <c r="O352" s="93"/>
      <c r="P352" s="241">
        <f>O352*H352</f>
        <v>0</v>
      </c>
      <c r="Q352" s="241">
        <v>0</v>
      </c>
      <c r="R352" s="241">
        <f>Q352*H352</f>
        <v>0</v>
      </c>
      <c r="S352" s="241">
        <v>0</v>
      </c>
      <c r="T352" s="24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3" t="s">
        <v>230</v>
      </c>
      <c r="AT352" s="243" t="s">
        <v>226</v>
      </c>
      <c r="AU352" s="243" t="s">
        <v>89</v>
      </c>
      <c r="AY352" s="19" t="s">
        <v>224</v>
      </c>
      <c r="BE352" s="244">
        <f>IF(N352="základní",J352,0)</f>
        <v>0</v>
      </c>
      <c r="BF352" s="244">
        <f>IF(N352="snížená",J352,0)</f>
        <v>0</v>
      </c>
      <c r="BG352" s="244">
        <f>IF(N352="zákl. přenesená",J352,0)</f>
        <v>0</v>
      </c>
      <c r="BH352" s="244">
        <f>IF(N352="sníž. přenesená",J352,0)</f>
        <v>0</v>
      </c>
      <c r="BI352" s="244">
        <f>IF(N352="nulová",J352,0)</f>
        <v>0</v>
      </c>
      <c r="BJ352" s="19" t="s">
        <v>89</v>
      </c>
      <c r="BK352" s="244">
        <f>ROUND(I352*H352,2)</f>
        <v>0</v>
      </c>
      <c r="BL352" s="19" t="s">
        <v>230</v>
      </c>
      <c r="BM352" s="243" t="s">
        <v>3320</v>
      </c>
    </row>
    <row r="353" s="2" customFormat="1" ht="16.5" customHeight="1">
      <c r="A353" s="40"/>
      <c r="B353" s="41"/>
      <c r="C353" s="231" t="s">
        <v>520</v>
      </c>
      <c r="D353" s="231" t="s">
        <v>226</v>
      </c>
      <c r="E353" s="232" t="s">
        <v>3321</v>
      </c>
      <c r="F353" s="233" t="s">
        <v>3322</v>
      </c>
      <c r="G353" s="234" t="s">
        <v>322</v>
      </c>
      <c r="H353" s="235">
        <v>4.2569999999999997</v>
      </c>
      <c r="I353" s="236"/>
      <c r="J353" s="237">
        <f>ROUND(I353*H353,2)</f>
        <v>0</v>
      </c>
      <c r="K353" s="238"/>
      <c r="L353" s="46"/>
      <c r="M353" s="239" t="s">
        <v>1</v>
      </c>
      <c r="N353" s="240" t="s">
        <v>44</v>
      </c>
      <c r="O353" s="93"/>
      <c r="P353" s="241">
        <f>O353*H353</f>
        <v>0</v>
      </c>
      <c r="Q353" s="241">
        <v>1.05555</v>
      </c>
      <c r="R353" s="241">
        <f>Q353*H353</f>
        <v>4.4934763499999999</v>
      </c>
      <c r="S353" s="241">
        <v>0</v>
      </c>
      <c r="T353" s="242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3" t="s">
        <v>230</v>
      </c>
      <c r="AT353" s="243" t="s">
        <v>226</v>
      </c>
      <c r="AU353" s="243" t="s">
        <v>89</v>
      </c>
      <c r="AY353" s="19" t="s">
        <v>224</v>
      </c>
      <c r="BE353" s="244">
        <f>IF(N353="základní",J353,0)</f>
        <v>0</v>
      </c>
      <c r="BF353" s="244">
        <f>IF(N353="snížená",J353,0)</f>
        <v>0</v>
      </c>
      <c r="BG353" s="244">
        <f>IF(N353="zákl. přenesená",J353,0)</f>
        <v>0</v>
      </c>
      <c r="BH353" s="244">
        <f>IF(N353="sníž. přenesená",J353,0)</f>
        <v>0</v>
      </c>
      <c r="BI353" s="244">
        <f>IF(N353="nulová",J353,0)</f>
        <v>0</v>
      </c>
      <c r="BJ353" s="19" t="s">
        <v>89</v>
      </c>
      <c r="BK353" s="244">
        <f>ROUND(I353*H353,2)</f>
        <v>0</v>
      </c>
      <c r="BL353" s="19" t="s">
        <v>230</v>
      </c>
      <c r="BM353" s="243" t="s">
        <v>3323</v>
      </c>
    </row>
    <row r="354" s="14" customFormat="1">
      <c r="A354" s="14"/>
      <c r="B354" s="257"/>
      <c r="C354" s="258"/>
      <c r="D354" s="247" t="s">
        <v>232</v>
      </c>
      <c r="E354" s="259" t="s">
        <v>1</v>
      </c>
      <c r="F354" s="260" t="s">
        <v>3324</v>
      </c>
      <c r="G354" s="258"/>
      <c r="H354" s="259" t="s">
        <v>1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232</v>
      </c>
      <c r="AU354" s="266" t="s">
        <v>89</v>
      </c>
      <c r="AV354" s="14" t="s">
        <v>84</v>
      </c>
      <c r="AW354" s="14" t="s">
        <v>33</v>
      </c>
      <c r="AX354" s="14" t="s">
        <v>78</v>
      </c>
      <c r="AY354" s="266" t="s">
        <v>224</v>
      </c>
    </row>
    <row r="355" s="13" customFormat="1">
      <c r="A355" s="13"/>
      <c r="B355" s="245"/>
      <c r="C355" s="246"/>
      <c r="D355" s="247" t="s">
        <v>232</v>
      </c>
      <c r="E355" s="248" t="s">
        <v>1</v>
      </c>
      <c r="F355" s="249" t="s">
        <v>3325</v>
      </c>
      <c r="G355" s="246"/>
      <c r="H355" s="250">
        <v>4.2569999999999997</v>
      </c>
      <c r="I355" s="251"/>
      <c r="J355" s="246"/>
      <c r="K355" s="246"/>
      <c r="L355" s="252"/>
      <c r="M355" s="253"/>
      <c r="N355" s="254"/>
      <c r="O355" s="254"/>
      <c r="P355" s="254"/>
      <c r="Q355" s="254"/>
      <c r="R355" s="254"/>
      <c r="S355" s="254"/>
      <c r="T355" s="25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6" t="s">
        <v>232</v>
      </c>
      <c r="AU355" s="256" t="s">
        <v>89</v>
      </c>
      <c r="AV355" s="13" t="s">
        <v>89</v>
      </c>
      <c r="AW355" s="13" t="s">
        <v>33</v>
      </c>
      <c r="AX355" s="13" t="s">
        <v>84</v>
      </c>
      <c r="AY355" s="256" t="s">
        <v>224</v>
      </c>
    </row>
    <row r="356" s="12" customFormat="1" ht="22.8" customHeight="1">
      <c r="A356" s="12"/>
      <c r="B356" s="215"/>
      <c r="C356" s="216"/>
      <c r="D356" s="217" t="s">
        <v>77</v>
      </c>
      <c r="E356" s="229" t="s">
        <v>505</v>
      </c>
      <c r="F356" s="229" t="s">
        <v>506</v>
      </c>
      <c r="G356" s="216"/>
      <c r="H356" s="216"/>
      <c r="I356" s="219"/>
      <c r="J356" s="230">
        <f>BK356</f>
        <v>0</v>
      </c>
      <c r="K356" s="216"/>
      <c r="L356" s="221"/>
      <c r="M356" s="222"/>
      <c r="N356" s="223"/>
      <c r="O356" s="223"/>
      <c r="P356" s="224">
        <f>SUM(P357:P401)</f>
        <v>0</v>
      </c>
      <c r="Q356" s="223"/>
      <c r="R356" s="224">
        <f>SUM(R357:R401)</f>
        <v>3.9160671099999997</v>
      </c>
      <c r="S356" s="223"/>
      <c r="T356" s="225">
        <f>SUM(T357:T401)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6" t="s">
        <v>84</v>
      </c>
      <c r="AT356" s="227" t="s">
        <v>77</v>
      </c>
      <c r="AU356" s="227" t="s">
        <v>84</v>
      </c>
      <c r="AY356" s="226" t="s">
        <v>224</v>
      </c>
      <c r="BK356" s="228">
        <f>SUM(BK357:BK401)</f>
        <v>0</v>
      </c>
    </row>
    <row r="357" s="2" customFormat="1" ht="16.5" customHeight="1">
      <c r="A357" s="40"/>
      <c r="B357" s="41"/>
      <c r="C357" s="231" t="s">
        <v>549</v>
      </c>
      <c r="D357" s="231" t="s">
        <v>226</v>
      </c>
      <c r="E357" s="232" t="s">
        <v>3326</v>
      </c>
      <c r="F357" s="233" t="s">
        <v>3327</v>
      </c>
      <c r="G357" s="234" t="s">
        <v>229</v>
      </c>
      <c r="H357" s="235">
        <v>78.469999999999999</v>
      </c>
      <c r="I357" s="236"/>
      <c r="J357" s="237">
        <f>ROUND(I357*H357,2)</f>
        <v>0</v>
      </c>
      <c r="K357" s="238"/>
      <c r="L357" s="46"/>
      <c r="M357" s="239" t="s">
        <v>1</v>
      </c>
      <c r="N357" s="240" t="s">
        <v>44</v>
      </c>
      <c r="O357" s="93"/>
      <c r="P357" s="241">
        <f>O357*H357</f>
        <v>0</v>
      </c>
      <c r="Q357" s="241">
        <v>0.00025999999999999998</v>
      </c>
      <c r="R357" s="241">
        <f>Q357*H357</f>
        <v>0.020402199999999999</v>
      </c>
      <c r="S357" s="241">
        <v>0</v>
      </c>
      <c r="T357" s="242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3" t="s">
        <v>230</v>
      </c>
      <c r="AT357" s="243" t="s">
        <v>226</v>
      </c>
      <c r="AU357" s="243" t="s">
        <v>89</v>
      </c>
      <c r="AY357" s="19" t="s">
        <v>224</v>
      </c>
      <c r="BE357" s="244">
        <f>IF(N357="základní",J357,0)</f>
        <v>0</v>
      </c>
      <c r="BF357" s="244">
        <f>IF(N357="snížená",J357,0)</f>
        <v>0</v>
      </c>
      <c r="BG357" s="244">
        <f>IF(N357="zákl. přenesená",J357,0)</f>
        <v>0</v>
      </c>
      <c r="BH357" s="244">
        <f>IF(N357="sníž. přenesená",J357,0)</f>
        <v>0</v>
      </c>
      <c r="BI357" s="244">
        <f>IF(N357="nulová",J357,0)</f>
        <v>0</v>
      </c>
      <c r="BJ357" s="19" t="s">
        <v>89</v>
      </c>
      <c r="BK357" s="244">
        <f>ROUND(I357*H357,2)</f>
        <v>0</v>
      </c>
      <c r="BL357" s="19" t="s">
        <v>230</v>
      </c>
      <c r="BM357" s="243" t="s">
        <v>3328</v>
      </c>
    </row>
    <row r="358" s="13" customFormat="1">
      <c r="A358" s="13"/>
      <c r="B358" s="245"/>
      <c r="C358" s="246"/>
      <c r="D358" s="247" t="s">
        <v>232</v>
      </c>
      <c r="E358" s="248" t="s">
        <v>1</v>
      </c>
      <c r="F358" s="249" t="s">
        <v>3329</v>
      </c>
      <c r="G358" s="246"/>
      <c r="H358" s="250">
        <v>78.469999999999999</v>
      </c>
      <c r="I358" s="251"/>
      <c r="J358" s="246"/>
      <c r="K358" s="246"/>
      <c r="L358" s="252"/>
      <c r="M358" s="253"/>
      <c r="N358" s="254"/>
      <c r="O358" s="254"/>
      <c r="P358" s="254"/>
      <c r="Q358" s="254"/>
      <c r="R358" s="254"/>
      <c r="S358" s="254"/>
      <c r="T358" s="25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6" t="s">
        <v>232</v>
      </c>
      <c r="AU358" s="256" t="s">
        <v>89</v>
      </c>
      <c r="AV358" s="13" t="s">
        <v>89</v>
      </c>
      <c r="AW358" s="13" t="s">
        <v>33</v>
      </c>
      <c r="AX358" s="13" t="s">
        <v>84</v>
      </c>
      <c r="AY358" s="256" t="s">
        <v>224</v>
      </c>
    </row>
    <row r="359" s="2" customFormat="1" ht="16.5" customHeight="1">
      <c r="A359" s="40"/>
      <c r="B359" s="41"/>
      <c r="C359" s="231" t="s">
        <v>560</v>
      </c>
      <c r="D359" s="231" t="s">
        <v>226</v>
      </c>
      <c r="E359" s="232" t="s">
        <v>3330</v>
      </c>
      <c r="F359" s="233" t="s">
        <v>3331</v>
      </c>
      <c r="G359" s="234" t="s">
        <v>229</v>
      </c>
      <c r="H359" s="235">
        <v>78.469999999999999</v>
      </c>
      <c r="I359" s="236"/>
      <c r="J359" s="237">
        <f>ROUND(I359*H359,2)</f>
        <v>0</v>
      </c>
      <c r="K359" s="238"/>
      <c r="L359" s="46"/>
      <c r="M359" s="239" t="s">
        <v>1</v>
      </c>
      <c r="N359" s="240" t="s">
        <v>44</v>
      </c>
      <c r="O359" s="93"/>
      <c r="P359" s="241">
        <f>O359*H359</f>
        <v>0</v>
      </c>
      <c r="Q359" s="241">
        <v>0.01103</v>
      </c>
      <c r="R359" s="241">
        <f>Q359*H359</f>
        <v>0.86552410000000002</v>
      </c>
      <c r="S359" s="241">
        <v>0</v>
      </c>
      <c r="T359" s="242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3" t="s">
        <v>230</v>
      </c>
      <c r="AT359" s="243" t="s">
        <v>226</v>
      </c>
      <c r="AU359" s="243" t="s">
        <v>89</v>
      </c>
      <c r="AY359" s="19" t="s">
        <v>224</v>
      </c>
      <c r="BE359" s="244">
        <f>IF(N359="základní",J359,0)</f>
        <v>0</v>
      </c>
      <c r="BF359" s="244">
        <f>IF(N359="snížená",J359,0)</f>
        <v>0</v>
      </c>
      <c r="BG359" s="244">
        <f>IF(N359="zákl. přenesená",J359,0)</f>
        <v>0</v>
      </c>
      <c r="BH359" s="244">
        <f>IF(N359="sníž. přenesená",J359,0)</f>
        <v>0</v>
      </c>
      <c r="BI359" s="244">
        <f>IF(N359="nulová",J359,0)</f>
        <v>0</v>
      </c>
      <c r="BJ359" s="19" t="s">
        <v>89</v>
      </c>
      <c r="BK359" s="244">
        <f>ROUND(I359*H359,2)</f>
        <v>0</v>
      </c>
      <c r="BL359" s="19" t="s">
        <v>230</v>
      </c>
      <c r="BM359" s="243" t="s">
        <v>3332</v>
      </c>
    </row>
    <row r="360" s="13" customFormat="1">
      <c r="A360" s="13"/>
      <c r="B360" s="245"/>
      <c r="C360" s="246"/>
      <c r="D360" s="247" t="s">
        <v>232</v>
      </c>
      <c r="E360" s="248" t="s">
        <v>1</v>
      </c>
      <c r="F360" s="249" t="s">
        <v>3333</v>
      </c>
      <c r="G360" s="246"/>
      <c r="H360" s="250">
        <v>31.670000000000002</v>
      </c>
      <c r="I360" s="251"/>
      <c r="J360" s="246"/>
      <c r="K360" s="246"/>
      <c r="L360" s="252"/>
      <c r="M360" s="253"/>
      <c r="N360" s="254"/>
      <c r="O360" s="254"/>
      <c r="P360" s="254"/>
      <c r="Q360" s="254"/>
      <c r="R360" s="254"/>
      <c r="S360" s="254"/>
      <c r="T360" s="25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6" t="s">
        <v>232</v>
      </c>
      <c r="AU360" s="256" t="s">
        <v>89</v>
      </c>
      <c r="AV360" s="13" t="s">
        <v>89</v>
      </c>
      <c r="AW360" s="13" t="s">
        <v>33</v>
      </c>
      <c r="AX360" s="13" t="s">
        <v>78</v>
      </c>
      <c r="AY360" s="256" t="s">
        <v>224</v>
      </c>
    </row>
    <row r="361" s="13" customFormat="1">
      <c r="A361" s="13"/>
      <c r="B361" s="245"/>
      <c r="C361" s="246"/>
      <c r="D361" s="247" t="s">
        <v>232</v>
      </c>
      <c r="E361" s="248" t="s">
        <v>1</v>
      </c>
      <c r="F361" s="249" t="s">
        <v>3334</v>
      </c>
      <c r="G361" s="246"/>
      <c r="H361" s="250">
        <v>7.5999999999999996</v>
      </c>
      <c r="I361" s="251"/>
      <c r="J361" s="246"/>
      <c r="K361" s="246"/>
      <c r="L361" s="252"/>
      <c r="M361" s="253"/>
      <c r="N361" s="254"/>
      <c r="O361" s="254"/>
      <c r="P361" s="254"/>
      <c r="Q361" s="254"/>
      <c r="R361" s="254"/>
      <c r="S361" s="254"/>
      <c r="T361" s="25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6" t="s">
        <v>232</v>
      </c>
      <c r="AU361" s="256" t="s">
        <v>89</v>
      </c>
      <c r="AV361" s="13" t="s">
        <v>89</v>
      </c>
      <c r="AW361" s="13" t="s">
        <v>33</v>
      </c>
      <c r="AX361" s="13" t="s">
        <v>78</v>
      </c>
      <c r="AY361" s="256" t="s">
        <v>224</v>
      </c>
    </row>
    <row r="362" s="13" customFormat="1">
      <c r="A362" s="13"/>
      <c r="B362" s="245"/>
      <c r="C362" s="246"/>
      <c r="D362" s="247" t="s">
        <v>232</v>
      </c>
      <c r="E362" s="248" t="s">
        <v>1</v>
      </c>
      <c r="F362" s="249" t="s">
        <v>3335</v>
      </c>
      <c r="G362" s="246"/>
      <c r="H362" s="250">
        <v>12.74</v>
      </c>
      <c r="I362" s="251"/>
      <c r="J362" s="246"/>
      <c r="K362" s="246"/>
      <c r="L362" s="252"/>
      <c r="M362" s="253"/>
      <c r="N362" s="254"/>
      <c r="O362" s="254"/>
      <c r="P362" s="254"/>
      <c r="Q362" s="254"/>
      <c r="R362" s="254"/>
      <c r="S362" s="254"/>
      <c r="T362" s="25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6" t="s">
        <v>232</v>
      </c>
      <c r="AU362" s="256" t="s">
        <v>89</v>
      </c>
      <c r="AV362" s="13" t="s">
        <v>89</v>
      </c>
      <c r="AW362" s="13" t="s">
        <v>33</v>
      </c>
      <c r="AX362" s="13" t="s">
        <v>78</v>
      </c>
      <c r="AY362" s="256" t="s">
        <v>224</v>
      </c>
    </row>
    <row r="363" s="13" customFormat="1">
      <c r="A363" s="13"/>
      <c r="B363" s="245"/>
      <c r="C363" s="246"/>
      <c r="D363" s="247" t="s">
        <v>232</v>
      </c>
      <c r="E363" s="248" t="s">
        <v>1</v>
      </c>
      <c r="F363" s="249" t="s">
        <v>3336</v>
      </c>
      <c r="G363" s="246"/>
      <c r="H363" s="250">
        <v>12.74</v>
      </c>
      <c r="I363" s="251"/>
      <c r="J363" s="246"/>
      <c r="K363" s="246"/>
      <c r="L363" s="252"/>
      <c r="M363" s="253"/>
      <c r="N363" s="254"/>
      <c r="O363" s="254"/>
      <c r="P363" s="254"/>
      <c r="Q363" s="254"/>
      <c r="R363" s="254"/>
      <c r="S363" s="254"/>
      <c r="T363" s="25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6" t="s">
        <v>232</v>
      </c>
      <c r="AU363" s="256" t="s">
        <v>89</v>
      </c>
      <c r="AV363" s="13" t="s">
        <v>89</v>
      </c>
      <c r="AW363" s="13" t="s">
        <v>33</v>
      </c>
      <c r="AX363" s="13" t="s">
        <v>78</v>
      </c>
      <c r="AY363" s="256" t="s">
        <v>224</v>
      </c>
    </row>
    <row r="364" s="13" customFormat="1">
      <c r="A364" s="13"/>
      <c r="B364" s="245"/>
      <c r="C364" s="246"/>
      <c r="D364" s="247" t="s">
        <v>232</v>
      </c>
      <c r="E364" s="248" t="s">
        <v>1</v>
      </c>
      <c r="F364" s="249" t="s">
        <v>3337</v>
      </c>
      <c r="G364" s="246"/>
      <c r="H364" s="250">
        <v>13.720000000000001</v>
      </c>
      <c r="I364" s="251"/>
      <c r="J364" s="246"/>
      <c r="K364" s="246"/>
      <c r="L364" s="252"/>
      <c r="M364" s="253"/>
      <c r="N364" s="254"/>
      <c r="O364" s="254"/>
      <c r="P364" s="254"/>
      <c r="Q364" s="254"/>
      <c r="R364" s="254"/>
      <c r="S364" s="254"/>
      <c r="T364" s="25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6" t="s">
        <v>232</v>
      </c>
      <c r="AU364" s="256" t="s">
        <v>89</v>
      </c>
      <c r="AV364" s="13" t="s">
        <v>89</v>
      </c>
      <c r="AW364" s="13" t="s">
        <v>33</v>
      </c>
      <c r="AX364" s="13" t="s">
        <v>78</v>
      </c>
      <c r="AY364" s="256" t="s">
        <v>224</v>
      </c>
    </row>
    <row r="365" s="15" customFormat="1">
      <c r="A365" s="15"/>
      <c r="B365" s="267"/>
      <c r="C365" s="268"/>
      <c r="D365" s="247" t="s">
        <v>232</v>
      </c>
      <c r="E365" s="269" t="s">
        <v>1</v>
      </c>
      <c r="F365" s="270" t="s">
        <v>248</v>
      </c>
      <c r="G365" s="268"/>
      <c r="H365" s="271">
        <v>78.469999999999999</v>
      </c>
      <c r="I365" s="272"/>
      <c r="J365" s="268"/>
      <c r="K365" s="268"/>
      <c r="L365" s="273"/>
      <c r="M365" s="274"/>
      <c r="N365" s="275"/>
      <c r="O365" s="275"/>
      <c r="P365" s="275"/>
      <c r="Q365" s="275"/>
      <c r="R365" s="275"/>
      <c r="S365" s="275"/>
      <c r="T365" s="27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7" t="s">
        <v>232</v>
      </c>
      <c r="AU365" s="277" t="s">
        <v>89</v>
      </c>
      <c r="AV365" s="15" t="s">
        <v>230</v>
      </c>
      <c r="AW365" s="15" t="s">
        <v>33</v>
      </c>
      <c r="AX365" s="15" t="s">
        <v>84</v>
      </c>
      <c r="AY365" s="277" t="s">
        <v>224</v>
      </c>
    </row>
    <row r="366" s="2" customFormat="1" ht="16.5" customHeight="1">
      <c r="A366" s="40"/>
      <c r="B366" s="41"/>
      <c r="C366" s="231" t="s">
        <v>578</v>
      </c>
      <c r="D366" s="231" t="s">
        <v>226</v>
      </c>
      <c r="E366" s="232" t="s">
        <v>508</v>
      </c>
      <c r="F366" s="233" t="s">
        <v>509</v>
      </c>
      <c r="G366" s="234" t="s">
        <v>229</v>
      </c>
      <c r="H366" s="235">
        <v>259.05200000000002</v>
      </c>
      <c r="I366" s="236"/>
      <c r="J366" s="237">
        <f>ROUND(I366*H366,2)</f>
        <v>0</v>
      </c>
      <c r="K366" s="238"/>
      <c r="L366" s="46"/>
      <c r="M366" s="239" t="s">
        <v>1</v>
      </c>
      <c r="N366" s="240" t="s">
        <v>44</v>
      </c>
      <c r="O366" s="93"/>
      <c r="P366" s="241">
        <f>O366*H366</f>
        <v>0</v>
      </c>
      <c r="Q366" s="241">
        <v>0.00025999999999999998</v>
      </c>
      <c r="R366" s="241">
        <f>Q366*H366</f>
        <v>0.06735352</v>
      </c>
      <c r="S366" s="241">
        <v>0</v>
      </c>
      <c r="T366" s="24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3" t="s">
        <v>230</v>
      </c>
      <c r="AT366" s="243" t="s">
        <v>226</v>
      </c>
      <c r="AU366" s="243" t="s">
        <v>89</v>
      </c>
      <c r="AY366" s="19" t="s">
        <v>224</v>
      </c>
      <c r="BE366" s="244">
        <f>IF(N366="základní",J366,0)</f>
        <v>0</v>
      </c>
      <c r="BF366" s="244">
        <f>IF(N366="snížená",J366,0)</f>
        <v>0</v>
      </c>
      <c r="BG366" s="244">
        <f>IF(N366="zákl. přenesená",J366,0)</f>
        <v>0</v>
      </c>
      <c r="BH366" s="244">
        <f>IF(N366="sníž. přenesená",J366,0)</f>
        <v>0</v>
      </c>
      <c r="BI366" s="244">
        <f>IF(N366="nulová",J366,0)</f>
        <v>0</v>
      </c>
      <c r="BJ366" s="19" t="s">
        <v>89</v>
      </c>
      <c r="BK366" s="244">
        <f>ROUND(I366*H366,2)</f>
        <v>0</v>
      </c>
      <c r="BL366" s="19" t="s">
        <v>230</v>
      </c>
      <c r="BM366" s="243" t="s">
        <v>3338</v>
      </c>
    </row>
    <row r="367" s="13" customFormat="1">
      <c r="A367" s="13"/>
      <c r="B367" s="245"/>
      <c r="C367" s="246"/>
      <c r="D367" s="247" t="s">
        <v>232</v>
      </c>
      <c r="E367" s="248" t="s">
        <v>1</v>
      </c>
      <c r="F367" s="249" t="s">
        <v>3339</v>
      </c>
      <c r="G367" s="246"/>
      <c r="H367" s="250">
        <v>259.05200000000002</v>
      </c>
      <c r="I367" s="251"/>
      <c r="J367" s="246"/>
      <c r="K367" s="246"/>
      <c r="L367" s="252"/>
      <c r="M367" s="253"/>
      <c r="N367" s="254"/>
      <c r="O367" s="254"/>
      <c r="P367" s="254"/>
      <c r="Q367" s="254"/>
      <c r="R367" s="254"/>
      <c r="S367" s="254"/>
      <c r="T367" s="25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6" t="s">
        <v>232</v>
      </c>
      <c r="AU367" s="256" t="s">
        <v>89</v>
      </c>
      <c r="AV367" s="13" t="s">
        <v>89</v>
      </c>
      <c r="AW367" s="13" t="s">
        <v>33</v>
      </c>
      <c r="AX367" s="13" t="s">
        <v>84</v>
      </c>
      <c r="AY367" s="256" t="s">
        <v>224</v>
      </c>
    </row>
    <row r="368" s="2" customFormat="1" ht="21.75" customHeight="1">
      <c r="A368" s="40"/>
      <c r="B368" s="41"/>
      <c r="C368" s="231" t="s">
        <v>582</v>
      </c>
      <c r="D368" s="231" t="s">
        <v>226</v>
      </c>
      <c r="E368" s="232" t="s">
        <v>513</v>
      </c>
      <c r="F368" s="233" t="s">
        <v>514</v>
      </c>
      <c r="G368" s="234" t="s">
        <v>229</v>
      </c>
      <c r="H368" s="235">
        <v>24.129000000000001</v>
      </c>
      <c r="I368" s="236"/>
      <c r="J368" s="237">
        <f>ROUND(I368*H368,2)</f>
        <v>0</v>
      </c>
      <c r="K368" s="238"/>
      <c r="L368" s="46"/>
      <c r="M368" s="239" t="s">
        <v>1</v>
      </c>
      <c r="N368" s="240" t="s">
        <v>44</v>
      </c>
      <c r="O368" s="93"/>
      <c r="P368" s="241">
        <f>O368*H368</f>
        <v>0</v>
      </c>
      <c r="Q368" s="241">
        <v>0.015400000000000001</v>
      </c>
      <c r="R368" s="241">
        <f>Q368*H368</f>
        <v>0.37158660000000004</v>
      </c>
      <c r="S368" s="241">
        <v>0</v>
      </c>
      <c r="T368" s="242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3" t="s">
        <v>230</v>
      </c>
      <c r="AT368" s="243" t="s">
        <v>226</v>
      </c>
      <c r="AU368" s="243" t="s">
        <v>89</v>
      </c>
      <c r="AY368" s="19" t="s">
        <v>224</v>
      </c>
      <c r="BE368" s="244">
        <f>IF(N368="základní",J368,0)</f>
        <v>0</v>
      </c>
      <c r="BF368" s="244">
        <f>IF(N368="snížená",J368,0)</f>
        <v>0</v>
      </c>
      <c r="BG368" s="244">
        <f>IF(N368="zákl. přenesená",J368,0)</f>
        <v>0</v>
      </c>
      <c r="BH368" s="244">
        <f>IF(N368="sníž. přenesená",J368,0)</f>
        <v>0</v>
      </c>
      <c r="BI368" s="244">
        <f>IF(N368="nulová",J368,0)</f>
        <v>0</v>
      </c>
      <c r="BJ368" s="19" t="s">
        <v>89</v>
      </c>
      <c r="BK368" s="244">
        <f>ROUND(I368*H368,2)</f>
        <v>0</v>
      </c>
      <c r="BL368" s="19" t="s">
        <v>230</v>
      </c>
      <c r="BM368" s="243" t="s">
        <v>3340</v>
      </c>
    </row>
    <row r="369" s="14" customFormat="1">
      <c r="A369" s="14"/>
      <c r="B369" s="257"/>
      <c r="C369" s="258"/>
      <c r="D369" s="247" t="s">
        <v>232</v>
      </c>
      <c r="E369" s="259" t="s">
        <v>1</v>
      </c>
      <c r="F369" s="260" t="s">
        <v>516</v>
      </c>
      <c r="G369" s="258"/>
      <c r="H369" s="259" t="s">
        <v>1</v>
      </c>
      <c r="I369" s="261"/>
      <c r="J369" s="258"/>
      <c r="K369" s="258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232</v>
      </c>
      <c r="AU369" s="266" t="s">
        <v>89</v>
      </c>
      <c r="AV369" s="14" t="s">
        <v>84</v>
      </c>
      <c r="AW369" s="14" t="s">
        <v>33</v>
      </c>
      <c r="AX369" s="14" t="s">
        <v>78</v>
      </c>
      <c r="AY369" s="266" t="s">
        <v>224</v>
      </c>
    </row>
    <row r="370" s="14" customFormat="1">
      <c r="A370" s="14"/>
      <c r="B370" s="257"/>
      <c r="C370" s="258"/>
      <c r="D370" s="247" t="s">
        <v>232</v>
      </c>
      <c r="E370" s="259" t="s">
        <v>1</v>
      </c>
      <c r="F370" s="260" t="s">
        <v>517</v>
      </c>
      <c r="G370" s="258"/>
      <c r="H370" s="259" t="s">
        <v>1</v>
      </c>
      <c r="I370" s="261"/>
      <c r="J370" s="258"/>
      <c r="K370" s="258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232</v>
      </c>
      <c r="AU370" s="266" t="s">
        <v>89</v>
      </c>
      <c r="AV370" s="14" t="s">
        <v>84</v>
      </c>
      <c r="AW370" s="14" t="s">
        <v>33</v>
      </c>
      <c r="AX370" s="14" t="s">
        <v>78</v>
      </c>
      <c r="AY370" s="266" t="s">
        <v>224</v>
      </c>
    </row>
    <row r="371" s="13" customFormat="1">
      <c r="A371" s="13"/>
      <c r="B371" s="245"/>
      <c r="C371" s="246"/>
      <c r="D371" s="247" t="s">
        <v>232</v>
      </c>
      <c r="E371" s="248" t="s">
        <v>1</v>
      </c>
      <c r="F371" s="249" t="s">
        <v>3341</v>
      </c>
      <c r="G371" s="246"/>
      <c r="H371" s="250">
        <v>21.105</v>
      </c>
      <c r="I371" s="251"/>
      <c r="J371" s="246"/>
      <c r="K371" s="246"/>
      <c r="L371" s="252"/>
      <c r="M371" s="253"/>
      <c r="N371" s="254"/>
      <c r="O371" s="254"/>
      <c r="P371" s="254"/>
      <c r="Q371" s="254"/>
      <c r="R371" s="254"/>
      <c r="S371" s="254"/>
      <c r="T371" s="25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6" t="s">
        <v>232</v>
      </c>
      <c r="AU371" s="256" t="s">
        <v>89</v>
      </c>
      <c r="AV371" s="13" t="s">
        <v>89</v>
      </c>
      <c r="AW371" s="13" t="s">
        <v>33</v>
      </c>
      <c r="AX371" s="13" t="s">
        <v>78</v>
      </c>
      <c r="AY371" s="256" t="s">
        <v>224</v>
      </c>
    </row>
    <row r="372" s="13" customFormat="1">
      <c r="A372" s="13"/>
      <c r="B372" s="245"/>
      <c r="C372" s="246"/>
      <c r="D372" s="247" t="s">
        <v>232</v>
      </c>
      <c r="E372" s="248" t="s">
        <v>1</v>
      </c>
      <c r="F372" s="249" t="s">
        <v>3342</v>
      </c>
      <c r="G372" s="246"/>
      <c r="H372" s="250">
        <v>3.024</v>
      </c>
      <c r="I372" s="251"/>
      <c r="J372" s="246"/>
      <c r="K372" s="246"/>
      <c r="L372" s="252"/>
      <c r="M372" s="253"/>
      <c r="N372" s="254"/>
      <c r="O372" s="254"/>
      <c r="P372" s="254"/>
      <c r="Q372" s="254"/>
      <c r="R372" s="254"/>
      <c r="S372" s="254"/>
      <c r="T372" s="25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6" t="s">
        <v>232</v>
      </c>
      <c r="AU372" s="256" t="s">
        <v>89</v>
      </c>
      <c r="AV372" s="13" t="s">
        <v>89</v>
      </c>
      <c r="AW372" s="13" t="s">
        <v>33</v>
      </c>
      <c r="AX372" s="13" t="s">
        <v>78</v>
      </c>
      <c r="AY372" s="256" t="s">
        <v>224</v>
      </c>
    </row>
    <row r="373" s="15" customFormat="1">
      <c r="A373" s="15"/>
      <c r="B373" s="267"/>
      <c r="C373" s="268"/>
      <c r="D373" s="247" t="s">
        <v>232</v>
      </c>
      <c r="E373" s="269" t="s">
        <v>1</v>
      </c>
      <c r="F373" s="270" t="s">
        <v>248</v>
      </c>
      <c r="G373" s="268"/>
      <c r="H373" s="271">
        <v>24.129000000000001</v>
      </c>
      <c r="I373" s="272"/>
      <c r="J373" s="268"/>
      <c r="K373" s="268"/>
      <c r="L373" s="273"/>
      <c r="M373" s="274"/>
      <c r="N373" s="275"/>
      <c r="O373" s="275"/>
      <c r="P373" s="275"/>
      <c r="Q373" s="275"/>
      <c r="R373" s="275"/>
      <c r="S373" s="275"/>
      <c r="T373" s="27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7" t="s">
        <v>232</v>
      </c>
      <c r="AU373" s="277" t="s">
        <v>89</v>
      </c>
      <c r="AV373" s="15" t="s">
        <v>230</v>
      </c>
      <c r="AW373" s="15" t="s">
        <v>33</v>
      </c>
      <c r="AX373" s="15" t="s">
        <v>84</v>
      </c>
      <c r="AY373" s="277" t="s">
        <v>224</v>
      </c>
    </row>
    <row r="374" s="2" customFormat="1" ht="16.5" customHeight="1">
      <c r="A374" s="40"/>
      <c r="B374" s="41"/>
      <c r="C374" s="231" t="s">
        <v>590</v>
      </c>
      <c r="D374" s="231" t="s">
        <v>226</v>
      </c>
      <c r="E374" s="232" t="s">
        <v>521</v>
      </c>
      <c r="F374" s="233" t="s">
        <v>522</v>
      </c>
      <c r="G374" s="234" t="s">
        <v>229</v>
      </c>
      <c r="H374" s="235">
        <v>234.923</v>
      </c>
      <c r="I374" s="236"/>
      <c r="J374" s="237">
        <f>ROUND(I374*H374,2)</f>
        <v>0</v>
      </c>
      <c r="K374" s="238"/>
      <c r="L374" s="46"/>
      <c r="M374" s="239" t="s">
        <v>1</v>
      </c>
      <c r="N374" s="240" t="s">
        <v>44</v>
      </c>
      <c r="O374" s="93"/>
      <c r="P374" s="241">
        <f>O374*H374</f>
        <v>0</v>
      </c>
      <c r="Q374" s="241">
        <v>0.01103</v>
      </c>
      <c r="R374" s="241">
        <f>Q374*H374</f>
        <v>2.59120069</v>
      </c>
      <c r="S374" s="241">
        <v>0</v>
      </c>
      <c r="T374" s="24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3" t="s">
        <v>230</v>
      </c>
      <c r="AT374" s="243" t="s">
        <v>226</v>
      </c>
      <c r="AU374" s="243" t="s">
        <v>89</v>
      </c>
      <c r="AY374" s="19" t="s">
        <v>224</v>
      </c>
      <c r="BE374" s="244">
        <f>IF(N374="základní",J374,0)</f>
        <v>0</v>
      </c>
      <c r="BF374" s="244">
        <f>IF(N374="snížená",J374,0)</f>
        <v>0</v>
      </c>
      <c r="BG374" s="244">
        <f>IF(N374="zákl. přenesená",J374,0)</f>
        <v>0</v>
      </c>
      <c r="BH374" s="244">
        <f>IF(N374="sníž. přenesená",J374,0)</f>
        <v>0</v>
      </c>
      <c r="BI374" s="244">
        <f>IF(N374="nulová",J374,0)</f>
        <v>0</v>
      </c>
      <c r="BJ374" s="19" t="s">
        <v>89</v>
      </c>
      <c r="BK374" s="244">
        <f>ROUND(I374*H374,2)</f>
        <v>0</v>
      </c>
      <c r="BL374" s="19" t="s">
        <v>230</v>
      </c>
      <c r="BM374" s="243" t="s">
        <v>3343</v>
      </c>
    </row>
    <row r="375" s="14" customFormat="1">
      <c r="A375" s="14"/>
      <c r="B375" s="257"/>
      <c r="C375" s="258"/>
      <c r="D375" s="247" t="s">
        <v>232</v>
      </c>
      <c r="E375" s="259" t="s">
        <v>1</v>
      </c>
      <c r="F375" s="260" t="s">
        <v>524</v>
      </c>
      <c r="G375" s="258"/>
      <c r="H375" s="259" t="s">
        <v>1</v>
      </c>
      <c r="I375" s="261"/>
      <c r="J375" s="258"/>
      <c r="K375" s="258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232</v>
      </c>
      <c r="AU375" s="266" t="s">
        <v>89</v>
      </c>
      <c r="AV375" s="14" t="s">
        <v>84</v>
      </c>
      <c r="AW375" s="14" t="s">
        <v>33</v>
      </c>
      <c r="AX375" s="14" t="s">
        <v>78</v>
      </c>
      <c r="AY375" s="266" t="s">
        <v>224</v>
      </c>
    </row>
    <row r="376" s="13" customFormat="1">
      <c r="A376" s="13"/>
      <c r="B376" s="245"/>
      <c r="C376" s="246"/>
      <c r="D376" s="247" t="s">
        <v>232</v>
      </c>
      <c r="E376" s="248" t="s">
        <v>1</v>
      </c>
      <c r="F376" s="249" t="s">
        <v>3344</v>
      </c>
      <c r="G376" s="246"/>
      <c r="H376" s="250">
        <v>78.198999999999998</v>
      </c>
      <c r="I376" s="251"/>
      <c r="J376" s="246"/>
      <c r="K376" s="246"/>
      <c r="L376" s="252"/>
      <c r="M376" s="253"/>
      <c r="N376" s="254"/>
      <c r="O376" s="254"/>
      <c r="P376" s="254"/>
      <c r="Q376" s="254"/>
      <c r="R376" s="254"/>
      <c r="S376" s="254"/>
      <c r="T376" s="25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6" t="s">
        <v>232</v>
      </c>
      <c r="AU376" s="256" t="s">
        <v>89</v>
      </c>
      <c r="AV376" s="13" t="s">
        <v>89</v>
      </c>
      <c r="AW376" s="13" t="s">
        <v>33</v>
      </c>
      <c r="AX376" s="13" t="s">
        <v>78</v>
      </c>
      <c r="AY376" s="256" t="s">
        <v>224</v>
      </c>
    </row>
    <row r="377" s="13" customFormat="1">
      <c r="A377" s="13"/>
      <c r="B377" s="245"/>
      <c r="C377" s="246"/>
      <c r="D377" s="247" t="s">
        <v>232</v>
      </c>
      <c r="E377" s="248" t="s">
        <v>1</v>
      </c>
      <c r="F377" s="249" t="s">
        <v>3345</v>
      </c>
      <c r="G377" s="246"/>
      <c r="H377" s="250">
        <v>-25.335999999999999</v>
      </c>
      <c r="I377" s="251"/>
      <c r="J377" s="246"/>
      <c r="K377" s="246"/>
      <c r="L377" s="252"/>
      <c r="M377" s="253"/>
      <c r="N377" s="254"/>
      <c r="O377" s="254"/>
      <c r="P377" s="254"/>
      <c r="Q377" s="254"/>
      <c r="R377" s="254"/>
      <c r="S377" s="254"/>
      <c r="T377" s="25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6" t="s">
        <v>232</v>
      </c>
      <c r="AU377" s="256" t="s">
        <v>89</v>
      </c>
      <c r="AV377" s="13" t="s">
        <v>89</v>
      </c>
      <c r="AW377" s="13" t="s">
        <v>33</v>
      </c>
      <c r="AX377" s="13" t="s">
        <v>78</v>
      </c>
      <c r="AY377" s="256" t="s">
        <v>224</v>
      </c>
    </row>
    <row r="378" s="13" customFormat="1">
      <c r="A378" s="13"/>
      <c r="B378" s="245"/>
      <c r="C378" s="246"/>
      <c r="D378" s="247" t="s">
        <v>232</v>
      </c>
      <c r="E378" s="248" t="s">
        <v>1</v>
      </c>
      <c r="F378" s="249" t="s">
        <v>3346</v>
      </c>
      <c r="G378" s="246"/>
      <c r="H378" s="250">
        <v>74.831999999999994</v>
      </c>
      <c r="I378" s="251"/>
      <c r="J378" s="246"/>
      <c r="K378" s="246"/>
      <c r="L378" s="252"/>
      <c r="M378" s="253"/>
      <c r="N378" s="254"/>
      <c r="O378" s="254"/>
      <c r="P378" s="254"/>
      <c r="Q378" s="254"/>
      <c r="R378" s="254"/>
      <c r="S378" s="254"/>
      <c r="T378" s="25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6" t="s">
        <v>232</v>
      </c>
      <c r="AU378" s="256" t="s">
        <v>89</v>
      </c>
      <c r="AV378" s="13" t="s">
        <v>89</v>
      </c>
      <c r="AW378" s="13" t="s">
        <v>33</v>
      </c>
      <c r="AX378" s="13" t="s">
        <v>78</v>
      </c>
      <c r="AY378" s="256" t="s">
        <v>224</v>
      </c>
    </row>
    <row r="379" s="13" customFormat="1">
      <c r="A379" s="13"/>
      <c r="B379" s="245"/>
      <c r="C379" s="246"/>
      <c r="D379" s="247" t="s">
        <v>232</v>
      </c>
      <c r="E379" s="248" t="s">
        <v>1</v>
      </c>
      <c r="F379" s="249" t="s">
        <v>3347</v>
      </c>
      <c r="G379" s="246"/>
      <c r="H379" s="250">
        <v>-14.089</v>
      </c>
      <c r="I379" s="251"/>
      <c r="J379" s="246"/>
      <c r="K379" s="246"/>
      <c r="L379" s="252"/>
      <c r="M379" s="253"/>
      <c r="N379" s="254"/>
      <c r="O379" s="254"/>
      <c r="P379" s="254"/>
      <c r="Q379" s="254"/>
      <c r="R379" s="254"/>
      <c r="S379" s="254"/>
      <c r="T379" s="25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6" t="s">
        <v>232</v>
      </c>
      <c r="AU379" s="256" t="s">
        <v>89</v>
      </c>
      <c r="AV379" s="13" t="s">
        <v>89</v>
      </c>
      <c r="AW379" s="13" t="s">
        <v>33</v>
      </c>
      <c r="AX379" s="13" t="s">
        <v>78</v>
      </c>
      <c r="AY379" s="256" t="s">
        <v>224</v>
      </c>
    </row>
    <row r="380" s="13" customFormat="1">
      <c r="A380" s="13"/>
      <c r="B380" s="245"/>
      <c r="C380" s="246"/>
      <c r="D380" s="247" t="s">
        <v>232</v>
      </c>
      <c r="E380" s="248" t="s">
        <v>1</v>
      </c>
      <c r="F380" s="249" t="s">
        <v>3348</v>
      </c>
      <c r="G380" s="246"/>
      <c r="H380" s="250">
        <v>-6.5359999999999996</v>
      </c>
      <c r="I380" s="251"/>
      <c r="J380" s="246"/>
      <c r="K380" s="246"/>
      <c r="L380" s="252"/>
      <c r="M380" s="253"/>
      <c r="N380" s="254"/>
      <c r="O380" s="254"/>
      <c r="P380" s="254"/>
      <c r="Q380" s="254"/>
      <c r="R380" s="254"/>
      <c r="S380" s="254"/>
      <c r="T380" s="25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6" t="s">
        <v>232</v>
      </c>
      <c r="AU380" s="256" t="s">
        <v>89</v>
      </c>
      <c r="AV380" s="13" t="s">
        <v>89</v>
      </c>
      <c r="AW380" s="13" t="s">
        <v>33</v>
      </c>
      <c r="AX380" s="13" t="s">
        <v>78</v>
      </c>
      <c r="AY380" s="256" t="s">
        <v>224</v>
      </c>
    </row>
    <row r="381" s="13" customFormat="1">
      <c r="A381" s="13"/>
      <c r="B381" s="245"/>
      <c r="C381" s="246"/>
      <c r="D381" s="247" t="s">
        <v>232</v>
      </c>
      <c r="E381" s="248" t="s">
        <v>1</v>
      </c>
      <c r="F381" s="249" t="s">
        <v>3349</v>
      </c>
      <c r="G381" s="246"/>
      <c r="H381" s="250">
        <v>-6.1310000000000002</v>
      </c>
      <c r="I381" s="251"/>
      <c r="J381" s="246"/>
      <c r="K381" s="246"/>
      <c r="L381" s="252"/>
      <c r="M381" s="253"/>
      <c r="N381" s="254"/>
      <c r="O381" s="254"/>
      <c r="P381" s="254"/>
      <c r="Q381" s="254"/>
      <c r="R381" s="254"/>
      <c r="S381" s="254"/>
      <c r="T381" s="25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6" t="s">
        <v>232</v>
      </c>
      <c r="AU381" s="256" t="s">
        <v>89</v>
      </c>
      <c r="AV381" s="13" t="s">
        <v>89</v>
      </c>
      <c r="AW381" s="13" t="s">
        <v>33</v>
      </c>
      <c r="AX381" s="13" t="s">
        <v>78</v>
      </c>
      <c r="AY381" s="256" t="s">
        <v>224</v>
      </c>
    </row>
    <row r="382" s="13" customFormat="1">
      <c r="A382" s="13"/>
      <c r="B382" s="245"/>
      <c r="C382" s="246"/>
      <c r="D382" s="247" t="s">
        <v>232</v>
      </c>
      <c r="E382" s="248" t="s">
        <v>1</v>
      </c>
      <c r="F382" s="249" t="s">
        <v>3350</v>
      </c>
      <c r="G382" s="246"/>
      <c r="H382" s="250">
        <v>15.129</v>
      </c>
      <c r="I382" s="251"/>
      <c r="J382" s="246"/>
      <c r="K382" s="246"/>
      <c r="L382" s="252"/>
      <c r="M382" s="253"/>
      <c r="N382" s="254"/>
      <c r="O382" s="254"/>
      <c r="P382" s="254"/>
      <c r="Q382" s="254"/>
      <c r="R382" s="254"/>
      <c r="S382" s="254"/>
      <c r="T382" s="25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6" t="s">
        <v>232</v>
      </c>
      <c r="AU382" s="256" t="s">
        <v>89</v>
      </c>
      <c r="AV382" s="13" t="s">
        <v>89</v>
      </c>
      <c r="AW382" s="13" t="s">
        <v>33</v>
      </c>
      <c r="AX382" s="13" t="s">
        <v>78</v>
      </c>
      <c r="AY382" s="256" t="s">
        <v>224</v>
      </c>
    </row>
    <row r="383" s="13" customFormat="1">
      <c r="A383" s="13"/>
      <c r="B383" s="245"/>
      <c r="C383" s="246"/>
      <c r="D383" s="247" t="s">
        <v>232</v>
      </c>
      <c r="E383" s="248" t="s">
        <v>1</v>
      </c>
      <c r="F383" s="249" t="s">
        <v>3351</v>
      </c>
      <c r="G383" s="246"/>
      <c r="H383" s="250">
        <v>-15.129</v>
      </c>
      <c r="I383" s="251"/>
      <c r="J383" s="246"/>
      <c r="K383" s="246"/>
      <c r="L383" s="252"/>
      <c r="M383" s="253"/>
      <c r="N383" s="254"/>
      <c r="O383" s="254"/>
      <c r="P383" s="254"/>
      <c r="Q383" s="254"/>
      <c r="R383" s="254"/>
      <c r="S383" s="254"/>
      <c r="T383" s="25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6" t="s">
        <v>232</v>
      </c>
      <c r="AU383" s="256" t="s">
        <v>89</v>
      </c>
      <c r="AV383" s="13" t="s">
        <v>89</v>
      </c>
      <c r="AW383" s="13" t="s">
        <v>33</v>
      </c>
      <c r="AX383" s="13" t="s">
        <v>78</v>
      </c>
      <c r="AY383" s="256" t="s">
        <v>224</v>
      </c>
    </row>
    <row r="384" s="13" customFormat="1">
      <c r="A384" s="13"/>
      <c r="B384" s="245"/>
      <c r="C384" s="246"/>
      <c r="D384" s="247" t="s">
        <v>232</v>
      </c>
      <c r="E384" s="248" t="s">
        <v>1</v>
      </c>
      <c r="F384" s="249" t="s">
        <v>3352</v>
      </c>
      <c r="G384" s="246"/>
      <c r="H384" s="250">
        <v>22.738</v>
      </c>
      <c r="I384" s="251"/>
      <c r="J384" s="246"/>
      <c r="K384" s="246"/>
      <c r="L384" s="252"/>
      <c r="M384" s="253"/>
      <c r="N384" s="254"/>
      <c r="O384" s="254"/>
      <c r="P384" s="254"/>
      <c r="Q384" s="254"/>
      <c r="R384" s="254"/>
      <c r="S384" s="254"/>
      <c r="T384" s="25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6" t="s">
        <v>232</v>
      </c>
      <c r="AU384" s="256" t="s">
        <v>89</v>
      </c>
      <c r="AV384" s="13" t="s">
        <v>89</v>
      </c>
      <c r="AW384" s="13" t="s">
        <v>33</v>
      </c>
      <c r="AX384" s="13" t="s">
        <v>78</v>
      </c>
      <c r="AY384" s="256" t="s">
        <v>224</v>
      </c>
    </row>
    <row r="385" s="13" customFormat="1">
      <c r="A385" s="13"/>
      <c r="B385" s="245"/>
      <c r="C385" s="246"/>
      <c r="D385" s="247" t="s">
        <v>232</v>
      </c>
      <c r="E385" s="248" t="s">
        <v>1</v>
      </c>
      <c r="F385" s="249" t="s">
        <v>3353</v>
      </c>
      <c r="G385" s="246"/>
      <c r="H385" s="250">
        <v>-3.9609999999999999</v>
      </c>
      <c r="I385" s="251"/>
      <c r="J385" s="246"/>
      <c r="K385" s="246"/>
      <c r="L385" s="252"/>
      <c r="M385" s="253"/>
      <c r="N385" s="254"/>
      <c r="O385" s="254"/>
      <c r="P385" s="254"/>
      <c r="Q385" s="254"/>
      <c r="R385" s="254"/>
      <c r="S385" s="254"/>
      <c r="T385" s="25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6" t="s">
        <v>232</v>
      </c>
      <c r="AU385" s="256" t="s">
        <v>89</v>
      </c>
      <c r="AV385" s="13" t="s">
        <v>89</v>
      </c>
      <c r="AW385" s="13" t="s">
        <v>33</v>
      </c>
      <c r="AX385" s="13" t="s">
        <v>78</v>
      </c>
      <c r="AY385" s="256" t="s">
        <v>224</v>
      </c>
    </row>
    <row r="386" s="13" customFormat="1">
      <c r="A386" s="13"/>
      <c r="B386" s="245"/>
      <c r="C386" s="246"/>
      <c r="D386" s="247" t="s">
        <v>232</v>
      </c>
      <c r="E386" s="248" t="s">
        <v>1</v>
      </c>
      <c r="F386" s="249" t="s">
        <v>3354</v>
      </c>
      <c r="G386" s="246"/>
      <c r="H386" s="250">
        <v>42.162999999999997</v>
      </c>
      <c r="I386" s="251"/>
      <c r="J386" s="246"/>
      <c r="K386" s="246"/>
      <c r="L386" s="252"/>
      <c r="M386" s="253"/>
      <c r="N386" s="254"/>
      <c r="O386" s="254"/>
      <c r="P386" s="254"/>
      <c r="Q386" s="254"/>
      <c r="R386" s="254"/>
      <c r="S386" s="254"/>
      <c r="T386" s="25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6" t="s">
        <v>232</v>
      </c>
      <c r="AU386" s="256" t="s">
        <v>89</v>
      </c>
      <c r="AV386" s="13" t="s">
        <v>89</v>
      </c>
      <c r="AW386" s="13" t="s">
        <v>33</v>
      </c>
      <c r="AX386" s="13" t="s">
        <v>78</v>
      </c>
      <c r="AY386" s="256" t="s">
        <v>224</v>
      </c>
    </row>
    <row r="387" s="13" customFormat="1">
      <c r="A387" s="13"/>
      <c r="B387" s="245"/>
      <c r="C387" s="246"/>
      <c r="D387" s="247" t="s">
        <v>232</v>
      </c>
      <c r="E387" s="248" t="s">
        <v>1</v>
      </c>
      <c r="F387" s="249" t="s">
        <v>3355</v>
      </c>
      <c r="G387" s="246"/>
      <c r="H387" s="250">
        <v>-6.5650000000000004</v>
      </c>
      <c r="I387" s="251"/>
      <c r="J387" s="246"/>
      <c r="K387" s="246"/>
      <c r="L387" s="252"/>
      <c r="M387" s="253"/>
      <c r="N387" s="254"/>
      <c r="O387" s="254"/>
      <c r="P387" s="254"/>
      <c r="Q387" s="254"/>
      <c r="R387" s="254"/>
      <c r="S387" s="254"/>
      <c r="T387" s="25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6" t="s">
        <v>232</v>
      </c>
      <c r="AU387" s="256" t="s">
        <v>89</v>
      </c>
      <c r="AV387" s="13" t="s">
        <v>89</v>
      </c>
      <c r="AW387" s="13" t="s">
        <v>33</v>
      </c>
      <c r="AX387" s="13" t="s">
        <v>78</v>
      </c>
      <c r="AY387" s="256" t="s">
        <v>224</v>
      </c>
    </row>
    <row r="388" s="13" customFormat="1">
      <c r="A388" s="13"/>
      <c r="B388" s="245"/>
      <c r="C388" s="246"/>
      <c r="D388" s="247" t="s">
        <v>232</v>
      </c>
      <c r="E388" s="248" t="s">
        <v>1</v>
      </c>
      <c r="F388" s="249" t="s">
        <v>3356</v>
      </c>
      <c r="G388" s="246"/>
      <c r="H388" s="250">
        <v>42.162999999999997</v>
      </c>
      <c r="I388" s="251"/>
      <c r="J388" s="246"/>
      <c r="K388" s="246"/>
      <c r="L388" s="252"/>
      <c r="M388" s="253"/>
      <c r="N388" s="254"/>
      <c r="O388" s="254"/>
      <c r="P388" s="254"/>
      <c r="Q388" s="254"/>
      <c r="R388" s="254"/>
      <c r="S388" s="254"/>
      <c r="T388" s="25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6" t="s">
        <v>232</v>
      </c>
      <c r="AU388" s="256" t="s">
        <v>89</v>
      </c>
      <c r="AV388" s="13" t="s">
        <v>89</v>
      </c>
      <c r="AW388" s="13" t="s">
        <v>33</v>
      </c>
      <c r="AX388" s="13" t="s">
        <v>78</v>
      </c>
      <c r="AY388" s="256" t="s">
        <v>224</v>
      </c>
    </row>
    <row r="389" s="13" customFormat="1">
      <c r="A389" s="13"/>
      <c r="B389" s="245"/>
      <c r="C389" s="246"/>
      <c r="D389" s="247" t="s">
        <v>232</v>
      </c>
      <c r="E389" s="248" t="s">
        <v>1</v>
      </c>
      <c r="F389" s="249" t="s">
        <v>3357</v>
      </c>
      <c r="G389" s="246"/>
      <c r="H389" s="250">
        <v>-6.5650000000000004</v>
      </c>
      <c r="I389" s="251"/>
      <c r="J389" s="246"/>
      <c r="K389" s="246"/>
      <c r="L389" s="252"/>
      <c r="M389" s="253"/>
      <c r="N389" s="254"/>
      <c r="O389" s="254"/>
      <c r="P389" s="254"/>
      <c r="Q389" s="254"/>
      <c r="R389" s="254"/>
      <c r="S389" s="254"/>
      <c r="T389" s="25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6" t="s">
        <v>232</v>
      </c>
      <c r="AU389" s="256" t="s">
        <v>89</v>
      </c>
      <c r="AV389" s="13" t="s">
        <v>89</v>
      </c>
      <c r="AW389" s="13" t="s">
        <v>33</v>
      </c>
      <c r="AX389" s="13" t="s">
        <v>78</v>
      </c>
      <c r="AY389" s="256" t="s">
        <v>224</v>
      </c>
    </row>
    <row r="390" s="13" customFormat="1">
      <c r="A390" s="13"/>
      <c r="B390" s="245"/>
      <c r="C390" s="246"/>
      <c r="D390" s="247" t="s">
        <v>232</v>
      </c>
      <c r="E390" s="248" t="s">
        <v>1</v>
      </c>
      <c r="F390" s="249" t="s">
        <v>3358</v>
      </c>
      <c r="G390" s="246"/>
      <c r="H390" s="250">
        <v>42.084000000000003</v>
      </c>
      <c r="I390" s="251"/>
      <c r="J390" s="246"/>
      <c r="K390" s="246"/>
      <c r="L390" s="252"/>
      <c r="M390" s="253"/>
      <c r="N390" s="254"/>
      <c r="O390" s="254"/>
      <c r="P390" s="254"/>
      <c r="Q390" s="254"/>
      <c r="R390" s="254"/>
      <c r="S390" s="254"/>
      <c r="T390" s="25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6" t="s">
        <v>232</v>
      </c>
      <c r="AU390" s="256" t="s">
        <v>89</v>
      </c>
      <c r="AV390" s="13" t="s">
        <v>89</v>
      </c>
      <c r="AW390" s="13" t="s">
        <v>33</v>
      </c>
      <c r="AX390" s="13" t="s">
        <v>78</v>
      </c>
      <c r="AY390" s="256" t="s">
        <v>224</v>
      </c>
    </row>
    <row r="391" s="13" customFormat="1">
      <c r="A391" s="13"/>
      <c r="B391" s="245"/>
      <c r="C391" s="246"/>
      <c r="D391" s="247" t="s">
        <v>232</v>
      </c>
      <c r="E391" s="248" t="s">
        <v>1</v>
      </c>
      <c r="F391" s="249" t="s">
        <v>3355</v>
      </c>
      <c r="G391" s="246"/>
      <c r="H391" s="250">
        <v>-6.5650000000000004</v>
      </c>
      <c r="I391" s="251"/>
      <c r="J391" s="246"/>
      <c r="K391" s="246"/>
      <c r="L391" s="252"/>
      <c r="M391" s="253"/>
      <c r="N391" s="254"/>
      <c r="O391" s="254"/>
      <c r="P391" s="254"/>
      <c r="Q391" s="254"/>
      <c r="R391" s="254"/>
      <c r="S391" s="254"/>
      <c r="T391" s="25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6" t="s">
        <v>232</v>
      </c>
      <c r="AU391" s="256" t="s">
        <v>89</v>
      </c>
      <c r="AV391" s="13" t="s">
        <v>89</v>
      </c>
      <c r="AW391" s="13" t="s">
        <v>33</v>
      </c>
      <c r="AX391" s="13" t="s">
        <v>78</v>
      </c>
      <c r="AY391" s="256" t="s">
        <v>224</v>
      </c>
    </row>
    <row r="392" s="13" customFormat="1">
      <c r="A392" s="13"/>
      <c r="B392" s="245"/>
      <c r="C392" s="246"/>
      <c r="D392" s="247" t="s">
        <v>232</v>
      </c>
      <c r="E392" s="248" t="s">
        <v>1</v>
      </c>
      <c r="F392" s="249" t="s">
        <v>3359</v>
      </c>
      <c r="G392" s="246"/>
      <c r="H392" s="250">
        <v>11.516</v>
      </c>
      <c r="I392" s="251"/>
      <c r="J392" s="246"/>
      <c r="K392" s="246"/>
      <c r="L392" s="252"/>
      <c r="M392" s="253"/>
      <c r="N392" s="254"/>
      <c r="O392" s="254"/>
      <c r="P392" s="254"/>
      <c r="Q392" s="254"/>
      <c r="R392" s="254"/>
      <c r="S392" s="254"/>
      <c r="T392" s="25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6" t="s">
        <v>232</v>
      </c>
      <c r="AU392" s="256" t="s">
        <v>89</v>
      </c>
      <c r="AV392" s="13" t="s">
        <v>89</v>
      </c>
      <c r="AW392" s="13" t="s">
        <v>33</v>
      </c>
      <c r="AX392" s="13" t="s">
        <v>78</v>
      </c>
      <c r="AY392" s="256" t="s">
        <v>224</v>
      </c>
    </row>
    <row r="393" s="13" customFormat="1">
      <c r="A393" s="13"/>
      <c r="B393" s="245"/>
      <c r="C393" s="246"/>
      <c r="D393" s="247" t="s">
        <v>232</v>
      </c>
      <c r="E393" s="248" t="s">
        <v>1</v>
      </c>
      <c r="F393" s="249" t="s">
        <v>3360</v>
      </c>
      <c r="G393" s="246"/>
      <c r="H393" s="250">
        <v>-3.024</v>
      </c>
      <c r="I393" s="251"/>
      <c r="J393" s="246"/>
      <c r="K393" s="246"/>
      <c r="L393" s="252"/>
      <c r="M393" s="253"/>
      <c r="N393" s="254"/>
      <c r="O393" s="254"/>
      <c r="P393" s="254"/>
      <c r="Q393" s="254"/>
      <c r="R393" s="254"/>
      <c r="S393" s="254"/>
      <c r="T393" s="25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6" t="s">
        <v>232</v>
      </c>
      <c r="AU393" s="256" t="s">
        <v>89</v>
      </c>
      <c r="AV393" s="13" t="s">
        <v>89</v>
      </c>
      <c r="AW393" s="13" t="s">
        <v>33</v>
      </c>
      <c r="AX393" s="13" t="s">
        <v>78</v>
      </c>
      <c r="AY393" s="256" t="s">
        <v>224</v>
      </c>
    </row>
    <row r="394" s="15" customFormat="1">
      <c r="A394" s="15"/>
      <c r="B394" s="267"/>
      <c r="C394" s="268"/>
      <c r="D394" s="247" t="s">
        <v>232</v>
      </c>
      <c r="E394" s="269" t="s">
        <v>1</v>
      </c>
      <c r="F394" s="270" t="s">
        <v>248</v>
      </c>
      <c r="G394" s="268"/>
      <c r="H394" s="271">
        <v>234.923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232</v>
      </c>
      <c r="AU394" s="277" t="s">
        <v>89</v>
      </c>
      <c r="AV394" s="15" t="s">
        <v>230</v>
      </c>
      <c r="AW394" s="15" t="s">
        <v>33</v>
      </c>
      <c r="AX394" s="15" t="s">
        <v>84</v>
      </c>
      <c r="AY394" s="277" t="s">
        <v>224</v>
      </c>
    </row>
    <row r="395" s="2" customFormat="1" ht="16.5" customHeight="1">
      <c r="A395" s="40"/>
      <c r="B395" s="41"/>
      <c r="C395" s="231" t="s">
        <v>594</v>
      </c>
      <c r="D395" s="231" t="s">
        <v>226</v>
      </c>
      <c r="E395" s="232" t="s">
        <v>550</v>
      </c>
      <c r="F395" s="233" t="s">
        <v>551</v>
      </c>
      <c r="G395" s="234" t="s">
        <v>229</v>
      </c>
      <c r="H395" s="235">
        <v>66.153999999999996</v>
      </c>
      <c r="I395" s="236"/>
      <c r="J395" s="237">
        <f>ROUND(I395*H395,2)</f>
        <v>0</v>
      </c>
      <c r="K395" s="238"/>
      <c r="L395" s="46"/>
      <c r="M395" s="239" t="s">
        <v>1</v>
      </c>
      <c r="N395" s="240" t="s">
        <v>44</v>
      </c>
      <c r="O395" s="93"/>
      <c r="P395" s="241">
        <f>O395*H395</f>
        <v>0</v>
      </c>
      <c r="Q395" s="241">
        <v>0</v>
      </c>
      <c r="R395" s="241">
        <f>Q395*H395</f>
        <v>0</v>
      </c>
      <c r="S395" s="241">
        <v>0</v>
      </c>
      <c r="T395" s="24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3" t="s">
        <v>230</v>
      </c>
      <c r="AT395" s="243" t="s">
        <v>226</v>
      </c>
      <c r="AU395" s="243" t="s">
        <v>89</v>
      </c>
      <c r="AY395" s="19" t="s">
        <v>224</v>
      </c>
      <c r="BE395" s="244">
        <f>IF(N395="základní",J395,0)</f>
        <v>0</v>
      </c>
      <c r="BF395" s="244">
        <f>IF(N395="snížená",J395,0)</f>
        <v>0</v>
      </c>
      <c r="BG395" s="244">
        <f>IF(N395="zákl. přenesená",J395,0)</f>
        <v>0</v>
      </c>
      <c r="BH395" s="244">
        <f>IF(N395="sníž. přenesená",J395,0)</f>
        <v>0</v>
      </c>
      <c r="BI395" s="244">
        <f>IF(N395="nulová",J395,0)</f>
        <v>0</v>
      </c>
      <c r="BJ395" s="19" t="s">
        <v>89</v>
      </c>
      <c r="BK395" s="244">
        <f>ROUND(I395*H395,2)</f>
        <v>0</v>
      </c>
      <c r="BL395" s="19" t="s">
        <v>230</v>
      </c>
      <c r="BM395" s="243" t="s">
        <v>3361</v>
      </c>
    </row>
    <row r="396" s="14" customFormat="1">
      <c r="A396" s="14"/>
      <c r="B396" s="257"/>
      <c r="C396" s="258"/>
      <c r="D396" s="247" t="s">
        <v>232</v>
      </c>
      <c r="E396" s="259" t="s">
        <v>1</v>
      </c>
      <c r="F396" s="260" t="s">
        <v>553</v>
      </c>
      <c r="G396" s="258"/>
      <c r="H396" s="259" t="s">
        <v>1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232</v>
      </c>
      <c r="AU396" s="266" t="s">
        <v>89</v>
      </c>
      <c r="AV396" s="14" t="s">
        <v>84</v>
      </c>
      <c r="AW396" s="14" t="s">
        <v>33</v>
      </c>
      <c r="AX396" s="14" t="s">
        <v>78</v>
      </c>
      <c r="AY396" s="266" t="s">
        <v>224</v>
      </c>
    </row>
    <row r="397" s="13" customFormat="1">
      <c r="A397" s="13"/>
      <c r="B397" s="245"/>
      <c r="C397" s="246"/>
      <c r="D397" s="247" t="s">
        <v>232</v>
      </c>
      <c r="E397" s="248" t="s">
        <v>1</v>
      </c>
      <c r="F397" s="249" t="s">
        <v>3362</v>
      </c>
      <c r="G397" s="246"/>
      <c r="H397" s="250">
        <v>40.075000000000003</v>
      </c>
      <c r="I397" s="251"/>
      <c r="J397" s="246"/>
      <c r="K397" s="246"/>
      <c r="L397" s="252"/>
      <c r="M397" s="253"/>
      <c r="N397" s="254"/>
      <c r="O397" s="254"/>
      <c r="P397" s="254"/>
      <c r="Q397" s="254"/>
      <c r="R397" s="254"/>
      <c r="S397" s="254"/>
      <c r="T397" s="25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6" t="s">
        <v>232</v>
      </c>
      <c r="AU397" s="256" t="s">
        <v>89</v>
      </c>
      <c r="AV397" s="13" t="s">
        <v>89</v>
      </c>
      <c r="AW397" s="13" t="s">
        <v>33</v>
      </c>
      <c r="AX397" s="13" t="s">
        <v>78</v>
      </c>
      <c r="AY397" s="256" t="s">
        <v>224</v>
      </c>
    </row>
    <row r="398" s="14" customFormat="1">
      <c r="A398" s="14"/>
      <c r="B398" s="257"/>
      <c r="C398" s="258"/>
      <c r="D398" s="247" t="s">
        <v>232</v>
      </c>
      <c r="E398" s="259" t="s">
        <v>1</v>
      </c>
      <c r="F398" s="260" t="s">
        <v>555</v>
      </c>
      <c r="G398" s="258"/>
      <c r="H398" s="259" t="s">
        <v>1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232</v>
      </c>
      <c r="AU398" s="266" t="s">
        <v>89</v>
      </c>
      <c r="AV398" s="14" t="s">
        <v>84</v>
      </c>
      <c r="AW398" s="14" t="s">
        <v>33</v>
      </c>
      <c r="AX398" s="14" t="s">
        <v>78</v>
      </c>
      <c r="AY398" s="266" t="s">
        <v>224</v>
      </c>
    </row>
    <row r="399" s="13" customFormat="1">
      <c r="A399" s="13"/>
      <c r="B399" s="245"/>
      <c r="C399" s="246"/>
      <c r="D399" s="247" t="s">
        <v>232</v>
      </c>
      <c r="E399" s="248" t="s">
        <v>1</v>
      </c>
      <c r="F399" s="249" t="s">
        <v>3341</v>
      </c>
      <c r="G399" s="246"/>
      <c r="H399" s="250">
        <v>21.105</v>
      </c>
      <c r="I399" s="251"/>
      <c r="J399" s="246"/>
      <c r="K399" s="246"/>
      <c r="L399" s="252"/>
      <c r="M399" s="253"/>
      <c r="N399" s="254"/>
      <c r="O399" s="254"/>
      <c r="P399" s="254"/>
      <c r="Q399" s="254"/>
      <c r="R399" s="254"/>
      <c r="S399" s="254"/>
      <c r="T399" s="25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6" t="s">
        <v>232</v>
      </c>
      <c r="AU399" s="256" t="s">
        <v>89</v>
      </c>
      <c r="AV399" s="13" t="s">
        <v>89</v>
      </c>
      <c r="AW399" s="13" t="s">
        <v>33</v>
      </c>
      <c r="AX399" s="13" t="s">
        <v>78</v>
      </c>
      <c r="AY399" s="256" t="s">
        <v>224</v>
      </c>
    </row>
    <row r="400" s="13" customFormat="1">
      <c r="A400" s="13"/>
      <c r="B400" s="245"/>
      <c r="C400" s="246"/>
      <c r="D400" s="247" t="s">
        <v>232</v>
      </c>
      <c r="E400" s="248" t="s">
        <v>1</v>
      </c>
      <c r="F400" s="249" t="s">
        <v>3363</v>
      </c>
      <c r="G400" s="246"/>
      <c r="H400" s="250">
        <v>4.9740000000000002</v>
      </c>
      <c r="I400" s="251"/>
      <c r="J400" s="246"/>
      <c r="K400" s="246"/>
      <c r="L400" s="252"/>
      <c r="M400" s="253"/>
      <c r="N400" s="254"/>
      <c r="O400" s="254"/>
      <c r="P400" s="254"/>
      <c r="Q400" s="254"/>
      <c r="R400" s="254"/>
      <c r="S400" s="254"/>
      <c r="T400" s="25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6" t="s">
        <v>232</v>
      </c>
      <c r="AU400" s="256" t="s">
        <v>89</v>
      </c>
      <c r="AV400" s="13" t="s">
        <v>89</v>
      </c>
      <c r="AW400" s="13" t="s">
        <v>33</v>
      </c>
      <c r="AX400" s="13" t="s">
        <v>78</v>
      </c>
      <c r="AY400" s="256" t="s">
        <v>224</v>
      </c>
    </row>
    <row r="401" s="15" customFormat="1">
      <c r="A401" s="15"/>
      <c r="B401" s="267"/>
      <c r="C401" s="268"/>
      <c r="D401" s="247" t="s">
        <v>232</v>
      </c>
      <c r="E401" s="269" t="s">
        <v>1</v>
      </c>
      <c r="F401" s="270" t="s">
        <v>248</v>
      </c>
      <c r="G401" s="268"/>
      <c r="H401" s="271">
        <v>66.153999999999996</v>
      </c>
      <c r="I401" s="272"/>
      <c r="J401" s="268"/>
      <c r="K401" s="268"/>
      <c r="L401" s="273"/>
      <c r="M401" s="274"/>
      <c r="N401" s="275"/>
      <c r="O401" s="275"/>
      <c r="P401" s="275"/>
      <c r="Q401" s="275"/>
      <c r="R401" s="275"/>
      <c r="S401" s="275"/>
      <c r="T401" s="27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7" t="s">
        <v>232</v>
      </c>
      <c r="AU401" s="277" t="s">
        <v>89</v>
      </c>
      <c r="AV401" s="15" t="s">
        <v>230</v>
      </c>
      <c r="AW401" s="15" t="s">
        <v>33</v>
      </c>
      <c r="AX401" s="15" t="s">
        <v>84</v>
      </c>
      <c r="AY401" s="277" t="s">
        <v>224</v>
      </c>
    </row>
    <row r="402" s="12" customFormat="1" ht="22.8" customHeight="1">
      <c r="A402" s="12"/>
      <c r="B402" s="215"/>
      <c r="C402" s="216"/>
      <c r="D402" s="217" t="s">
        <v>77</v>
      </c>
      <c r="E402" s="229" t="s">
        <v>558</v>
      </c>
      <c r="F402" s="229" t="s">
        <v>559</v>
      </c>
      <c r="G402" s="216"/>
      <c r="H402" s="216"/>
      <c r="I402" s="219"/>
      <c r="J402" s="230">
        <f>BK402</f>
        <v>0</v>
      </c>
      <c r="K402" s="216"/>
      <c r="L402" s="221"/>
      <c r="M402" s="222"/>
      <c r="N402" s="223"/>
      <c r="O402" s="223"/>
      <c r="P402" s="224">
        <f>SUM(P403:P579)</f>
        <v>0</v>
      </c>
      <c r="Q402" s="223"/>
      <c r="R402" s="224">
        <f>SUM(R403:R579)</f>
        <v>12.064204569999999</v>
      </c>
      <c r="S402" s="223"/>
      <c r="T402" s="225">
        <f>SUM(T403:T579)</f>
        <v>0.00040075000000000006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6" t="s">
        <v>84</v>
      </c>
      <c r="AT402" s="227" t="s">
        <v>77</v>
      </c>
      <c r="AU402" s="227" t="s">
        <v>84</v>
      </c>
      <c r="AY402" s="226" t="s">
        <v>224</v>
      </c>
      <c r="BK402" s="228">
        <f>SUM(BK403:BK579)</f>
        <v>0</v>
      </c>
    </row>
    <row r="403" s="2" customFormat="1" ht="16.5" customHeight="1">
      <c r="A403" s="40"/>
      <c r="B403" s="41"/>
      <c r="C403" s="231" t="s">
        <v>599</v>
      </c>
      <c r="D403" s="231" t="s">
        <v>226</v>
      </c>
      <c r="E403" s="232" t="s">
        <v>561</v>
      </c>
      <c r="F403" s="233" t="s">
        <v>562</v>
      </c>
      <c r="G403" s="234" t="s">
        <v>229</v>
      </c>
      <c r="H403" s="235">
        <v>293.83600000000001</v>
      </c>
      <c r="I403" s="236"/>
      <c r="J403" s="237">
        <f>ROUND(I403*H403,2)</f>
        <v>0</v>
      </c>
      <c r="K403" s="238"/>
      <c r="L403" s="46"/>
      <c r="M403" s="239" t="s">
        <v>1</v>
      </c>
      <c r="N403" s="240" t="s">
        <v>44</v>
      </c>
      <c r="O403" s="93"/>
      <c r="P403" s="241">
        <f>O403*H403</f>
        <v>0</v>
      </c>
      <c r="Q403" s="241">
        <v>0.00025999999999999998</v>
      </c>
      <c r="R403" s="241">
        <f>Q403*H403</f>
        <v>0.076397359999999997</v>
      </c>
      <c r="S403" s="241">
        <v>0</v>
      </c>
      <c r="T403" s="242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3" t="s">
        <v>230</v>
      </c>
      <c r="AT403" s="243" t="s">
        <v>226</v>
      </c>
      <c r="AU403" s="243" t="s">
        <v>89</v>
      </c>
      <c r="AY403" s="19" t="s">
        <v>224</v>
      </c>
      <c r="BE403" s="244">
        <f>IF(N403="základní",J403,0)</f>
        <v>0</v>
      </c>
      <c r="BF403" s="244">
        <f>IF(N403="snížená",J403,0)</f>
        <v>0</v>
      </c>
      <c r="BG403" s="244">
        <f>IF(N403="zákl. přenesená",J403,0)</f>
        <v>0</v>
      </c>
      <c r="BH403" s="244">
        <f>IF(N403="sníž. přenesená",J403,0)</f>
        <v>0</v>
      </c>
      <c r="BI403" s="244">
        <f>IF(N403="nulová",J403,0)</f>
        <v>0</v>
      </c>
      <c r="BJ403" s="19" t="s">
        <v>89</v>
      </c>
      <c r="BK403" s="244">
        <f>ROUND(I403*H403,2)</f>
        <v>0</v>
      </c>
      <c r="BL403" s="19" t="s">
        <v>230</v>
      </c>
      <c r="BM403" s="243" t="s">
        <v>3364</v>
      </c>
    </row>
    <row r="404" s="14" customFormat="1">
      <c r="A404" s="14"/>
      <c r="B404" s="257"/>
      <c r="C404" s="258"/>
      <c r="D404" s="247" t="s">
        <v>232</v>
      </c>
      <c r="E404" s="259" t="s">
        <v>1</v>
      </c>
      <c r="F404" s="260" t="s">
        <v>564</v>
      </c>
      <c r="G404" s="258"/>
      <c r="H404" s="259" t="s">
        <v>1</v>
      </c>
      <c r="I404" s="261"/>
      <c r="J404" s="258"/>
      <c r="K404" s="258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232</v>
      </c>
      <c r="AU404" s="266" t="s">
        <v>89</v>
      </c>
      <c r="AV404" s="14" t="s">
        <v>84</v>
      </c>
      <c r="AW404" s="14" t="s">
        <v>33</v>
      </c>
      <c r="AX404" s="14" t="s">
        <v>78</v>
      </c>
      <c r="AY404" s="266" t="s">
        <v>224</v>
      </c>
    </row>
    <row r="405" s="13" customFormat="1">
      <c r="A405" s="13"/>
      <c r="B405" s="245"/>
      <c r="C405" s="246"/>
      <c r="D405" s="247" t="s">
        <v>232</v>
      </c>
      <c r="E405" s="248" t="s">
        <v>1</v>
      </c>
      <c r="F405" s="249" t="s">
        <v>3365</v>
      </c>
      <c r="G405" s="246"/>
      <c r="H405" s="250">
        <v>44.369999999999997</v>
      </c>
      <c r="I405" s="251"/>
      <c r="J405" s="246"/>
      <c r="K405" s="246"/>
      <c r="L405" s="252"/>
      <c r="M405" s="253"/>
      <c r="N405" s="254"/>
      <c r="O405" s="254"/>
      <c r="P405" s="254"/>
      <c r="Q405" s="254"/>
      <c r="R405" s="254"/>
      <c r="S405" s="254"/>
      <c r="T405" s="25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6" t="s">
        <v>232</v>
      </c>
      <c r="AU405" s="256" t="s">
        <v>89</v>
      </c>
      <c r="AV405" s="13" t="s">
        <v>89</v>
      </c>
      <c r="AW405" s="13" t="s">
        <v>33</v>
      </c>
      <c r="AX405" s="13" t="s">
        <v>78</v>
      </c>
      <c r="AY405" s="256" t="s">
        <v>224</v>
      </c>
    </row>
    <row r="406" s="14" customFormat="1">
      <c r="A406" s="14"/>
      <c r="B406" s="257"/>
      <c r="C406" s="258"/>
      <c r="D406" s="247" t="s">
        <v>232</v>
      </c>
      <c r="E406" s="259" t="s">
        <v>1</v>
      </c>
      <c r="F406" s="260" t="s">
        <v>566</v>
      </c>
      <c r="G406" s="258"/>
      <c r="H406" s="259" t="s">
        <v>1</v>
      </c>
      <c r="I406" s="261"/>
      <c r="J406" s="258"/>
      <c r="K406" s="258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232</v>
      </c>
      <c r="AU406" s="266" t="s">
        <v>89</v>
      </c>
      <c r="AV406" s="14" t="s">
        <v>84</v>
      </c>
      <c r="AW406" s="14" t="s">
        <v>33</v>
      </c>
      <c r="AX406" s="14" t="s">
        <v>78</v>
      </c>
      <c r="AY406" s="266" t="s">
        <v>224</v>
      </c>
    </row>
    <row r="407" s="13" customFormat="1">
      <c r="A407" s="13"/>
      <c r="B407" s="245"/>
      <c r="C407" s="246"/>
      <c r="D407" s="247" t="s">
        <v>232</v>
      </c>
      <c r="E407" s="248" t="s">
        <v>1</v>
      </c>
      <c r="F407" s="249" t="s">
        <v>3366</v>
      </c>
      <c r="G407" s="246"/>
      <c r="H407" s="250">
        <v>25.577999999999999</v>
      </c>
      <c r="I407" s="251"/>
      <c r="J407" s="246"/>
      <c r="K407" s="246"/>
      <c r="L407" s="252"/>
      <c r="M407" s="253"/>
      <c r="N407" s="254"/>
      <c r="O407" s="254"/>
      <c r="P407" s="254"/>
      <c r="Q407" s="254"/>
      <c r="R407" s="254"/>
      <c r="S407" s="254"/>
      <c r="T407" s="25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6" t="s">
        <v>232</v>
      </c>
      <c r="AU407" s="256" t="s">
        <v>89</v>
      </c>
      <c r="AV407" s="13" t="s">
        <v>89</v>
      </c>
      <c r="AW407" s="13" t="s">
        <v>33</v>
      </c>
      <c r="AX407" s="13" t="s">
        <v>78</v>
      </c>
      <c r="AY407" s="256" t="s">
        <v>224</v>
      </c>
    </row>
    <row r="408" s="13" customFormat="1">
      <c r="A408" s="13"/>
      <c r="B408" s="245"/>
      <c r="C408" s="246"/>
      <c r="D408" s="247" t="s">
        <v>232</v>
      </c>
      <c r="E408" s="248" t="s">
        <v>1</v>
      </c>
      <c r="F408" s="249" t="s">
        <v>3367</v>
      </c>
      <c r="G408" s="246"/>
      <c r="H408" s="250">
        <v>4.859</v>
      </c>
      <c r="I408" s="251"/>
      <c r="J408" s="246"/>
      <c r="K408" s="246"/>
      <c r="L408" s="252"/>
      <c r="M408" s="253"/>
      <c r="N408" s="254"/>
      <c r="O408" s="254"/>
      <c r="P408" s="254"/>
      <c r="Q408" s="254"/>
      <c r="R408" s="254"/>
      <c r="S408" s="254"/>
      <c r="T408" s="25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6" t="s">
        <v>232</v>
      </c>
      <c r="AU408" s="256" t="s">
        <v>89</v>
      </c>
      <c r="AV408" s="13" t="s">
        <v>89</v>
      </c>
      <c r="AW408" s="13" t="s">
        <v>33</v>
      </c>
      <c r="AX408" s="13" t="s">
        <v>78</v>
      </c>
      <c r="AY408" s="256" t="s">
        <v>224</v>
      </c>
    </row>
    <row r="409" s="14" customFormat="1">
      <c r="A409" s="14"/>
      <c r="B409" s="257"/>
      <c r="C409" s="258"/>
      <c r="D409" s="247" t="s">
        <v>232</v>
      </c>
      <c r="E409" s="259" t="s">
        <v>1</v>
      </c>
      <c r="F409" s="260" t="s">
        <v>568</v>
      </c>
      <c r="G409" s="258"/>
      <c r="H409" s="259" t="s">
        <v>1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232</v>
      </c>
      <c r="AU409" s="266" t="s">
        <v>89</v>
      </c>
      <c r="AV409" s="14" t="s">
        <v>84</v>
      </c>
      <c r="AW409" s="14" t="s">
        <v>33</v>
      </c>
      <c r="AX409" s="14" t="s">
        <v>78</v>
      </c>
      <c r="AY409" s="266" t="s">
        <v>224</v>
      </c>
    </row>
    <row r="410" s="13" customFormat="1">
      <c r="A410" s="13"/>
      <c r="B410" s="245"/>
      <c r="C410" s="246"/>
      <c r="D410" s="247" t="s">
        <v>232</v>
      </c>
      <c r="E410" s="248" t="s">
        <v>1</v>
      </c>
      <c r="F410" s="249" t="s">
        <v>3368</v>
      </c>
      <c r="G410" s="246"/>
      <c r="H410" s="250">
        <v>3.1859999999999999</v>
      </c>
      <c r="I410" s="251"/>
      <c r="J410" s="246"/>
      <c r="K410" s="246"/>
      <c r="L410" s="252"/>
      <c r="M410" s="253"/>
      <c r="N410" s="254"/>
      <c r="O410" s="254"/>
      <c r="P410" s="254"/>
      <c r="Q410" s="254"/>
      <c r="R410" s="254"/>
      <c r="S410" s="254"/>
      <c r="T410" s="25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6" t="s">
        <v>232</v>
      </c>
      <c r="AU410" s="256" t="s">
        <v>89</v>
      </c>
      <c r="AV410" s="13" t="s">
        <v>89</v>
      </c>
      <c r="AW410" s="13" t="s">
        <v>33</v>
      </c>
      <c r="AX410" s="13" t="s">
        <v>78</v>
      </c>
      <c r="AY410" s="256" t="s">
        <v>224</v>
      </c>
    </row>
    <row r="411" s="13" customFormat="1">
      <c r="A411" s="13"/>
      <c r="B411" s="245"/>
      <c r="C411" s="246"/>
      <c r="D411" s="247" t="s">
        <v>232</v>
      </c>
      <c r="E411" s="248" t="s">
        <v>1</v>
      </c>
      <c r="F411" s="249" t="s">
        <v>3369</v>
      </c>
      <c r="G411" s="246"/>
      <c r="H411" s="250">
        <v>3.1859999999999999</v>
      </c>
      <c r="I411" s="251"/>
      <c r="J411" s="246"/>
      <c r="K411" s="246"/>
      <c r="L411" s="252"/>
      <c r="M411" s="253"/>
      <c r="N411" s="254"/>
      <c r="O411" s="254"/>
      <c r="P411" s="254"/>
      <c r="Q411" s="254"/>
      <c r="R411" s="254"/>
      <c r="S411" s="254"/>
      <c r="T411" s="25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6" t="s">
        <v>232</v>
      </c>
      <c r="AU411" s="256" t="s">
        <v>89</v>
      </c>
      <c r="AV411" s="13" t="s">
        <v>89</v>
      </c>
      <c r="AW411" s="13" t="s">
        <v>33</v>
      </c>
      <c r="AX411" s="13" t="s">
        <v>78</v>
      </c>
      <c r="AY411" s="256" t="s">
        <v>224</v>
      </c>
    </row>
    <row r="412" s="13" customFormat="1">
      <c r="A412" s="13"/>
      <c r="B412" s="245"/>
      <c r="C412" s="246"/>
      <c r="D412" s="247" t="s">
        <v>232</v>
      </c>
      <c r="E412" s="248" t="s">
        <v>1</v>
      </c>
      <c r="F412" s="249" t="s">
        <v>3370</v>
      </c>
      <c r="G412" s="246"/>
      <c r="H412" s="250">
        <v>45.796999999999997</v>
      </c>
      <c r="I412" s="251"/>
      <c r="J412" s="246"/>
      <c r="K412" s="246"/>
      <c r="L412" s="252"/>
      <c r="M412" s="253"/>
      <c r="N412" s="254"/>
      <c r="O412" s="254"/>
      <c r="P412" s="254"/>
      <c r="Q412" s="254"/>
      <c r="R412" s="254"/>
      <c r="S412" s="254"/>
      <c r="T412" s="25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6" t="s">
        <v>232</v>
      </c>
      <c r="AU412" s="256" t="s">
        <v>89</v>
      </c>
      <c r="AV412" s="13" t="s">
        <v>89</v>
      </c>
      <c r="AW412" s="13" t="s">
        <v>33</v>
      </c>
      <c r="AX412" s="13" t="s">
        <v>78</v>
      </c>
      <c r="AY412" s="256" t="s">
        <v>224</v>
      </c>
    </row>
    <row r="413" s="13" customFormat="1">
      <c r="A413" s="13"/>
      <c r="B413" s="245"/>
      <c r="C413" s="246"/>
      <c r="D413" s="247" t="s">
        <v>232</v>
      </c>
      <c r="E413" s="248" t="s">
        <v>1</v>
      </c>
      <c r="F413" s="249" t="s">
        <v>3371</v>
      </c>
      <c r="G413" s="246"/>
      <c r="H413" s="250">
        <v>6.3890000000000002</v>
      </c>
      <c r="I413" s="251"/>
      <c r="J413" s="246"/>
      <c r="K413" s="246"/>
      <c r="L413" s="252"/>
      <c r="M413" s="253"/>
      <c r="N413" s="254"/>
      <c r="O413" s="254"/>
      <c r="P413" s="254"/>
      <c r="Q413" s="254"/>
      <c r="R413" s="254"/>
      <c r="S413" s="254"/>
      <c r="T413" s="25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6" t="s">
        <v>232</v>
      </c>
      <c r="AU413" s="256" t="s">
        <v>89</v>
      </c>
      <c r="AV413" s="13" t="s">
        <v>89</v>
      </c>
      <c r="AW413" s="13" t="s">
        <v>33</v>
      </c>
      <c r="AX413" s="13" t="s">
        <v>78</v>
      </c>
      <c r="AY413" s="256" t="s">
        <v>224</v>
      </c>
    </row>
    <row r="414" s="14" customFormat="1">
      <c r="A414" s="14"/>
      <c r="B414" s="257"/>
      <c r="C414" s="258"/>
      <c r="D414" s="247" t="s">
        <v>232</v>
      </c>
      <c r="E414" s="259" t="s">
        <v>1</v>
      </c>
      <c r="F414" s="260" t="s">
        <v>3372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232</v>
      </c>
      <c r="AU414" s="266" t="s">
        <v>89</v>
      </c>
      <c r="AV414" s="14" t="s">
        <v>84</v>
      </c>
      <c r="AW414" s="14" t="s">
        <v>33</v>
      </c>
      <c r="AX414" s="14" t="s">
        <v>78</v>
      </c>
      <c r="AY414" s="266" t="s">
        <v>224</v>
      </c>
    </row>
    <row r="415" s="13" customFormat="1">
      <c r="A415" s="13"/>
      <c r="B415" s="245"/>
      <c r="C415" s="246"/>
      <c r="D415" s="247" t="s">
        <v>232</v>
      </c>
      <c r="E415" s="248" t="s">
        <v>1</v>
      </c>
      <c r="F415" s="249" t="s">
        <v>3373</v>
      </c>
      <c r="G415" s="246"/>
      <c r="H415" s="250">
        <v>1.23</v>
      </c>
      <c r="I415" s="251"/>
      <c r="J415" s="246"/>
      <c r="K415" s="246"/>
      <c r="L415" s="252"/>
      <c r="M415" s="253"/>
      <c r="N415" s="254"/>
      <c r="O415" s="254"/>
      <c r="P415" s="254"/>
      <c r="Q415" s="254"/>
      <c r="R415" s="254"/>
      <c r="S415" s="254"/>
      <c r="T415" s="25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6" t="s">
        <v>232</v>
      </c>
      <c r="AU415" s="256" t="s">
        <v>89</v>
      </c>
      <c r="AV415" s="13" t="s">
        <v>89</v>
      </c>
      <c r="AW415" s="13" t="s">
        <v>33</v>
      </c>
      <c r="AX415" s="13" t="s">
        <v>78</v>
      </c>
      <c r="AY415" s="256" t="s">
        <v>224</v>
      </c>
    </row>
    <row r="416" s="13" customFormat="1">
      <c r="A416" s="13"/>
      <c r="B416" s="245"/>
      <c r="C416" s="246"/>
      <c r="D416" s="247" t="s">
        <v>232</v>
      </c>
      <c r="E416" s="248" t="s">
        <v>1</v>
      </c>
      <c r="F416" s="249" t="s">
        <v>3374</v>
      </c>
      <c r="G416" s="246"/>
      <c r="H416" s="250">
        <v>8.5449999999999999</v>
      </c>
      <c r="I416" s="251"/>
      <c r="J416" s="246"/>
      <c r="K416" s="246"/>
      <c r="L416" s="252"/>
      <c r="M416" s="253"/>
      <c r="N416" s="254"/>
      <c r="O416" s="254"/>
      <c r="P416" s="254"/>
      <c r="Q416" s="254"/>
      <c r="R416" s="254"/>
      <c r="S416" s="254"/>
      <c r="T416" s="25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6" t="s">
        <v>232</v>
      </c>
      <c r="AU416" s="256" t="s">
        <v>89</v>
      </c>
      <c r="AV416" s="13" t="s">
        <v>89</v>
      </c>
      <c r="AW416" s="13" t="s">
        <v>33</v>
      </c>
      <c r="AX416" s="13" t="s">
        <v>78</v>
      </c>
      <c r="AY416" s="256" t="s">
        <v>224</v>
      </c>
    </row>
    <row r="417" s="14" customFormat="1">
      <c r="A417" s="14"/>
      <c r="B417" s="257"/>
      <c r="C417" s="258"/>
      <c r="D417" s="247" t="s">
        <v>232</v>
      </c>
      <c r="E417" s="259" t="s">
        <v>1</v>
      </c>
      <c r="F417" s="260" t="s">
        <v>576</v>
      </c>
      <c r="G417" s="258"/>
      <c r="H417" s="259" t="s">
        <v>1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232</v>
      </c>
      <c r="AU417" s="266" t="s">
        <v>89</v>
      </c>
      <c r="AV417" s="14" t="s">
        <v>84</v>
      </c>
      <c r="AW417" s="14" t="s">
        <v>33</v>
      </c>
      <c r="AX417" s="14" t="s">
        <v>78</v>
      </c>
      <c r="AY417" s="266" t="s">
        <v>224</v>
      </c>
    </row>
    <row r="418" s="13" customFormat="1">
      <c r="A418" s="13"/>
      <c r="B418" s="245"/>
      <c r="C418" s="246"/>
      <c r="D418" s="247" t="s">
        <v>232</v>
      </c>
      <c r="E418" s="248" t="s">
        <v>1</v>
      </c>
      <c r="F418" s="249" t="s">
        <v>3375</v>
      </c>
      <c r="G418" s="246"/>
      <c r="H418" s="250">
        <v>0.34999999999999998</v>
      </c>
      <c r="I418" s="251"/>
      <c r="J418" s="246"/>
      <c r="K418" s="246"/>
      <c r="L418" s="252"/>
      <c r="M418" s="253"/>
      <c r="N418" s="254"/>
      <c r="O418" s="254"/>
      <c r="P418" s="254"/>
      <c r="Q418" s="254"/>
      <c r="R418" s="254"/>
      <c r="S418" s="254"/>
      <c r="T418" s="25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6" t="s">
        <v>232</v>
      </c>
      <c r="AU418" s="256" t="s">
        <v>89</v>
      </c>
      <c r="AV418" s="13" t="s">
        <v>89</v>
      </c>
      <c r="AW418" s="13" t="s">
        <v>33</v>
      </c>
      <c r="AX418" s="13" t="s">
        <v>78</v>
      </c>
      <c r="AY418" s="256" t="s">
        <v>224</v>
      </c>
    </row>
    <row r="419" s="14" customFormat="1">
      <c r="A419" s="14"/>
      <c r="B419" s="257"/>
      <c r="C419" s="258"/>
      <c r="D419" s="247" t="s">
        <v>232</v>
      </c>
      <c r="E419" s="259" t="s">
        <v>1</v>
      </c>
      <c r="F419" s="260" t="s">
        <v>3376</v>
      </c>
      <c r="G419" s="258"/>
      <c r="H419" s="259" t="s">
        <v>1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232</v>
      </c>
      <c r="AU419" s="266" t="s">
        <v>89</v>
      </c>
      <c r="AV419" s="14" t="s">
        <v>84</v>
      </c>
      <c r="AW419" s="14" t="s">
        <v>33</v>
      </c>
      <c r="AX419" s="14" t="s">
        <v>78</v>
      </c>
      <c r="AY419" s="266" t="s">
        <v>224</v>
      </c>
    </row>
    <row r="420" s="13" customFormat="1">
      <c r="A420" s="13"/>
      <c r="B420" s="245"/>
      <c r="C420" s="246"/>
      <c r="D420" s="247" t="s">
        <v>232</v>
      </c>
      <c r="E420" s="248" t="s">
        <v>1</v>
      </c>
      <c r="F420" s="249" t="s">
        <v>3377</v>
      </c>
      <c r="G420" s="246"/>
      <c r="H420" s="250">
        <v>3.629</v>
      </c>
      <c r="I420" s="251"/>
      <c r="J420" s="246"/>
      <c r="K420" s="246"/>
      <c r="L420" s="252"/>
      <c r="M420" s="253"/>
      <c r="N420" s="254"/>
      <c r="O420" s="254"/>
      <c r="P420" s="254"/>
      <c r="Q420" s="254"/>
      <c r="R420" s="254"/>
      <c r="S420" s="254"/>
      <c r="T420" s="25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6" t="s">
        <v>232</v>
      </c>
      <c r="AU420" s="256" t="s">
        <v>89</v>
      </c>
      <c r="AV420" s="13" t="s">
        <v>89</v>
      </c>
      <c r="AW420" s="13" t="s">
        <v>33</v>
      </c>
      <c r="AX420" s="13" t="s">
        <v>78</v>
      </c>
      <c r="AY420" s="256" t="s">
        <v>224</v>
      </c>
    </row>
    <row r="421" s="14" customFormat="1">
      <c r="A421" s="14"/>
      <c r="B421" s="257"/>
      <c r="C421" s="258"/>
      <c r="D421" s="247" t="s">
        <v>232</v>
      </c>
      <c r="E421" s="259" t="s">
        <v>1</v>
      </c>
      <c r="F421" s="260" t="s">
        <v>3372</v>
      </c>
      <c r="G421" s="258"/>
      <c r="H421" s="259" t="s">
        <v>1</v>
      </c>
      <c r="I421" s="261"/>
      <c r="J421" s="258"/>
      <c r="K421" s="258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232</v>
      </c>
      <c r="AU421" s="266" t="s">
        <v>89</v>
      </c>
      <c r="AV421" s="14" t="s">
        <v>84</v>
      </c>
      <c r="AW421" s="14" t="s">
        <v>33</v>
      </c>
      <c r="AX421" s="14" t="s">
        <v>78</v>
      </c>
      <c r="AY421" s="266" t="s">
        <v>224</v>
      </c>
    </row>
    <row r="422" s="13" customFormat="1">
      <c r="A422" s="13"/>
      <c r="B422" s="245"/>
      <c r="C422" s="246"/>
      <c r="D422" s="247" t="s">
        <v>232</v>
      </c>
      <c r="E422" s="248" t="s">
        <v>1</v>
      </c>
      <c r="F422" s="249" t="s">
        <v>3378</v>
      </c>
      <c r="G422" s="246"/>
      <c r="H422" s="250">
        <v>1.4350000000000001</v>
      </c>
      <c r="I422" s="251"/>
      <c r="J422" s="246"/>
      <c r="K422" s="246"/>
      <c r="L422" s="252"/>
      <c r="M422" s="253"/>
      <c r="N422" s="254"/>
      <c r="O422" s="254"/>
      <c r="P422" s="254"/>
      <c r="Q422" s="254"/>
      <c r="R422" s="254"/>
      <c r="S422" s="254"/>
      <c r="T422" s="25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6" t="s">
        <v>232</v>
      </c>
      <c r="AU422" s="256" t="s">
        <v>89</v>
      </c>
      <c r="AV422" s="13" t="s">
        <v>89</v>
      </c>
      <c r="AW422" s="13" t="s">
        <v>33</v>
      </c>
      <c r="AX422" s="13" t="s">
        <v>78</v>
      </c>
      <c r="AY422" s="256" t="s">
        <v>224</v>
      </c>
    </row>
    <row r="423" s="14" customFormat="1">
      <c r="A423" s="14"/>
      <c r="B423" s="257"/>
      <c r="C423" s="258"/>
      <c r="D423" s="247" t="s">
        <v>232</v>
      </c>
      <c r="E423" s="259" t="s">
        <v>1</v>
      </c>
      <c r="F423" s="260" t="s">
        <v>3379</v>
      </c>
      <c r="G423" s="258"/>
      <c r="H423" s="259" t="s">
        <v>1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232</v>
      </c>
      <c r="AU423" s="266" t="s">
        <v>89</v>
      </c>
      <c r="AV423" s="14" t="s">
        <v>84</v>
      </c>
      <c r="AW423" s="14" t="s">
        <v>33</v>
      </c>
      <c r="AX423" s="14" t="s">
        <v>78</v>
      </c>
      <c r="AY423" s="266" t="s">
        <v>224</v>
      </c>
    </row>
    <row r="424" s="13" customFormat="1">
      <c r="A424" s="13"/>
      <c r="B424" s="245"/>
      <c r="C424" s="246"/>
      <c r="D424" s="247" t="s">
        <v>232</v>
      </c>
      <c r="E424" s="248" t="s">
        <v>1</v>
      </c>
      <c r="F424" s="249" t="s">
        <v>3380</v>
      </c>
      <c r="G424" s="246"/>
      <c r="H424" s="250">
        <v>45.457000000000001</v>
      </c>
      <c r="I424" s="251"/>
      <c r="J424" s="246"/>
      <c r="K424" s="246"/>
      <c r="L424" s="252"/>
      <c r="M424" s="253"/>
      <c r="N424" s="254"/>
      <c r="O424" s="254"/>
      <c r="P424" s="254"/>
      <c r="Q424" s="254"/>
      <c r="R424" s="254"/>
      <c r="S424" s="254"/>
      <c r="T424" s="25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6" t="s">
        <v>232</v>
      </c>
      <c r="AU424" s="256" t="s">
        <v>89</v>
      </c>
      <c r="AV424" s="13" t="s">
        <v>89</v>
      </c>
      <c r="AW424" s="13" t="s">
        <v>33</v>
      </c>
      <c r="AX424" s="13" t="s">
        <v>78</v>
      </c>
      <c r="AY424" s="256" t="s">
        <v>224</v>
      </c>
    </row>
    <row r="425" s="14" customFormat="1">
      <c r="A425" s="14"/>
      <c r="B425" s="257"/>
      <c r="C425" s="258"/>
      <c r="D425" s="247" t="s">
        <v>232</v>
      </c>
      <c r="E425" s="259" t="s">
        <v>1</v>
      </c>
      <c r="F425" s="260" t="s">
        <v>574</v>
      </c>
      <c r="G425" s="258"/>
      <c r="H425" s="259" t="s">
        <v>1</v>
      </c>
      <c r="I425" s="261"/>
      <c r="J425" s="258"/>
      <c r="K425" s="258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232</v>
      </c>
      <c r="AU425" s="266" t="s">
        <v>89</v>
      </c>
      <c r="AV425" s="14" t="s">
        <v>84</v>
      </c>
      <c r="AW425" s="14" t="s">
        <v>33</v>
      </c>
      <c r="AX425" s="14" t="s">
        <v>78</v>
      </c>
      <c r="AY425" s="266" t="s">
        <v>224</v>
      </c>
    </row>
    <row r="426" s="13" customFormat="1">
      <c r="A426" s="13"/>
      <c r="B426" s="245"/>
      <c r="C426" s="246"/>
      <c r="D426" s="247" t="s">
        <v>232</v>
      </c>
      <c r="E426" s="248" t="s">
        <v>1</v>
      </c>
      <c r="F426" s="249" t="s">
        <v>3381</v>
      </c>
      <c r="G426" s="246"/>
      <c r="H426" s="250">
        <v>1.7150000000000001</v>
      </c>
      <c r="I426" s="251"/>
      <c r="J426" s="246"/>
      <c r="K426" s="246"/>
      <c r="L426" s="252"/>
      <c r="M426" s="253"/>
      <c r="N426" s="254"/>
      <c r="O426" s="254"/>
      <c r="P426" s="254"/>
      <c r="Q426" s="254"/>
      <c r="R426" s="254"/>
      <c r="S426" s="254"/>
      <c r="T426" s="25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6" t="s">
        <v>232</v>
      </c>
      <c r="AU426" s="256" t="s">
        <v>89</v>
      </c>
      <c r="AV426" s="13" t="s">
        <v>89</v>
      </c>
      <c r="AW426" s="13" t="s">
        <v>33</v>
      </c>
      <c r="AX426" s="13" t="s">
        <v>78</v>
      </c>
      <c r="AY426" s="256" t="s">
        <v>224</v>
      </c>
    </row>
    <row r="427" s="14" customFormat="1">
      <c r="A427" s="14"/>
      <c r="B427" s="257"/>
      <c r="C427" s="258"/>
      <c r="D427" s="247" t="s">
        <v>232</v>
      </c>
      <c r="E427" s="259" t="s">
        <v>1</v>
      </c>
      <c r="F427" s="260" t="s">
        <v>3376</v>
      </c>
      <c r="G427" s="258"/>
      <c r="H427" s="259" t="s">
        <v>1</v>
      </c>
      <c r="I427" s="261"/>
      <c r="J427" s="258"/>
      <c r="K427" s="258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232</v>
      </c>
      <c r="AU427" s="266" t="s">
        <v>89</v>
      </c>
      <c r="AV427" s="14" t="s">
        <v>84</v>
      </c>
      <c r="AW427" s="14" t="s">
        <v>33</v>
      </c>
      <c r="AX427" s="14" t="s">
        <v>78</v>
      </c>
      <c r="AY427" s="266" t="s">
        <v>224</v>
      </c>
    </row>
    <row r="428" s="13" customFormat="1">
      <c r="A428" s="13"/>
      <c r="B428" s="245"/>
      <c r="C428" s="246"/>
      <c r="D428" s="247" t="s">
        <v>232</v>
      </c>
      <c r="E428" s="248" t="s">
        <v>1</v>
      </c>
      <c r="F428" s="249" t="s">
        <v>3377</v>
      </c>
      <c r="G428" s="246"/>
      <c r="H428" s="250">
        <v>3.629</v>
      </c>
      <c r="I428" s="251"/>
      <c r="J428" s="246"/>
      <c r="K428" s="246"/>
      <c r="L428" s="252"/>
      <c r="M428" s="253"/>
      <c r="N428" s="254"/>
      <c r="O428" s="254"/>
      <c r="P428" s="254"/>
      <c r="Q428" s="254"/>
      <c r="R428" s="254"/>
      <c r="S428" s="254"/>
      <c r="T428" s="25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6" t="s">
        <v>232</v>
      </c>
      <c r="AU428" s="256" t="s">
        <v>89</v>
      </c>
      <c r="AV428" s="13" t="s">
        <v>89</v>
      </c>
      <c r="AW428" s="13" t="s">
        <v>33</v>
      </c>
      <c r="AX428" s="13" t="s">
        <v>78</v>
      </c>
      <c r="AY428" s="256" t="s">
        <v>224</v>
      </c>
    </row>
    <row r="429" s="14" customFormat="1">
      <c r="A429" s="14"/>
      <c r="B429" s="257"/>
      <c r="C429" s="258"/>
      <c r="D429" s="247" t="s">
        <v>232</v>
      </c>
      <c r="E429" s="259" t="s">
        <v>1</v>
      </c>
      <c r="F429" s="260" t="s">
        <v>574</v>
      </c>
      <c r="G429" s="258"/>
      <c r="H429" s="259" t="s">
        <v>1</v>
      </c>
      <c r="I429" s="261"/>
      <c r="J429" s="258"/>
      <c r="K429" s="258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232</v>
      </c>
      <c r="AU429" s="266" t="s">
        <v>89</v>
      </c>
      <c r="AV429" s="14" t="s">
        <v>84</v>
      </c>
      <c r="AW429" s="14" t="s">
        <v>33</v>
      </c>
      <c r="AX429" s="14" t="s">
        <v>78</v>
      </c>
      <c r="AY429" s="266" t="s">
        <v>224</v>
      </c>
    </row>
    <row r="430" s="13" customFormat="1">
      <c r="A430" s="13"/>
      <c r="B430" s="245"/>
      <c r="C430" s="246"/>
      <c r="D430" s="247" t="s">
        <v>232</v>
      </c>
      <c r="E430" s="248" t="s">
        <v>1</v>
      </c>
      <c r="F430" s="249" t="s">
        <v>3381</v>
      </c>
      <c r="G430" s="246"/>
      <c r="H430" s="250">
        <v>1.7150000000000001</v>
      </c>
      <c r="I430" s="251"/>
      <c r="J430" s="246"/>
      <c r="K430" s="246"/>
      <c r="L430" s="252"/>
      <c r="M430" s="253"/>
      <c r="N430" s="254"/>
      <c r="O430" s="254"/>
      <c r="P430" s="254"/>
      <c r="Q430" s="254"/>
      <c r="R430" s="254"/>
      <c r="S430" s="254"/>
      <c r="T430" s="25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6" t="s">
        <v>232</v>
      </c>
      <c r="AU430" s="256" t="s">
        <v>89</v>
      </c>
      <c r="AV430" s="13" t="s">
        <v>89</v>
      </c>
      <c r="AW430" s="13" t="s">
        <v>33</v>
      </c>
      <c r="AX430" s="13" t="s">
        <v>78</v>
      </c>
      <c r="AY430" s="256" t="s">
        <v>224</v>
      </c>
    </row>
    <row r="431" s="14" customFormat="1">
      <c r="A431" s="14"/>
      <c r="B431" s="257"/>
      <c r="C431" s="258"/>
      <c r="D431" s="247" t="s">
        <v>232</v>
      </c>
      <c r="E431" s="259" t="s">
        <v>1</v>
      </c>
      <c r="F431" s="260" t="s">
        <v>570</v>
      </c>
      <c r="G431" s="258"/>
      <c r="H431" s="259" t="s">
        <v>1</v>
      </c>
      <c r="I431" s="261"/>
      <c r="J431" s="258"/>
      <c r="K431" s="258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232</v>
      </c>
      <c r="AU431" s="266" t="s">
        <v>89</v>
      </c>
      <c r="AV431" s="14" t="s">
        <v>84</v>
      </c>
      <c r="AW431" s="14" t="s">
        <v>33</v>
      </c>
      <c r="AX431" s="14" t="s">
        <v>78</v>
      </c>
      <c r="AY431" s="266" t="s">
        <v>224</v>
      </c>
    </row>
    <row r="432" s="13" customFormat="1">
      <c r="A432" s="13"/>
      <c r="B432" s="245"/>
      <c r="C432" s="246"/>
      <c r="D432" s="247" t="s">
        <v>232</v>
      </c>
      <c r="E432" s="248" t="s">
        <v>1</v>
      </c>
      <c r="F432" s="249" t="s">
        <v>3382</v>
      </c>
      <c r="G432" s="246"/>
      <c r="H432" s="250">
        <v>23.486999999999998</v>
      </c>
      <c r="I432" s="251"/>
      <c r="J432" s="246"/>
      <c r="K432" s="246"/>
      <c r="L432" s="252"/>
      <c r="M432" s="253"/>
      <c r="N432" s="254"/>
      <c r="O432" s="254"/>
      <c r="P432" s="254"/>
      <c r="Q432" s="254"/>
      <c r="R432" s="254"/>
      <c r="S432" s="254"/>
      <c r="T432" s="25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6" t="s">
        <v>232</v>
      </c>
      <c r="AU432" s="256" t="s">
        <v>89</v>
      </c>
      <c r="AV432" s="13" t="s">
        <v>89</v>
      </c>
      <c r="AW432" s="13" t="s">
        <v>33</v>
      </c>
      <c r="AX432" s="13" t="s">
        <v>78</v>
      </c>
      <c r="AY432" s="256" t="s">
        <v>224</v>
      </c>
    </row>
    <row r="433" s="13" customFormat="1">
      <c r="A433" s="13"/>
      <c r="B433" s="245"/>
      <c r="C433" s="246"/>
      <c r="D433" s="247" t="s">
        <v>232</v>
      </c>
      <c r="E433" s="248" t="s">
        <v>1</v>
      </c>
      <c r="F433" s="249" t="s">
        <v>3383</v>
      </c>
      <c r="G433" s="246"/>
      <c r="H433" s="250">
        <v>21.172000000000001</v>
      </c>
      <c r="I433" s="251"/>
      <c r="J433" s="246"/>
      <c r="K433" s="246"/>
      <c r="L433" s="252"/>
      <c r="M433" s="253"/>
      <c r="N433" s="254"/>
      <c r="O433" s="254"/>
      <c r="P433" s="254"/>
      <c r="Q433" s="254"/>
      <c r="R433" s="254"/>
      <c r="S433" s="254"/>
      <c r="T433" s="25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6" t="s">
        <v>232</v>
      </c>
      <c r="AU433" s="256" t="s">
        <v>89</v>
      </c>
      <c r="AV433" s="13" t="s">
        <v>89</v>
      </c>
      <c r="AW433" s="13" t="s">
        <v>33</v>
      </c>
      <c r="AX433" s="13" t="s">
        <v>78</v>
      </c>
      <c r="AY433" s="256" t="s">
        <v>224</v>
      </c>
    </row>
    <row r="434" s="13" customFormat="1">
      <c r="A434" s="13"/>
      <c r="B434" s="245"/>
      <c r="C434" s="246"/>
      <c r="D434" s="247" t="s">
        <v>232</v>
      </c>
      <c r="E434" s="248" t="s">
        <v>1</v>
      </c>
      <c r="F434" s="249" t="s">
        <v>3384</v>
      </c>
      <c r="G434" s="246"/>
      <c r="H434" s="250">
        <v>14.233000000000001</v>
      </c>
      <c r="I434" s="251"/>
      <c r="J434" s="246"/>
      <c r="K434" s="246"/>
      <c r="L434" s="252"/>
      <c r="M434" s="253"/>
      <c r="N434" s="254"/>
      <c r="O434" s="254"/>
      <c r="P434" s="254"/>
      <c r="Q434" s="254"/>
      <c r="R434" s="254"/>
      <c r="S434" s="254"/>
      <c r="T434" s="25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6" t="s">
        <v>232</v>
      </c>
      <c r="AU434" s="256" t="s">
        <v>89</v>
      </c>
      <c r="AV434" s="13" t="s">
        <v>89</v>
      </c>
      <c r="AW434" s="13" t="s">
        <v>33</v>
      </c>
      <c r="AX434" s="13" t="s">
        <v>78</v>
      </c>
      <c r="AY434" s="256" t="s">
        <v>224</v>
      </c>
    </row>
    <row r="435" s="13" customFormat="1">
      <c r="A435" s="13"/>
      <c r="B435" s="245"/>
      <c r="C435" s="246"/>
      <c r="D435" s="247" t="s">
        <v>232</v>
      </c>
      <c r="E435" s="248" t="s">
        <v>1</v>
      </c>
      <c r="F435" s="249" t="s">
        <v>3385</v>
      </c>
      <c r="G435" s="246"/>
      <c r="H435" s="250">
        <v>33.874000000000002</v>
      </c>
      <c r="I435" s="251"/>
      <c r="J435" s="246"/>
      <c r="K435" s="246"/>
      <c r="L435" s="252"/>
      <c r="M435" s="253"/>
      <c r="N435" s="254"/>
      <c r="O435" s="254"/>
      <c r="P435" s="254"/>
      <c r="Q435" s="254"/>
      <c r="R435" s="254"/>
      <c r="S435" s="254"/>
      <c r="T435" s="25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6" t="s">
        <v>232</v>
      </c>
      <c r="AU435" s="256" t="s">
        <v>89</v>
      </c>
      <c r="AV435" s="13" t="s">
        <v>89</v>
      </c>
      <c r="AW435" s="13" t="s">
        <v>33</v>
      </c>
      <c r="AX435" s="13" t="s">
        <v>78</v>
      </c>
      <c r="AY435" s="256" t="s">
        <v>224</v>
      </c>
    </row>
    <row r="436" s="15" customFormat="1">
      <c r="A436" s="15"/>
      <c r="B436" s="267"/>
      <c r="C436" s="268"/>
      <c r="D436" s="247" t="s">
        <v>232</v>
      </c>
      <c r="E436" s="269" t="s">
        <v>1</v>
      </c>
      <c r="F436" s="270" t="s">
        <v>248</v>
      </c>
      <c r="G436" s="268"/>
      <c r="H436" s="271">
        <v>293.83600000000001</v>
      </c>
      <c r="I436" s="272"/>
      <c r="J436" s="268"/>
      <c r="K436" s="268"/>
      <c r="L436" s="273"/>
      <c r="M436" s="274"/>
      <c r="N436" s="275"/>
      <c r="O436" s="275"/>
      <c r="P436" s="275"/>
      <c r="Q436" s="275"/>
      <c r="R436" s="275"/>
      <c r="S436" s="275"/>
      <c r="T436" s="27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7" t="s">
        <v>232</v>
      </c>
      <c r="AU436" s="277" t="s">
        <v>89</v>
      </c>
      <c r="AV436" s="15" t="s">
        <v>230</v>
      </c>
      <c r="AW436" s="15" t="s">
        <v>33</v>
      </c>
      <c r="AX436" s="15" t="s">
        <v>84</v>
      </c>
      <c r="AY436" s="277" t="s">
        <v>224</v>
      </c>
    </row>
    <row r="437" s="2" customFormat="1" ht="16.5" customHeight="1">
      <c r="A437" s="40"/>
      <c r="B437" s="41"/>
      <c r="C437" s="231" t="s">
        <v>604</v>
      </c>
      <c r="D437" s="231" t="s">
        <v>226</v>
      </c>
      <c r="E437" s="232" t="s">
        <v>579</v>
      </c>
      <c r="F437" s="233" t="s">
        <v>580</v>
      </c>
      <c r="G437" s="234" t="s">
        <v>229</v>
      </c>
      <c r="H437" s="235">
        <v>293.83600000000001</v>
      </c>
      <c r="I437" s="236"/>
      <c r="J437" s="237">
        <f>ROUND(I437*H437,2)</f>
        <v>0</v>
      </c>
      <c r="K437" s="238"/>
      <c r="L437" s="46"/>
      <c r="M437" s="239" t="s">
        <v>1</v>
      </c>
      <c r="N437" s="240" t="s">
        <v>44</v>
      </c>
      <c r="O437" s="93"/>
      <c r="P437" s="241">
        <f>O437*H437</f>
        <v>0</v>
      </c>
      <c r="Q437" s="241">
        <v>0.0043800000000000002</v>
      </c>
      <c r="R437" s="241">
        <f>Q437*H437</f>
        <v>1.2870016800000002</v>
      </c>
      <c r="S437" s="241">
        <v>0</v>
      </c>
      <c r="T437" s="242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3" t="s">
        <v>230</v>
      </c>
      <c r="AT437" s="243" t="s">
        <v>226</v>
      </c>
      <c r="AU437" s="243" t="s">
        <v>89</v>
      </c>
      <c r="AY437" s="19" t="s">
        <v>224</v>
      </c>
      <c r="BE437" s="244">
        <f>IF(N437="základní",J437,0)</f>
        <v>0</v>
      </c>
      <c r="BF437" s="244">
        <f>IF(N437="snížená",J437,0)</f>
        <v>0</v>
      </c>
      <c r="BG437" s="244">
        <f>IF(N437="zákl. přenesená",J437,0)</f>
        <v>0</v>
      </c>
      <c r="BH437" s="244">
        <f>IF(N437="sníž. přenesená",J437,0)</f>
        <v>0</v>
      </c>
      <c r="BI437" s="244">
        <f>IF(N437="nulová",J437,0)</f>
        <v>0</v>
      </c>
      <c r="BJ437" s="19" t="s">
        <v>89</v>
      </c>
      <c r="BK437" s="244">
        <f>ROUND(I437*H437,2)</f>
        <v>0</v>
      </c>
      <c r="BL437" s="19" t="s">
        <v>230</v>
      </c>
      <c r="BM437" s="243" t="s">
        <v>3386</v>
      </c>
    </row>
    <row r="438" s="14" customFormat="1">
      <c r="A438" s="14"/>
      <c r="B438" s="257"/>
      <c r="C438" s="258"/>
      <c r="D438" s="247" t="s">
        <v>232</v>
      </c>
      <c r="E438" s="259" t="s">
        <v>1</v>
      </c>
      <c r="F438" s="260" t="s">
        <v>564</v>
      </c>
      <c r="G438" s="258"/>
      <c r="H438" s="259" t="s">
        <v>1</v>
      </c>
      <c r="I438" s="261"/>
      <c r="J438" s="258"/>
      <c r="K438" s="258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232</v>
      </c>
      <c r="AU438" s="266" t="s">
        <v>89</v>
      </c>
      <c r="AV438" s="14" t="s">
        <v>84</v>
      </c>
      <c r="AW438" s="14" t="s">
        <v>33</v>
      </c>
      <c r="AX438" s="14" t="s">
        <v>78</v>
      </c>
      <c r="AY438" s="266" t="s">
        <v>224</v>
      </c>
    </row>
    <row r="439" s="13" customFormat="1">
      <c r="A439" s="13"/>
      <c r="B439" s="245"/>
      <c r="C439" s="246"/>
      <c r="D439" s="247" t="s">
        <v>232</v>
      </c>
      <c r="E439" s="248" t="s">
        <v>1</v>
      </c>
      <c r="F439" s="249" t="s">
        <v>3365</v>
      </c>
      <c r="G439" s="246"/>
      <c r="H439" s="250">
        <v>44.369999999999997</v>
      </c>
      <c r="I439" s="251"/>
      <c r="J439" s="246"/>
      <c r="K439" s="246"/>
      <c r="L439" s="252"/>
      <c r="M439" s="253"/>
      <c r="N439" s="254"/>
      <c r="O439" s="254"/>
      <c r="P439" s="254"/>
      <c r="Q439" s="254"/>
      <c r="R439" s="254"/>
      <c r="S439" s="254"/>
      <c r="T439" s="25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6" t="s">
        <v>232</v>
      </c>
      <c r="AU439" s="256" t="s">
        <v>89</v>
      </c>
      <c r="AV439" s="13" t="s">
        <v>89</v>
      </c>
      <c r="AW439" s="13" t="s">
        <v>33</v>
      </c>
      <c r="AX439" s="13" t="s">
        <v>78</v>
      </c>
      <c r="AY439" s="256" t="s">
        <v>224</v>
      </c>
    </row>
    <row r="440" s="14" customFormat="1">
      <c r="A440" s="14"/>
      <c r="B440" s="257"/>
      <c r="C440" s="258"/>
      <c r="D440" s="247" t="s">
        <v>232</v>
      </c>
      <c r="E440" s="259" t="s">
        <v>1</v>
      </c>
      <c r="F440" s="260" t="s">
        <v>566</v>
      </c>
      <c r="G440" s="258"/>
      <c r="H440" s="259" t="s">
        <v>1</v>
      </c>
      <c r="I440" s="261"/>
      <c r="J440" s="258"/>
      <c r="K440" s="258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232</v>
      </c>
      <c r="AU440" s="266" t="s">
        <v>89</v>
      </c>
      <c r="AV440" s="14" t="s">
        <v>84</v>
      </c>
      <c r="AW440" s="14" t="s">
        <v>33</v>
      </c>
      <c r="AX440" s="14" t="s">
        <v>78</v>
      </c>
      <c r="AY440" s="266" t="s">
        <v>224</v>
      </c>
    </row>
    <row r="441" s="13" customFormat="1">
      <c r="A441" s="13"/>
      <c r="B441" s="245"/>
      <c r="C441" s="246"/>
      <c r="D441" s="247" t="s">
        <v>232</v>
      </c>
      <c r="E441" s="248" t="s">
        <v>1</v>
      </c>
      <c r="F441" s="249" t="s">
        <v>3366</v>
      </c>
      <c r="G441" s="246"/>
      <c r="H441" s="250">
        <v>25.577999999999999</v>
      </c>
      <c r="I441" s="251"/>
      <c r="J441" s="246"/>
      <c r="K441" s="246"/>
      <c r="L441" s="252"/>
      <c r="M441" s="253"/>
      <c r="N441" s="254"/>
      <c r="O441" s="254"/>
      <c r="P441" s="254"/>
      <c r="Q441" s="254"/>
      <c r="R441" s="254"/>
      <c r="S441" s="254"/>
      <c r="T441" s="25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6" t="s">
        <v>232</v>
      </c>
      <c r="AU441" s="256" t="s">
        <v>89</v>
      </c>
      <c r="AV441" s="13" t="s">
        <v>89</v>
      </c>
      <c r="AW441" s="13" t="s">
        <v>33</v>
      </c>
      <c r="AX441" s="13" t="s">
        <v>78</v>
      </c>
      <c r="AY441" s="256" t="s">
        <v>224</v>
      </c>
    </row>
    <row r="442" s="13" customFormat="1">
      <c r="A442" s="13"/>
      <c r="B442" s="245"/>
      <c r="C442" s="246"/>
      <c r="D442" s="247" t="s">
        <v>232</v>
      </c>
      <c r="E442" s="248" t="s">
        <v>1</v>
      </c>
      <c r="F442" s="249" t="s">
        <v>3367</v>
      </c>
      <c r="G442" s="246"/>
      <c r="H442" s="250">
        <v>4.859</v>
      </c>
      <c r="I442" s="251"/>
      <c r="J442" s="246"/>
      <c r="K442" s="246"/>
      <c r="L442" s="252"/>
      <c r="M442" s="253"/>
      <c r="N442" s="254"/>
      <c r="O442" s="254"/>
      <c r="P442" s="254"/>
      <c r="Q442" s="254"/>
      <c r="R442" s="254"/>
      <c r="S442" s="254"/>
      <c r="T442" s="25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6" t="s">
        <v>232</v>
      </c>
      <c r="AU442" s="256" t="s">
        <v>89</v>
      </c>
      <c r="AV442" s="13" t="s">
        <v>89</v>
      </c>
      <c r="AW442" s="13" t="s">
        <v>33</v>
      </c>
      <c r="AX442" s="13" t="s">
        <v>78</v>
      </c>
      <c r="AY442" s="256" t="s">
        <v>224</v>
      </c>
    </row>
    <row r="443" s="14" customFormat="1">
      <c r="A443" s="14"/>
      <c r="B443" s="257"/>
      <c r="C443" s="258"/>
      <c r="D443" s="247" t="s">
        <v>232</v>
      </c>
      <c r="E443" s="259" t="s">
        <v>1</v>
      </c>
      <c r="F443" s="260" t="s">
        <v>568</v>
      </c>
      <c r="G443" s="258"/>
      <c r="H443" s="259" t="s">
        <v>1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232</v>
      </c>
      <c r="AU443" s="266" t="s">
        <v>89</v>
      </c>
      <c r="AV443" s="14" t="s">
        <v>84</v>
      </c>
      <c r="AW443" s="14" t="s">
        <v>33</v>
      </c>
      <c r="AX443" s="14" t="s">
        <v>78</v>
      </c>
      <c r="AY443" s="266" t="s">
        <v>224</v>
      </c>
    </row>
    <row r="444" s="13" customFormat="1">
      <c r="A444" s="13"/>
      <c r="B444" s="245"/>
      <c r="C444" s="246"/>
      <c r="D444" s="247" t="s">
        <v>232</v>
      </c>
      <c r="E444" s="248" t="s">
        <v>1</v>
      </c>
      <c r="F444" s="249" t="s">
        <v>3368</v>
      </c>
      <c r="G444" s="246"/>
      <c r="H444" s="250">
        <v>3.1859999999999999</v>
      </c>
      <c r="I444" s="251"/>
      <c r="J444" s="246"/>
      <c r="K444" s="246"/>
      <c r="L444" s="252"/>
      <c r="M444" s="253"/>
      <c r="N444" s="254"/>
      <c r="O444" s="254"/>
      <c r="P444" s="254"/>
      <c r="Q444" s="254"/>
      <c r="R444" s="254"/>
      <c r="S444" s="254"/>
      <c r="T444" s="25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6" t="s">
        <v>232</v>
      </c>
      <c r="AU444" s="256" t="s">
        <v>89</v>
      </c>
      <c r="AV444" s="13" t="s">
        <v>89</v>
      </c>
      <c r="AW444" s="13" t="s">
        <v>33</v>
      </c>
      <c r="AX444" s="13" t="s">
        <v>78</v>
      </c>
      <c r="AY444" s="256" t="s">
        <v>224</v>
      </c>
    </row>
    <row r="445" s="13" customFormat="1">
      <c r="A445" s="13"/>
      <c r="B445" s="245"/>
      <c r="C445" s="246"/>
      <c r="D445" s="247" t="s">
        <v>232</v>
      </c>
      <c r="E445" s="248" t="s">
        <v>1</v>
      </c>
      <c r="F445" s="249" t="s">
        <v>3369</v>
      </c>
      <c r="G445" s="246"/>
      <c r="H445" s="250">
        <v>3.1859999999999999</v>
      </c>
      <c r="I445" s="251"/>
      <c r="J445" s="246"/>
      <c r="K445" s="246"/>
      <c r="L445" s="252"/>
      <c r="M445" s="253"/>
      <c r="N445" s="254"/>
      <c r="O445" s="254"/>
      <c r="P445" s="254"/>
      <c r="Q445" s="254"/>
      <c r="R445" s="254"/>
      <c r="S445" s="254"/>
      <c r="T445" s="25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6" t="s">
        <v>232</v>
      </c>
      <c r="AU445" s="256" t="s">
        <v>89</v>
      </c>
      <c r="AV445" s="13" t="s">
        <v>89</v>
      </c>
      <c r="AW445" s="13" t="s">
        <v>33</v>
      </c>
      <c r="AX445" s="13" t="s">
        <v>78</v>
      </c>
      <c r="AY445" s="256" t="s">
        <v>224</v>
      </c>
    </row>
    <row r="446" s="13" customFormat="1">
      <c r="A446" s="13"/>
      <c r="B446" s="245"/>
      <c r="C446" s="246"/>
      <c r="D446" s="247" t="s">
        <v>232</v>
      </c>
      <c r="E446" s="248" t="s">
        <v>1</v>
      </c>
      <c r="F446" s="249" t="s">
        <v>3370</v>
      </c>
      <c r="G446" s="246"/>
      <c r="H446" s="250">
        <v>45.796999999999997</v>
      </c>
      <c r="I446" s="251"/>
      <c r="J446" s="246"/>
      <c r="K446" s="246"/>
      <c r="L446" s="252"/>
      <c r="M446" s="253"/>
      <c r="N446" s="254"/>
      <c r="O446" s="254"/>
      <c r="P446" s="254"/>
      <c r="Q446" s="254"/>
      <c r="R446" s="254"/>
      <c r="S446" s="254"/>
      <c r="T446" s="25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6" t="s">
        <v>232</v>
      </c>
      <c r="AU446" s="256" t="s">
        <v>89</v>
      </c>
      <c r="AV446" s="13" t="s">
        <v>89</v>
      </c>
      <c r="AW446" s="13" t="s">
        <v>33</v>
      </c>
      <c r="AX446" s="13" t="s">
        <v>78</v>
      </c>
      <c r="AY446" s="256" t="s">
        <v>224</v>
      </c>
    </row>
    <row r="447" s="13" customFormat="1">
      <c r="A447" s="13"/>
      <c r="B447" s="245"/>
      <c r="C447" s="246"/>
      <c r="D447" s="247" t="s">
        <v>232</v>
      </c>
      <c r="E447" s="248" t="s">
        <v>1</v>
      </c>
      <c r="F447" s="249" t="s">
        <v>3371</v>
      </c>
      <c r="G447" s="246"/>
      <c r="H447" s="250">
        <v>6.3890000000000002</v>
      </c>
      <c r="I447" s="251"/>
      <c r="J447" s="246"/>
      <c r="K447" s="246"/>
      <c r="L447" s="252"/>
      <c r="M447" s="253"/>
      <c r="N447" s="254"/>
      <c r="O447" s="254"/>
      <c r="P447" s="254"/>
      <c r="Q447" s="254"/>
      <c r="R447" s="254"/>
      <c r="S447" s="254"/>
      <c r="T447" s="25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6" t="s">
        <v>232</v>
      </c>
      <c r="AU447" s="256" t="s">
        <v>89</v>
      </c>
      <c r="AV447" s="13" t="s">
        <v>89</v>
      </c>
      <c r="AW447" s="13" t="s">
        <v>33</v>
      </c>
      <c r="AX447" s="13" t="s">
        <v>78</v>
      </c>
      <c r="AY447" s="256" t="s">
        <v>224</v>
      </c>
    </row>
    <row r="448" s="14" customFormat="1">
      <c r="A448" s="14"/>
      <c r="B448" s="257"/>
      <c r="C448" s="258"/>
      <c r="D448" s="247" t="s">
        <v>232</v>
      </c>
      <c r="E448" s="259" t="s">
        <v>1</v>
      </c>
      <c r="F448" s="260" t="s">
        <v>3372</v>
      </c>
      <c r="G448" s="258"/>
      <c r="H448" s="259" t="s">
        <v>1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232</v>
      </c>
      <c r="AU448" s="266" t="s">
        <v>89</v>
      </c>
      <c r="AV448" s="14" t="s">
        <v>84</v>
      </c>
      <c r="AW448" s="14" t="s">
        <v>33</v>
      </c>
      <c r="AX448" s="14" t="s">
        <v>78</v>
      </c>
      <c r="AY448" s="266" t="s">
        <v>224</v>
      </c>
    </row>
    <row r="449" s="13" customFormat="1">
      <c r="A449" s="13"/>
      <c r="B449" s="245"/>
      <c r="C449" s="246"/>
      <c r="D449" s="247" t="s">
        <v>232</v>
      </c>
      <c r="E449" s="248" t="s">
        <v>1</v>
      </c>
      <c r="F449" s="249" t="s">
        <v>3373</v>
      </c>
      <c r="G449" s="246"/>
      <c r="H449" s="250">
        <v>1.23</v>
      </c>
      <c r="I449" s="251"/>
      <c r="J449" s="246"/>
      <c r="K449" s="246"/>
      <c r="L449" s="252"/>
      <c r="M449" s="253"/>
      <c r="N449" s="254"/>
      <c r="O449" s="254"/>
      <c r="P449" s="254"/>
      <c r="Q449" s="254"/>
      <c r="R449" s="254"/>
      <c r="S449" s="254"/>
      <c r="T449" s="25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6" t="s">
        <v>232</v>
      </c>
      <c r="AU449" s="256" t="s">
        <v>89</v>
      </c>
      <c r="AV449" s="13" t="s">
        <v>89</v>
      </c>
      <c r="AW449" s="13" t="s">
        <v>33</v>
      </c>
      <c r="AX449" s="13" t="s">
        <v>78</v>
      </c>
      <c r="AY449" s="256" t="s">
        <v>224</v>
      </c>
    </row>
    <row r="450" s="13" customFormat="1">
      <c r="A450" s="13"/>
      <c r="B450" s="245"/>
      <c r="C450" s="246"/>
      <c r="D450" s="247" t="s">
        <v>232</v>
      </c>
      <c r="E450" s="248" t="s">
        <v>1</v>
      </c>
      <c r="F450" s="249" t="s">
        <v>3374</v>
      </c>
      <c r="G450" s="246"/>
      <c r="H450" s="250">
        <v>8.5449999999999999</v>
      </c>
      <c r="I450" s="251"/>
      <c r="J450" s="246"/>
      <c r="K450" s="246"/>
      <c r="L450" s="252"/>
      <c r="M450" s="253"/>
      <c r="N450" s="254"/>
      <c r="O450" s="254"/>
      <c r="P450" s="254"/>
      <c r="Q450" s="254"/>
      <c r="R450" s="254"/>
      <c r="S450" s="254"/>
      <c r="T450" s="25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6" t="s">
        <v>232</v>
      </c>
      <c r="AU450" s="256" t="s">
        <v>89</v>
      </c>
      <c r="AV450" s="13" t="s">
        <v>89</v>
      </c>
      <c r="AW450" s="13" t="s">
        <v>33</v>
      </c>
      <c r="AX450" s="13" t="s">
        <v>78</v>
      </c>
      <c r="AY450" s="256" t="s">
        <v>224</v>
      </c>
    </row>
    <row r="451" s="14" customFormat="1">
      <c r="A451" s="14"/>
      <c r="B451" s="257"/>
      <c r="C451" s="258"/>
      <c r="D451" s="247" t="s">
        <v>232</v>
      </c>
      <c r="E451" s="259" t="s">
        <v>1</v>
      </c>
      <c r="F451" s="260" t="s">
        <v>576</v>
      </c>
      <c r="G451" s="258"/>
      <c r="H451" s="259" t="s">
        <v>1</v>
      </c>
      <c r="I451" s="261"/>
      <c r="J451" s="258"/>
      <c r="K451" s="258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232</v>
      </c>
      <c r="AU451" s="266" t="s">
        <v>89</v>
      </c>
      <c r="AV451" s="14" t="s">
        <v>84</v>
      </c>
      <c r="AW451" s="14" t="s">
        <v>33</v>
      </c>
      <c r="AX451" s="14" t="s">
        <v>78</v>
      </c>
      <c r="AY451" s="266" t="s">
        <v>224</v>
      </c>
    </row>
    <row r="452" s="13" customFormat="1">
      <c r="A452" s="13"/>
      <c r="B452" s="245"/>
      <c r="C452" s="246"/>
      <c r="D452" s="247" t="s">
        <v>232</v>
      </c>
      <c r="E452" s="248" t="s">
        <v>1</v>
      </c>
      <c r="F452" s="249" t="s">
        <v>3375</v>
      </c>
      <c r="G452" s="246"/>
      <c r="H452" s="250">
        <v>0.34999999999999998</v>
      </c>
      <c r="I452" s="251"/>
      <c r="J452" s="246"/>
      <c r="K452" s="246"/>
      <c r="L452" s="252"/>
      <c r="M452" s="253"/>
      <c r="N452" s="254"/>
      <c r="O452" s="254"/>
      <c r="P452" s="254"/>
      <c r="Q452" s="254"/>
      <c r="R452" s="254"/>
      <c r="S452" s="254"/>
      <c r="T452" s="25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6" t="s">
        <v>232</v>
      </c>
      <c r="AU452" s="256" t="s">
        <v>89</v>
      </c>
      <c r="AV452" s="13" t="s">
        <v>89</v>
      </c>
      <c r="AW452" s="13" t="s">
        <v>33</v>
      </c>
      <c r="AX452" s="13" t="s">
        <v>78</v>
      </c>
      <c r="AY452" s="256" t="s">
        <v>224</v>
      </c>
    </row>
    <row r="453" s="14" customFormat="1">
      <c r="A453" s="14"/>
      <c r="B453" s="257"/>
      <c r="C453" s="258"/>
      <c r="D453" s="247" t="s">
        <v>232</v>
      </c>
      <c r="E453" s="259" t="s">
        <v>1</v>
      </c>
      <c r="F453" s="260" t="s">
        <v>3376</v>
      </c>
      <c r="G453" s="258"/>
      <c r="H453" s="259" t="s">
        <v>1</v>
      </c>
      <c r="I453" s="261"/>
      <c r="J453" s="258"/>
      <c r="K453" s="258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232</v>
      </c>
      <c r="AU453" s="266" t="s">
        <v>89</v>
      </c>
      <c r="AV453" s="14" t="s">
        <v>84</v>
      </c>
      <c r="AW453" s="14" t="s">
        <v>33</v>
      </c>
      <c r="AX453" s="14" t="s">
        <v>78</v>
      </c>
      <c r="AY453" s="266" t="s">
        <v>224</v>
      </c>
    </row>
    <row r="454" s="13" customFormat="1">
      <c r="A454" s="13"/>
      <c r="B454" s="245"/>
      <c r="C454" s="246"/>
      <c r="D454" s="247" t="s">
        <v>232</v>
      </c>
      <c r="E454" s="248" t="s">
        <v>1</v>
      </c>
      <c r="F454" s="249" t="s">
        <v>3377</v>
      </c>
      <c r="G454" s="246"/>
      <c r="H454" s="250">
        <v>3.629</v>
      </c>
      <c r="I454" s="251"/>
      <c r="J454" s="246"/>
      <c r="K454" s="246"/>
      <c r="L454" s="252"/>
      <c r="M454" s="253"/>
      <c r="N454" s="254"/>
      <c r="O454" s="254"/>
      <c r="P454" s="254"/>
      <c r="Q454" s="254"/>
      <c r="R454" s="254"/>
      <c r="S454" s="254"/>
      <c r="T454" s="25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6" t="s">
        <v>232</v>
      </c>
      <c r="AU454" s="256" t="s">
        <v>89</v>
      </c>
      <c r="AV454" s="13" t="s">
        <v>89</v>
      </c>
      <c r="AW454" s="13" t="s">
        <v>33</v>
      </c>
      <c r="AX454" s="13" t="s">
        <v>78</v>
      </c>
      <c r="AY454" s="256" t="s">
        <v>224</v>
      </c>
    </row>
    <row r="455" s="14" customFormat="1">
      <c r="A455" s="14"/>
      <c r="B455" s="257"/>
      <c r="C455" s="258"/>
      <c r="D455" s="247" t="s">
        <v>232</v>
      </c>
      <c r="E455" s="259" t="s">
        <v>1</v>
      </c>
      <c r="F455" s="260" t="s">
        <v>3372</v>
      </c>
      <c r="G455" s="258"/>
      <c r="H455" s="259" t="s">
        <v>1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232</v>
      </c>
      <c r="AU455" s="266" t="s">
        <v>89</v>
      </c>
      <c r="AV455" s="14" t="s">
        <v>84</v>
      </c>
      <c r="AW455" s="14" t="s">
        <v>33</v>
      </c>
      <c r="AX455" s="14" t="s">
        <v>78</v>
      </c>
      <c r="AY455" s="266" t="s">
        <v>224</v>
      </c>
    </row>
    <row r="456" s="13" customFormat="1">
      <c r="A456" s="13"/>
      <c r="B456" s="245"/>
      <c r="C456" s="246"/>
      <c r="D456" s="247" t="s">
        <v>232</v>
      </c>
      <c r="E456" s="248" t="s">
        <v>1</v>
      </c>
      <c r="F456" s="249" t="s">
        <v>3378</v>
      </c>
      <c r="G456" s="246"/>
      <c r="H456" s="250">
        <v>1.4350000000000001</v>
      </c>
      <c r="I456" s="251"/>
      <c r="J456" s="246"/>
      <c r="K456" s="246"/>
      <c r="L456" s="252"/>
      <c r="M456" s="253"/>
      <c r="N456" s="254"/>
      <c r="O456" s="254"/>
      <c r="P456" s="254"/>
      <c r="Q456" s="254"/>
      <c r="R456" s="254"/>
      <c r="S456" s="254"/>
      <c r="T456" s="25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6" t="s">
        <v>232</v>
      </c>
      <c r="AU456" s="256" t="s">
        <v>89</v>
      </c>
      <c r="AV456" s="13" t="s">
        <v>89</v>
      </c>
      <c r="AW456" s="13" t="s">
        <v>33</v>
      </c>
      <c r="AX456" s="13" t="s">
        <v>78</v>
      </c>
      <c r="AY456" s="256" t="s">
        <v>224</v>
      </c>
    </row>
    <row r="457" s="14" customFormat="1">
      <c r="A457" s="14"/>
      <c r="B457" s="257"/>
      <c r="C457" s="258"/>
      <c r="D457" s="247" t="s">
        <v>232</v>
      </c>
      <c r="E457" s="259" t="s">
        <v>1</v>
      </c>
      <c r="F457" s="260" t="s">
        <v>3379</v>
      </c>
      <c r="G457" s="258"/>
      <c r="H457" s="259" t="s">
        <v>1</v>
      </c>
      <c r="I457" s="261"/>
      <c r="J457" s="258"/>
      <c r="K457" s="258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232</v>
      </c>
      <c r="AU457" s="266" t="s">
        <v>89</v>
      </c>
      <c r="AV457" s="14" t="s">
        <v>84</v>
      </c>
      <c r="AW457" s="14" t="s">
        <v>33</v>
      </c>
      <c r="AX457" s="14" t="s">
        <v>78</v>
      </c>
      <c r="AY457" s="266" t="s">
        <v>224</v>
      </c>
    </row>
    <row r="458" s="13" customFormat="1">
      <c r="A458" s="13"/>
      <c r="B458" s="245"/>
      <c r="C458" s="246"/>
      <c r="D458" s="247" t="s">
        <v>232</v>
      </c>
      <c r="E458" s="248" t="s">
        <v>1</v>
      </c>
      <c r="F458" s="249" t="s">
        <v>3380</v>
      </c>
      <c r="G458" s="246"/>
      <c r="H458" s="250">
        <v>45.457000000000001</v>
      </c>
      <c r="I458" s="251"/>
      <c r="J458" s="246"/>
      <c r="K458" s="246"/>
      <c r="L458" s="252"/>
      <c r="M458" s="253"/>
      <c r="N458" s="254"/>
      <c r="O458" s="254"/>
      <c r="P458" s="254"/>
      <c r="Q458" s="254"/>
      <c r="R458" s="254"/>
      <c r="S458" s="254"/>
      <c r="T458" s="25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6" t="s">
        <v>232</v>
      </c>
      <c r="AU458" s="256" t="s">
        <v>89</v>
      </c>
      <c r="AV458" s="13" t="s">
        <v>89</v>
      </c>
      <c r="AW458" s="13" t="s">
        <v>33</v>
      </c>
      <c r="AX458" s="13" t="s">
        <v>78</v>
      </c>
      <c r="AY458" s="256" t="s">
        <v>224</v>
      </c>
    </row>
    <row r="459" s="14" customFormat="1">
      <c r="A459" s="14"/>
      <c r="B459" s="257"/>
      <c r="C459" s="258"/>
      <c r="D459" s="247" t="s">
        <v>232</v>
      </c>
      <c r="E459" s="259" t="s">
        <v>1</v>
      </c>
      <c r="F459" s="260" t="s">
        <v>574</v>
      </c>
      <c r="G459" s="258"/>
      <c r="H459" s="259" t="s">
        <v>1</v>
      </c>
      <c r="I459" s="261"/>
      <c r="J459" s="258"/>
      <c r="K459" s="258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232</v>
      </c>
      <c r="AU459" s="266" t="s">
        <v>89</v>
      </c>
      <c r="AV459" s="14" t="s">
        <v>84</v>
      </c>
      <c r="AW459" s="14" t="s">
        <v>33</v>
      </c>
      <c r="AX459" s="14" t="s">
        <v>78</v>
      </c>
      <c r="AY459" s="266" t="s">
        <v>224</v>
      </c>
    </row>
    <row r="460" s="13" customFormat="1">
      <c r="A460" s="13"/>
      <c r="B460" s="245"/>
      <c r="C460" s="246"/>
      <c r="D460" s="247" t="s">
        <v>232</v>
      </c>
      <c r="E460" s="248" t="s">
        <v>1</v>
      </c>
      <c r="F460" s="249" t="s">
        <v>3381</v>
      </c>
      <c r="G460" s="246"/>
      <c r="H460" s="250">
        <v>1.7150000000000001</v>
      </c>
      <c r="I460" s="251"/>
      <c r="J460" s="246"/>
      <c r="K460" s="246"/>
      <c r="L460" s="252"/>
      <c r="M460" s="253"/>
      <c r="N460" s="254"/>
      <c r="O460" s="254"/>
      <c r="P460" s="254"/>
      <c r="Q460" s="254"/>
      <c r="R460" s="254"/>
      <c r="S460" s="254"/>
      <c r="T460" s="25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6" t="s">
        <v>232</v>
      </c>
      <c r="AU460" s="256" t="s">
        <v>89</v>
      </c>
      <c r="AV460" s="13" t="s">
        <v>89</v>
      </c>
      <c r="AW460" s="13" t="s">
        <v>33</v>
      </c>
      <c r="AX460" s="13" t="s">
        <v>78</v>
      </c>
      <c r="AY460" s="256" t="s">
        <v>224</v>
      </c>
    </row>
    <row r="461" s="14" customFormat="1">
      <c r="A461" s="14"/>
      <c r="B461" s="257"/>
      <c r="C461" s="258"/>
      <c r="D461" s="247" t="s">
        <v>232</v>
      </c>
      <c r="E461" s="259" t="s">
        <v>1</v>
      </c>
      <c r="F461" s="260" t="s">
        <v>3376</v>
      </c>
      <c r="G461" s="258"/>
      <c r="H461" s="259" t="s">
        <v>1</v>
      </c>
      <c r="I461" s="261"/>
      <c r="J461" s="258"/>
      <c r="K461" s="258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232</v>
      </c>
      <c r="AU461" s="266" t="s">
        <v>89</v>
      </c>
      <c r="AV461" s="14" t="s">
        <v>84</v>
      </c>
      <c r="AW461" s="14" t="s">
        <v>33</v>
      </c>
      <c r="AX461" s="14" t="s">
        <v>78</v>
      </c>
      <c r="AY461" s="266" t="s">
        <v>224</v>
      </c>
    </row>
    <row r="462" s="13" customFormat="1">
      <c r="A462" s="13"/>
      <c r="B462" s="245"/>
      <c r="C462" s="246"/>
      <c r="D462" s="247" t="s">
        <v>232</v>
      </c>
      <c r="E462" s="248" t="s">
        <v>1</v>
      </c>
      <c r="F462" s="249" t="s">
        <v>3377</v>
      </c>
      <c r="G462" s="246"/>
      <c r="H462" s="250">
        <v>3.629</v>
      </c>
      <c r="I462" s="251"/>
      <c r="J462" s="246"/>
      <c r="K462" s="246"/>
      <c r="L462" s="252"/>
      <c r="M462" s="253"/>
      <c r="N462" s="254"/>
      <c r="O462" s="254"/>
      <c r="P462" s="254"/>
      <c r="Q462" s="254"/>
      <c r="R462" s="254"/>
      <c r="S462" s="254"/>
      <c r="T462" s="25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6" t="s">
        <v>232</v>
      </c>
      <c r="AU462" s="256" t="s">
        <v>89</v>
      </c>
      <c r="AV462" s="13" t="s">
        <v>89</v>
      </c>
      <c r="AW462" s="13" t="s">
        <v>33</v>
      </c>
      <c r="AX462" s="13" t="s">
        <v>78</v>
      </c>
      <c r="AY462" s="256" t="s">
        <v>224</v>
      </c>
    </row>
    <row r="463" s="14" customFormat="1">
      <c r="A463" s="14"/>
      <c r="B463" s="257"/>
      <c r="C463" s="258"/>
      <c r="D463" s="247" t="s">
        <v>232</v>
      </c>
      <c r="E463" s="259" t="s">
        <v>1</v>
      </c>
      <c r="F463" s="260" t="s">
        <v>574</v>
      </c>
      <c r="G463" s="258"/>
      <c r="H463" s="259" t="s">
        <v>1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232</v>
      </c>
      <c r="AU463" s="266" t="s">
        <v>89</v>
      </c>
      <c r="AV463" s="14" t="s">
        <v>84</v>
      </c>
      <c r="AW463" s="14" t="s">
        <v>33</v>
      </c>
      <c r="AX463" s="14" t="s">
        <v>78</v>
      </c>
      <c r="AY463" s="266" t="s">
        <v>224</v>
      </c>
    </row>
    <row r="464" s="13" customFormat="1">
      <c r="A464" s="13"/>
      <c r="B464" s="245"/>
      <c r="C464" s="246"/>
      <c r="D464" s="247" t="s">
        <v>232</v>
      </c>
      <c r="E464" s="248" t="s">
        <v>1</v>
      </c>
      <c r="F464" s="249" t="s">
        <v>3381</v>
      </c>
      <c r="G464" s="246"/>
      <c r="H464" s="250">
        <v>1.7150000000000001</v>
      </c>
      <c r="I464" s="251"/>
      <c r="J464" s="246"/>
      <c r="K464" s="246"/>
      <c r="L464" s="252"/>
      <c r="M464" s="253"/>
      <c r="N464" s="254"/>
      <c r="O464" s="254"/>
      <c r="P464" s="254"/>
      <c r="Q464" s="254"/>
      <c r="R464" s="254"/>
      <c r="S464" s="254"/>
      <c r="T464" s="25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6" t="s">
        <v>232</v>
      </c>
      <c r="AU464" s="256" t="s">
        <v>89</v>
      </c>
      <c r="AV464" s="13" t="s">
        <v>89</v>
      </c>
      <c r="AW464" s="13" t="s">
        <v>33</v>
      </c>
      <c r="AX464" s="13" t="s">
        <v>78</v>
      </c>
      <c r="AY464" s="256" t="s">
        <v>224</v>
      </c>
    </row>
    <row r="465" s="14" customFormat="1">
      <c r="A465" s="14"/>
      <c r="B465" s="257"/>
      <c r="C465" s="258"/>
      <c r="D465" s="247" t="s">
        <v>232</v>
      </c>
      <c r="E465" s="259" t="s">
        <v>1</v>
      </c>
      <c r="F465" s="260" t="s">
        <v>570</v>
      </c>
      <c r="G465" s="258"/>
      <c r="H465" s="259" t="s">
        <v>1</v>
      </c>
      <c r="I465" s="261"/>
      <c r="J465" s="258"/>
      <c r="K465" s="258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232</v>
      </c>
      <c r="AU465" s="266" t="s">
        <v>89</v>
      </c>
      <c r="AV465" s="14" t="s">
        <v>84</v>
      </c>
      <c r="AW465" s="14" t="s">
        <v>33</v>
      </c>
      <c r="AX465" s="14" t="s">
        <v>78</v>
      </c>
      <c r="AY465" s="266" t="s">
        <v>224</v>
      </c>
    </row>
    <row r="466" s="13" customFormat="1">
      <c r="A466" s="13"/>
      <c r="B466" s="245"/>
      <c r="C466" s="246"/>
      <c r="D466" s="247" t="s">
        <v>232</v>
      </c>
      <c r="E466" s="248" t="s">
        <v>1</v>
      </c>
      <c r="F466" s="249" t="s">
        <v>3382</v>
      </c>
      <c r="G466" s="246"/>
      <c r="H466" s="250">
        <v>23.486999999999998</v>
      </c>
      <c r="I466" s="251"/>
      <c r="J466" s="246"/>
      <c r="K466" s="246"/>
      <c r="L466" s="252"/>
      <c r="M466" s="253"/>
      <c r="N466" s="254"/>
      <c r="O466" s="254"/>
      <c r="P466" s="254"/>
      <c r="Q466" s="254"/>
      <c r="R466" s="254"/>
      <c r="S466" s="254"/>
      <c r="T466" s="25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6" t="s">
        <v>232</v>
      </c>
      <c r="AU466" s="256" t="s">
        <v>89</v>
      </c>
      <c r="AV466" s="13" t="s">
        <v>89</v>
      </c>
      <c r="AW466" s="13" t="s">
        <v>33</v>
      </c>
      <c r="AX466" s="13" t="s">
        <v>78</v>
      </c>
      <c r="AY466" s="256" t="s">
        <v>224</v>
      </c>
    </row>
    <row r="467" s="13" customFormat="1">
      <c r="A467" s="13"/>
      <c r="B467" s="245"/>
      <c r="C467" s="246"/>
      <c r="D467" s="247" t="s">
        <v>232</v>
      </c>
      <c r="E467" s="248" t="s">
        <v>1</v>
      </c>
      <c r="F467" s="249" t="s">
        <v>3383</v>
      </c>
      <c r="G467" s="246"/>
      <c r="H467" s="250">
        <v>21.172000000000001</v>
      </c>
      <c r="I467" s="251"/>
      <c r="J467" s="246"/>
      <c r="K467" s="246"/>
      <c r="L467" s="252"/>
      <c r="M467" s="253"/>
      <c r="N467" s="254"/>
      <c r="O467" s="254"/>
      <c r="P467" s="254"/>
      <c r="Q467" s="254"/>
      <c r="R467" s="254"/>
      <c r="S467" s="254"/>
      <c r="T467" s="25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6" t="s">
        <v>232</v>
      </c>
      <c r="AU467" s="256" t="s">
        <v>89</v>
      </c>
      <c r="AV467" s="13" t="s">
        <v>89</v>
      </c>
      <c r="AW467" s="13" t="s">
        <v>33</v>
      </c>
      <c r="AX467" s="13" t="s">
        <v>78</v>
      </c>
      <c r="AY467" s="256" t="s">
        <v>224</v>
      </c>
    </row>
    <row r="468" s="13" customFormat="1">
      <c r="A468" s="13"/>
      <c r="B468" s="245"/>
      <c r="C468" s="246"/>
      <c r="D468" s="247" t="s">
        <v>232</v>
      </c>
      <c r="E468" s="248" t="s">
        <v>1</v>
      </c>
      <c r="F468" s="249" t="s">
        <v>3384</v>
      </c>
      <c r="G468" s="246"/>
      <c r="H468" s="250">
        <v>14.233000000000001</v>
      </c>
      <c r="I468" s="251"/>
      <c r="J468" s="246"/>
      <c r="K468" s="246"/>
      <c r="L468" s="252"/>
      <c r="M468" s="253"/>
      <c r="N468" s="254"/>
      <c r="O468" s="254"/>
      <c r="P468" s="254"/>
      <c r="Q468" s="254"/>
      <c r="R468" s="254"/>
      <c r="S468" s="254"/>
      <c r="T468" s="25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6" t="s">
        <v>232</v>
      </c>
      <c r="AU468" s="256" t="s">
        <v>89</v>
      </c>
      <c r="AV468" s="13" t="s">
        <v>89</v>
      </c>
      <c r="AW468" s="13" t="s">
        <v>33</v>
      </c>
      <c r="AX468" s="13" t="s">
        <v>78</v>
      </c>
      <c r="AY468" s="256" t="s">
        <v>224</v>
      </c>
    </row>
    <row r="469" s="13" customFormat="1">
      <c r="A469" s="13"/>
      <c r="B469" s="245"/>
      <c r="C469" s="246"/>
      <c r="D469" s="247" t="s">
        <v>232</v>
      </c>
      <c r="E469" s="248" t="s">
        <v>1</v>
      </c>
      <c r="F469" s="249" t="s">
        <v>3385</v>
      </c>
      <c r="G469" s="246"/>
      <c r="H469" s="250">
        <v>33.874000000000002</v>
      </c>
      <c r="I469" s="251"/>
      <c r="J469" s="246"/>
      <c r="K469" s="246"/>
      <c r="L469" s="252"/>
      <c r="M469" s="253"/>
      <c r="N469" s="254"/>
      <c r="O469" s="254"/>
      <c r="P469" s="254"/>
      <c r="Q469" s="254"/>
      <c r="R469" s="254"/>
      <c r="S469" s="254"/>
      <c r="T469" s="25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6" t="s">
        <v>232</v>
      </c>
      <c r="AU469" s="256" t="s">
        <v>89</v>
      </c>
      <c r="AV469" s="13" t="s">
        <v>89</v>
      </c>
      <c r="AW469" s="13" t="s">
        <v>33</v>
      </c>
      <c r="AX469" s="13" t="s">
        <v>78</v>
      </c>
      <c r="AY469" s="256" t="s">
        <v>224</v>
      </c>
    </row>
    <row r="470" s="15" customFormat="1">
      <c r="A470" s="15"/>
      <c r="B470" s="267"/>
      <c r="C470" s="268"/>
      <c r="D470" s="247" t="s">
        <v>232</v>
      </c>
      <c r="E470" s="269" t="s">
        <v>1</v>
      </c>
      <c r="F470" s="270" t="s">
        <v>248</v>
      </c>
      <c r="G470" s="268"/>
      <c r="H470" s="271">
        <v>293.83600000000001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232</v>
      </c>
      <c r="AU470" s="277" t="s">
        <v>89</v>
      </c>
      <c r="AV470" s="15" t="s">
        <v>230</v>
      </c>
      <c r="AW470" s="15" t="s">
        <v>33</v>
      </c>
      <c r="AX470" s="15" t="s">
        <v>84</v>
      </c>
      <c r="AY470" s="277" t="s">
        <v>224</v>
      </c>
    </row>
    <row r="471" s="2" customFormat="1" ht="16.5" customHeight="1">
      <c r="A471" s="40"/>
      <c r="B471" s="41"/>
      <c r="C471" s="231" t="s">
        <v>609</v>
      </c>
      <c r="D471" s="231" t="s">
        <v>226</v>
      </c>
      <c r="E471" s="232" t="s">
        <v>583</v>
      </c>
      <c r="F471" s="233" t="s">
        <v>584</v>
      </c>
      <c r="G471" s="234" t="s">
        <v>229</v>
      </c>
      <c r="H471" s="235">
        <v>6.7560000000000002</v>
      </c>
      <c r="I471" s="236"/>
      <c r="J471" s="237">
        <f>ROUND(I471*H471,2)</f>
        <v>0</v>
      </c>
      <c r="K471" s="238"/>
      <c r="L471" s="46"/>
      <c r="M471" s="239" t="s">
        <v>1</v>
      </c>
      <c r="N471" s="240" t="s">
        <v>44</v>
      </c>
      <c r="O471" s="93"/>
      <c r="P471" s="241">
        <f>O471*H471</f>
        <v>0</v>
      </c>
      <c r="Q471" s="241">
        <v>0.00018000000000000001</v>
      </c>
      <c r="R471" s="241">
        <f>Q471*H471</f>
        <v>0.00121608</v>
      </c>
      <c r="S471" s="241">
        <v>0</v>
      </c>
      <c r="T471" s="242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3" t="s">
        <v>230</v>
      </c>
      <c r="AT471" s="243" t="s">
        <v>226</v>
      </c>
      <c r="AU471" s="243" t="s">
        <v>89</v>
      </c>
      <c r="AY471" s="19" t="s">
        <v>224</v>
      </c>
      <c r="BE471" s="244">
        <f>IF(N471="základní",J471,0)</f>
        <v>0</v>
      </c>
      <c r="BF471" s="244">
        <f>IF(N471="snížená",J471,0)</f>
        <v>0</v>
      </c>
      <c r="BG471" s="244">
        <f>IF(N471="zákl. přenesená",J471,0)</f>
        <v>0</v>
      </c>
      <c r="BH471" s="244">
        <f>IF(N471="sníž. přenesená",J471,0)</f>
        <v>0</v>
      </c>
      <c r="BI471" s="244">
        <f>IF(N471="nulová",J471,0)</f>
        <v>0</v>
      </c>
      <c r="BJ471" s="19" t="s">
        <v>89</v>
      </c>
      <c r="BK471" s="244">
        <f>ROUND(I471*H471,2)</f>
        <v>0</v>
      </c>
      <c r="BL471" s="19" t="s">
        <v>230</v>
      </c>
      <c r="BM471" s="243" t="s">
        <v>3387</v>
      </c>
    </row>
    <row r="472" s="14" customFormat="1">
      <c r="A472" s="14"/>
      <c r="B472" s="257"/>
      <c r="C472" s="258"/>
      <c r="D472" s="247" t="s">
        <v>232</v>
      </c>
      <c r="E472" s="259" t="s">
        <v>1</v>
      </c>
      <c r="F472" s="260" t="s">
        <v>3388</v>
      </c>
      <c r="G472" s="258"/>
      <c r="H472" s="259" t="s">
        <v>1</v>
      </c>
      <c r="I472" s="261"/>
      <c r="J472" s="258"/>
      <c r="K472" s="258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232</v>
      </c>
      <c r="AU472" s="266" t="s">
        <v>89</v>
      </c>
      <c r="AV472" s="14" t="s">
        <v>84</v>
      </c>
      <c r="AW472" s="14" t="s">
        <v>33</v>
      </c>
      <c r="AX472" s="14" t="s">
        <v>78</v>
      </c>
      <c r="AY472" s="266" t="s">
        <v>224</v>
      </c>
    </row>
    <row r="473" s="13" customFormat="1">
      <c r="A473" s="13"/>
      <c r="B473" s="245"/>
      <c r="C473" s="246"/>
      <c r="D473" s="247" t="s">
        <v>232</v>
      </c>
      <c r="E473" s="248" t="s">
        <v>1</v>
      </c>
      <c r="F473" s="249" t="s">
        <v>3389</v>
      </c>
      <c r="G473" s="246"/>
      <c r="H473" s="250">
        <v>1.4059999999999999</v>
      </c>
      <c r="I473" s="251"/>
      <c r="J473" s="246"/>
      <c r="K473" s="246"/>
      <c r="L473" s="252"/>
      <c r="M473" s="253"/>
      <c r="N473" s="254"/>
      <c r="O473" s="254"/>
      <c r="P473" s="254"/>
      <c r="Q473" s="254"/>
      <c r="R473" s="254"/>
      <c r="S473" s="254"/>
      <c r="T473" s="25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6" t="s">
        <v>232</v>
      </c>
      <c r="AU473" s="256" t="s">
        <v>89</v>
      </c>
      <c r="AV473" s="13" t="s">
        <v>89</v>
      </c>
      <c r="AW473" s="13" t="s">
        <v>33</v>
      </c>
      <c r="AX473" s="13" t="s">
        <v>78</v>
      </c>
      <c r="AY473" s="256" t="s">
        <v>224</v>
      </c>
    </row>
    <row r="474" s="13" customFormat="1">
      <c r="A474" s="13"/>
      <c r="B474" s="245"/>
      <c r="C474" s="246"/>
      <c r="D474" s="247" t="s">
        <v>232</v>
      </c>
      <c r="E474" s="248" t="s">
        <v>1</v>
      </c>
      <c r="F474" s="249" t="s">
        <v>3390</v>
      </c>
      <c r="G474" s="246"/>
      <c r="H474" s="250">
        <v>1.4059999999999999</v>
      </c>
      <c r="I474" s="251"/>
      <c r="J474" s="246"/>
      <c r="K474" s="246"/>
      <c r="L474" s="252"/>
      <c r="M474" s="253"/>
      <c r="N474" s="254"/>
      <c r="O474" s="254"/>
      <c r="P474" s="254"/>
      <c r="Q474" s="254"/>
      <c r="R474" s="254"/>
      <c r="S474" s="254"/>
      <c r="T474" s="25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6" t="s">
        <v>232</v>
      </c>
      <c r="AU474" s="256" t="s">
        <v>89</v>
      </c>
      <c r="AV474" s="13" t="s">
        <v>89</v>
      </c>
      <c r="AW474" s="13" t="s">
        <v>33</v>
      </c>
      <c r="AX474" s="13" t="s">
        <v>78</v>
      </c>
      <c r="AY474" s="256" t="s">
        <v>224</v>
      </c>
    </row>
    <row r="475" s="13" customFormat="1">
      <c r="A475" s="13"/>
      <c r="B475" s="245"/>
      <c r="C475" s="246"/>
      <c r="D475" s="247" t="s">
        <v>232</v>
      </c>
      <c r="E475" s="248" t="s">
        <v>1</v>
      </c>
      <c r="F475" s="249" t="s">
        <v>3391</v>
      </c>
      <c r="G475" s="246"/>
      <c r="H475" s="250">
        <v>1.095</v>
      </c>
      <c r="I475" s="251"/>
      <c r="J475" s="246"/>
      <c r="K475" s="246"/>
      <c r="L475" s="252"/>
      <c r="M475" s="253"/>
      <c r="N475" s="254"/>
      <c r="O475" s="254"/>
      <c r="P475" s="254"/>
      <c r="Q475" s="254"/>
      <c r="R475" s="254"/>
      <c r="S475" s="254"/>
      <c r="T475" s="25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6" t="s">
        <v>232</v>
      </c>
      <c r="AU475" s="256" t="s">
        <v>89</v>
      </c>
      <c r="AV475" s="13" t="s">
        <v>89</v>
      </c>
      <c r="AW475" s="13" t="s">
        <v>33</v>
      </c>
      <c r="AX475" s="13" t="s">
        <v>78</v>
      </c>
      <c r="AY475" s="256" t="s">
        <v>224</v>
      </c>
    </row>
    <row r="476" s="13" customFormat="1">
      <c r="A476" s="13"/>
      <c r="B476" s="245"/>
      <c r="C476" s="246"/>
      <c r="D476" s="247" t="s">
        <v>232</v>
      </c>
      <c r="E476" s="248" t="s">
        <v>1</v>
      </c>
      <c r="F476" s="249" t="s">
        <v>3392</v>
      </c>
      <c r="G476" s="246"/>
      <c r="H476" s="250">
        <v>2.8490000000000002</v>
      </c>
      <c r="I476" s="251"/>
      <c r="J476" s="246"/>
      <c r="K476" s="246"/>
      <c r="L476" s="252"/>
      <c r="M476" s="253"/>
      <c r="N476" s="254"/>
      <c r="O476" s="254"/>
      <c r="P476" s="254"/>
      <c r="Q476" s="254"/>
      <c r="R476" s="254"/>
      <c r="S476" s="254"/>
      <c r="T476" s="25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6" t="s">
        <v>232</v>
      </c>
      <c r="AU476" s="256" t="s">
        <v>89</v>
      </c>
      <c r="AV476" s="13" t="s">
        <v>89</v>
      </c>
      <c r="AW476" s="13" t="s">
        <v>33</v>
      </c>
      <c r="AX476" s="13" t="s">
        <v>78</v>
      </c>
      <c r="AY476" s="256" t="s">
        <v>224</v>
      </c>
    </row>
    <row r="477" s="15" customFormat="1">
      <c r="A477" s="15"/>
      <c r="B477" s="267"/>
      <c r="C477" s="268"/>
      <c r="D477" s="247" t="s">
        <v>232</v>
      </c>
      <c r="E477" s="269" t="s">
        <v>1</v>
      </c>
      <c r="F477" s="270" t="s">
        <v>248</v>
      </c>
      <c r="G477" s="268"/>
      <c r="H477" s="271">
        <v>6.7560000000000002</v>
      </c>
      <c r="I477" s="272"/>
      <c r="J477" s="268"/>
      <c r="K477" s="268"/>
      <c r="L477" s="273"/>
      <c r="M477" s="274"/>
      <c r="N477" s="275"/>
      <c r="O477" s="275"/>
      <c r="P477" s="275"/>
      <c r="Q477" s="275"/>
      <c r="R477" s="275"/>
      <c r="S477" s="275"/>
      <c r="T477" s="27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7" t="s">
        <v>232</v>
      </c>
      <c r="AU477" s="277" t="s">
        <v>89</v>
      </c>
      <c r="AV477" s="15" t="s">
        <v>230</v>
      </c>
      <c r="AW477" s="15" t="s">
        <v>33</v>
      </c>
      <c r="AX477" s="15" t="s">
        <v>84</v>
      </c>
      <c r="AY477" s="277" t="s">
        <v>224</v>
      </c>
    </row>
    <row r="478" s="2" customFormat="1" ht="37.8" customHeight="1">
      <c r="A478" s="40"/>
      <c r="B478" s="41"/>
      <c r="C478" s="231" t="s">
        <v>613</v>
      </c>
      <c r="D478" s="231" t="s">
        <v>226</v>
      </c>
      <c r="E478" s="232" t="s">
        <v>591</v>
      </c>
      <c r="F478" s="233" t="s">
        <v>592</v>
      </c>
      <c r="G478" s="234" t="s">
        <v>229</v>
      </c>
      <c r="H478" s="235">
        <v>58.558</v>
      </c>
      <c r="I478" s="236"/>
      <c r="J478" s="237">
        <f>ROUND(I478*H478,2)</f>
        <v>0</v>
      </c>
      <c r="K478" s="238"/>
      <c r="L478" s="46"/>
      <c r="M478" s="239" t="s">
        <v>1</v>
      </c>
      <c r="N478" s="240" t="s">
        <v>44</v>
      </c>
      <c r="O478" s="93"/>
      <c r="P478" s="241">
        <f>O478*H478</f>
        <v>0</v>
      </c>
      <c r="Q478" s="241">
        <v>0.0088400000000000006</v>
      </c>
      <c r="R478" s="241">
        <f>Q478*H478</f>
        <v>0.51765272000000007</v>
      </c>
      <c r="S478" s="241">
        <v>0</v>
      </c>
      <c r="T478" s="242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3" t="s">
        <v>230</v>
      </c>
      <c r="AT478" s="243" t="s">
        <v>226</v>
      </c>
      <c r="AU478" s="243" t="s">
        <v>89</v>
      </c>
      <c r="AY478" s="19" t="s">
        <v>224</v>
      </c>
      <c r="BE478" s="244">
        <f>IF(N478="základní",J478,0)</f>
        <v>0</v>
      </c>
      <c r="BF478" s="244">
        <f>IF(N478="snížená",J478,0)</f>
        <v>0</v>
      </c>
      <c r="BG478" s="244">
        <f>IF(N478="zákl. přenesená",J478,0)</f>
        <v>0</v>
      </c>
      <c r="BH478" s="244">
        <f>IF(N478="sníž. přenesená",J478,0)</f>
        <v>0</v>
      </c>
      <c r="BI478" s="244">
        <f>IF(N478="nulová",J478,0)</f>
        <v>0</v>
      </c>
      <c r="BJ478" s="19" t="s">
        <v>89</v>
      </c>
      <c r="BK478" s="244">
        <f>ROUND(I478*H478,2)</f>
        <v>0</v>
      </c>
      <c r="BL478" s="19" t="s">
        <v>230</v>
      </c>
      <c r="BM478" s="243" t="s">
        <v>3393</v>
      </c>
    </row>
    <row r="479" s="14" customFormat="1">
      <c r="A479" s="14"/>
      <c r="B479" s="257"/>
      <c r="C479" s="258"/>
      <c r="D479" s="247" t="s">
        <v>232</v>
      </c>
      <c r="E479" s="259" t="s">
        <v>1</v>
      </c>
      <c r="F479" s="260" t="s">
        <v>568</v>
      </c>
      <c r="G479" s="258"/>
      <c r="H479" s="259" t="s">
        <v>1</v>
      </c>
      <c r="I479" s="261"/>
      <c r="J479" s="258"/>
      <c r="K479" s="258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232</v>
      </c>
      <c r="AU479" s="266" t="s">
        <v>89</v>
      </c>
      <c r="AV479" s="14" t="s">
        <v>84</v>
      </c>
      <c r="AW479" s="14" t="s">
        <v>33</v>
      </c>
      <c r="AX479" s="14" t="s">
        <v>78</v>
      </c>
      <c r="AY479" s="266" t="s">
        <v>224</v>
      </c>
    </row>
    <row r="480" s="13" customFormat="1">
      <c r="A480" s="13"/>
      <c r="B480" s="245"/>
      <c r="C480" s="246"/>
      <c r="D480" s="247" t="s">
        <v>232</v>
      </c>
      <c r="E480" s="248" t="s">
        <v>1</v>
      </c>
      <c r="F480" s="249" t="s">
        <v>3368</v>
      </c>
      <c r="G480" s="246"/>
      <c r="H480" s="250">
        <v>3.1859999999999999</v>
      </c>
      <c r="I480" s="251"/>
      <c r="J480" s="246"/>
      <c r="K480" s="246"/>
      <c r="L480" s="252"/>
      <c r="M480" s="253"/>
      <c r="N480" s="254"/>
      <c r="O480" s="254"/>
      <c r="P480" s="254"/>
      <c r="Q480" s="254"/>
      <c r="R480" s="254"/>
      <c r="S480" s="254"/>
      <c r="T480" s="25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6" t="s">
        <v>232</v>
      </c>
      <c r="AU480" s="256" t="s">
        <v>89</v>
      </c>
      <c r="AV480" s="13" t="s">
        <v>89</v>
      </c>
      <c r="AW480" s="13" t="s">
        <v>33</v>
      </c>
      <c r="AX480" s="13" t="s">
        <v>78</v>
      </c>
      <c r="AY480" s="256" t="s">
        <v>224</v>
      </c>
    </row>
    <row r="481" s="13" customFormat="1">
      <c r="A481" s="13"/>
      <c r="B481" s="245"/>
      <c r="C481" s="246"/>
      <c r="D481" s="247" t="s">
        <v>232</v>
      </c>
      <c r="E481" s="248" t="s">
        <v>1</v>
      </c>
      <c r="F481" s="249" t="s">
        <v>3369</v>
      </c>
      <c r="G481" s="246"/>
      <c r="H481" s="250">
        <v>3.1859999999999999</v>
      </c>
      <c r="I481" s="251"/>
      <c r="J481" s="246"/>
      <c r="K481" s="246"/>
      <c r="L481" s="252"/>
      <c r="M481" s="253"/>
      <c r="N481" s="254"/>
      <c r="O481" s="254"/>
      <c r="P481" s="254"/>
      <c r="Q481" s="254"/>
      <c r="R481" s="254"/>
      <c r="S481" s="254"/>
      <c r="T481" s="25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6" t="s">
        <v>232</v>
      </c>
      <c r="AU481" s="256" t="s">
        <v>89</v>
      </c>
      <c r="AV481" s="13" t="s">
        <v>89</v>
      </c>
      <c r="AW481" s="13" t="s">
        <v>33</v>
      </c>
      <c r="AX481" s="13" t="s">
        <v>78</v>
      </c>
      <c r="AY481" s="256" t="s">
        <v>224</v>
      </c>
    </row>
    <row r="482" s="13" customFormat="1">
      <c r="A482" s="13"/>
      <c r="B482" s="245"/>
      <c r="C482" s="246"/>
      <c r="D482" s="247" t="s">
        <v>232</v>
      </c>
      <c r="E482" s="248" t="s">
        <v>1</v>
      </c>
      <c r="F482" s="249" t="s">
        <v>3370</v>
      </c>
      <c r="G482" s="246"/>
      <c r="H482" s="250">
        <v>45.796999999999997</v>
      </c>
      <c r="I482" s="251"/>
      <c r="J482" s="246"/>
      <c r="K482" s="246"/>
      <c r="L482" s="252"/>
      <c r="M482" s="253"/>
      <c r="N482" s="254"/>
      <c r="O482" s="254"/>
      <c r="P482" s="254"/>
      <c r="Q482" s="254"/>
      <c r="R482" s="254"/>
      <c r="S482" s="254"/>
      <c r="T482" s="25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6" t="s">
        <v>232</v>
      </c>
      <c r="AU482" s="256" t="s">
        <v>89</v>
      </c>
      <c r="AV482" s="13" t="s">
        <v>89</v>
      </c>
      <c r="AW482" s="13" t="s">
        <v>33</v>
      </c>
      <c r="AX482" s="13" t="s">
        <v>78</v>
      </c>
      <c r="AY482" s="256" t="s">
        <v>224</v>
      </c>
    </row>
    <row r="483" s="13" customFormat="1">
      <c r="A483" s="13"/>
      <c r="B483" s="245"/>
      <c r="C483" s="246"/>
      <c r="D483" s="247" t="s">
        <v>232</v>
      </c>
      <c r="E483" s="248" t="s">
        <v>1</v>
      </c>
      <c r="F483" s="249" t="s">
        <v>3371</v>
      </c>
      <c r="G483" s="246"/>
      <c r="H483" s="250">
        <v>6.3890000000000002</v>
      </c>
      <c r="I483" s="251"/>
      <c r="J483" s="246"/>
      <c r="K483" s="246"/>
      <c r="L483" s="252"/>
      <c r="M483" s="253"/>
      <c r="N483" s="254"/>
      <c r="O483" s="254"/>
      <c r="P483" s="254"/>
      <c r="Q483" s="254"/>
      <c r="R483" s="254"/>
      <c r="S483" s="254"/>
      <c r="T483" s="25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6" t="s">
        <v>232</v>
      </c>
      <c r="AU483" s="256" t="s">
        <v>89</v>
      </c>
      <c r="AV483" s="13" t="s">
        <v>89</v>
      </c>
      <c r="AW483" s="13" t="s">
        <v>33</v>
      </c>
      <c r="AX483" s="13" t="s">
        <v>78</v>
      </c>
      <c r="AY483" s="256" t="s">
        <v>224</v>
      </c>
    </row>
    <row r="484" s="15" customFormat="1">
      <c r="A484" s="15"/>
      <c r="B484" s="267"/>
      <c r="C484" s="268"/>
      <c r="D484" s="247" t="s">
        <v>232</v>
      </c>
      <c r="E484" s="269" t="s">
        <v>1</v>
      </c>
      <c r="F484" s="270" t="s">
        <v>248</v>
      </c>
      <c r="G484" s="268"/>
      <c r="H484" s="271">
        <v>58.558</v>
      </c>
      <c r="I484" s="272"/>
      <c r="J484" s="268"/>
      <c r="K484" s="268"/>
      <c r="L484" s="273"/>
      <c r="M484" s="274"/>
      <c r="N484" s="275"/>
      <c r="O484" s="275"/>
      <c r="P484" s="275"/>
      <c r="Q484" s="275"/>
      <c r="R484" s="275"/>
      <c r="S484" s="275"/>
      <c r="T484" s="27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7" t="s">
        <v>232</v>
      </c>
      <c r="AU484" s="277" t="s">
        <v>89</v>
      </c>
      <c r="AV484" s="15" t="s">
        <v>230</v>
      </c>
      <c r="AW484" s="15" t="s">
        <v>33</v>
      </c>
      <c r="AX484" s="15" t="s">
        <v>84</v>
      </c>
      <c r="AY484" s="277" t="s">
        <v>224</v>
      </c>
    </row>
    <row r="485" s="2" customFormat="1" ht="16.5" customHeight="1">
      <c r="A485" s="40"/>
      <c r="B485" s="41"/>
      <c r="C485" s="278" t="s">
        <v>618</v>
      </c>
      <c r="D485" s="278" t="s">
        <v>390</v>
      </c>
      <c r="E485" s="279" t="s">
        <v>595</v>
      </c>
      <c r="F485" s="280" t="s">
        <v>596</v>
      </c>
      <c r="G485" s="281" t="s">
        <v>229</v>
      </c>
      <c r="H485" s="282">
        <v>61.485999999999997</v>
      </c>
      <c r="I485" s="283"/>
      <c r="J485" s="284">
        <f>ROUND(I485*H485,2)</f>
        <v>0</v>
      </c>
      <c r="K485" s="285"/>
      <c r="L485" s="286"/>
      <c r="M485" s="287" t="s">
        <v>1</v>
      </c>
      <c r="N485" s="288" t="s">
        <v>44</v>
      </c>
      <c r="O485" s="93"/>
      <c r="P485" s="241">
        <f>O485*H485</f>
        <v>0</v>
      </c>
      <c r="Q485" s="241">
        <v>0.0038999999999999998</v>
      </c>
      <c r="R485" s="241">
        <f>Q485*H485</f>
        <v>0.23979539999999996</v>
      </c>
      <c r="S485" s="241">
        <v>0</v>
      </c>
      <c r="T485" s="242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3" t="s">
        <v>270</v>
      </c>
      <c r="AT485" s="243" t="s">
        <v>390</v>
      </c>
      <c r="AU485" s="243" t="s">
        <v>89</v>
      </c>
      <c r="AY485" s="19" t="s">
        <v>224</v>
      </c>
      <c r="BE485" s="244">
        <f>IF(N485="základní",J485,0)</f>
        <v>0</v>
      </c>
      <c r="BF485" s="244">
        <f>IF(N485="snížená",J485,0)</f>
        <v>0</v>
      </c>
      <c r="BG485" s="244">
        <f>IF(N485="zákl. přenesená",J485,0)</f>
        <v>0</v>
      </c>
      <c r="BH485" s="244">
        <f>IF(N485="sníž. přenesená",J485,0)</f>
        <v>0</v>
      </c>
      <c r="BI485" s="244">
        <f>IF(N485="nulová",J485,0)</f>
        <v>0</v>
      </c>
      <c r="BJ485" s="19" t="s">
        <v>89</v>
      </c>
      <c r="BK485" s="244">
        <f>ROUND(I485*H485,2)</f>
        <v>0</v>
      </c>
      <c r="BL485" s="19" t="s">
        <v>230</v>
      </c>
      <c r="BM485" s="243" t="s">
        <v>3394</v>
      </c>
    </row>
    <row r="486" s="13" customFormat="1">
      <c r="A486" s="13"/>
      <c r="B486" s="245"/>
      <c r="C486" s="246"/>
      <c r="D486" s="247" t="s">
        <v>232</v>
      </c>
      <c r="E486" s="248" t="s">
        <v>1</v>
      </c>
      <c r="F486" s="249" t="s">
        <v>3395</v>
      </c>
      <c r="G486" s="246"/>
      <c r="H486" s="250">
        <v>61.485999999999997</v>
      </c>
      <c r="I486" s="251"/>
      <c r="J486" s="246"/>
      <c r="K486" s="246"/>
      <c r="L486" s="252"/>
      <c r="M486" s="253"/>
      <c r="N486" s="254"/>
      <c r="O486" s="254"/>
      <c r="P486" s="254"/>
      <c r="Q486" s="254"/>
      <c r="R486" s="254"/>
      <c r="S486" s="254"/>
      <c r="T486" s="25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6" t="s">
        <v>232</v>
      </c>
      <c r="AU486" s="256" t="s">
        <v>89</v>
      </c>
      <c r="AV486" s="13" t="s">
        <v>89</v>
      </c>
      <c r="AW486" s="13" t="s">
        <v>33</v>
      </c>
      <c r="AX486" s="13" t="s">
        <v>84</v>
      </c>
      <c r="AY486" s="256" t="s">
        <v>224</v>
      </c>
    </row>
    <row r="487" s="2" customFormat="1" ht="33" customHeight="1">
      <c r="A487" s="40"/>
      <c r="B487" s="41"/>
      <c r="C487" s="231" t="s">
        <v>505</v>
      </c>
      <c r="D487" s="231" t="s">
        <v>226</v>
      </c>
      <c r="E487" s="232" t="s">
        <v>600</v>
      </c>
      <c r="F487" s="233" t="s">
        <v>3396</v>
      </c>
      <c r="G487" s="234" t="s">
        <v>229</v>
      </c>
      <c r="H487" s="235">
        <v>9.7750000000000004</v>
      </c>
      <c r="I487" s="236"/>
      <c r="J487" s="237">
        <f>ROUND(I487*H487,2)</f>
        <v>0</v>
      </c>
      <c r="K487" s="238"/>
      <c r="L487" s="46"/>
      <c r="M487" s="239" t="s">
        <v>1</v>
      </c>
      <c r="N487" s="240" t="s">
        <v>44</v>
      </c>
      <c r="O487" s="93"/>
      <c r="P487" s="241">
        <f>O487*H487</f>
        <v>0</v>
      </c>
      <c r="Q487" s="241">
        <v>0.01119</v>
      </c>
      <c r="R487" s="241">
        <f>Q487*H487</f>
        <v>0.10938225</v>
      </c>
      <c r="S487" s="241">
        <v>0</v>
      </c>
      <c r="T487" s="242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3" t="s">
        <v>230</v>
      </c>
      <c r="AT487" s="243" t="s">
        <v>226</v>
      </c>
      <c r="AU487" s="243" t="s">
        <v>89</v>
      </c>
      <c r="AY487" s="19" t="s">
        <v>224</v>
      </c>
      <c r="BE487" s="244">
        <f>IF(N487="základní",J487,0)</f>
        <v>0</v>
      </c>
      <c r="BF487" s="244">
        <f>IF(N487="snížená",J487,0)</f>
        <v>0</v>
      </c>
      <c r="BG487" s="244">
        <f>IF(N487="zákl. přenesená",J487,0)</f>
        <v>0</v>
      </c>
      <c r="BH487" s="244">
        <f>IF(N487="sníž. přenesená",J487,0)</f>
        <v>0</v>
      </c>
      <c r="BI487" s="244">
        <f>IF(N487="nulová",J487,0)</f>
        <v>0</v>
      </c>
      <c r="BJ487" s="19" t="s">
        <v>89</v>
      </c>
      <c r="BK487" s="244">
        <f>ROUND(I487*H487,2)</f>
        <v>0</v>
      </c>
      <c r="BL487" s="19" t="s">
        <v>230</v>
      </c>
      <c r="BM487" s="243" t="s">
        <v>3397</v>
      </c>
    </row>
    <row r="488" s="14" customFormat="1">
      <c r="A488" s="14"/>
      <c r="B488" s="257"/>
      <c r="C488" s="258"/>
      <c r="D488" s="247" t="s">
        <v>232</v>
      </c>
      <c r="E488" s="259" t="s">
        <v>1</v>
      </c>
      <c r="F488" s="260" t="s">
        <v>3372</v>
      </c>
      <c r="G488" s="258"/>
      <c r="H488" s="259" t="s">
        <v>1</v>
      </c>
      <c r="I488" s="261"/>
      <c r="J488" s="258"/>
      <c r="K488" s="258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232</v>
      </c>
      <c r="AU488" s="266" t="s">
        <v>89</v>
      </c>
      <c r="AV488" s="14" t="s">
        <v>84</v>
      </c>
      <c r="AW488" s="14" t="s">
        <v>33</v>
      </c>
      <c r="AX488" s="14" t="s">
        <v>78</v>
      </c>
      <c r="AY488" s="266" t="s">
        <v>224</v>
      </c>
    </row>
    <row r="489" s="13" customFormat="1">
      <c r="A489" s="13"/>
      <c r="B489" s="245"/>
      <c r="C489" s="246"/>
      <c r="D489" s="247" t="s">
        <v>232</v>
      </c>
      <c r="E489" s="248" t="s">
        <v>1</v>
      </c>
      <c r="F489" s="249" t="s">
        <v>3373</v>
      </c>
      <c r="G489" s="246"/>
      <c r="H489" s="250">
        <v>1.23</v>
      </c>
      <c r="I489" s="251"/>
      <c r="J489" s="246"/>
      <c r="K489" s="246"/>
      <c r="L489" s="252"/>
      <c r="M489" s="253"/>
      <c r="N489" s="254"/>
      <c r="O489" s="254"/>
      <c r="P489" s="254"/>
      <c r="Q489" s="254"/>
      <c r="R489" s="254"/>
      <c r="S489" s="254"/>
      <c r="T489" s="25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6" t="s">
        <v>232</v>
      </c>
      <c r="AU489" s="256" t="s">
        <v>89</v>
      </c>
      <c r="AV489" s="13" t="s">
        <v>89</v>
      </c>
      <c r="AW489" s="13" t="s">
        <v>33</v>
      </c>
      <c r="AX489" s="13" t="s">
        <v>78</v>
      </c>
      <c r="AY489" s="256" t="s">
        <v>224</v>
      </c>
    </row>
    <row r="490" s="13" customFormat="1">
      <c r="A490" s="13"/>
      <c r="B490" s="245"/>
      <c r="C490" s="246"/>
      <c r="D490" s="247" t="s">
        <v>232</v>
      </c>
      <c r="E490" s="248" t="s">
        <v>1</v>
      </c>
      <c r="F490" s="249" t="s">
        <v>3374</v>
      </c>
      <c r="G490" s="246"/>
      <c r="H490" s="250">
        <v>8.5449999999999999</v>
      </c>
      <c r="I490" s="251"/>
      <c r="J490" s="246"/>
      <c r="K490" s="246"/>
      <c r="L490" s="252"/>
      <c r="M490" s="253"/>
      <c r="N490" s="254"/>
      <c r="O490" s="254"/>
      <c r="P490" s="254"/>
      <c r="Q490" s="254"/>
      <c r="R490" s="254"/>
      <c r="S490" s="254"/>
      <c r="T490" s="25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6" t="s">
        <v>232</v>
      </c>
      <c r="AU490" s="256" t="s">
        <v>89</v>
      </c>
      <c r="AV490" s="13" t="s">
        <v>89</v>
      </c>
      <c r="AW490" s="13" t="s">
        <v>33</v>
      </c>
      <c r="AX490" s="13" t="s">
        <v>78</v>
      </c>
      <c r="AY490" s="256" t="s">
        <v>224</v>
      </c>
    </row>
    <row r="491" s="15" customFormat="1">
      <c r="A491" s="15"/>
      <c r="B491" s="267"/>
      <c r="C491" s="268"/>
      <c r="D491" s="247" t="s">
        <v>232</v>
      </c>
      <c r="E491" s="269" t="s">
        <v>1</v>
      </c>
      <c r="F491" s="270" t="s">
        <v>248</v>
      </c>
      <c r="G491" s="268"/>
      <c r="H491" s="271">
        <v>9.7750000000000004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7" t="s">
        <v>232</v>
      </c>
      <c r="AU491" s="277" t="s">
        <v>89</v>
      </c>
      <c r="AV491" s="15" t="s">
        <v>230</v>
      </c>
      <c r="AW491" s="15" t="s">
        <v>33</v>
      </c>
      <c r="AX491" s="15" t="s">
        <v>84</v>
      </c>
      <c r="AY491" s="277" t="s">
        <v>224</v>
      </c>
    </row>
    <row r="492" s="2" customFormat="1" ht="16.5" customHeight="1">
      <c r="A492" s="40"/>
      <c r="B492" s="41"/>
      <c r="C492" s="278" t="s">
        <v>558</v>
      </c>
      <c r="D492" s="278" t="s">
        <v>390</v>
      </c>
      <c r="E492" s="279" t="s">
        <v>3398</v>
      </c>
      <c r="F492" s="280" t="s">
        <v>3399</v>
      </c>
      <c r="G492" s="281" t="s">
        <v>229</v>
      </c>
      <c r="H492" s="282">
        <v>10.263</v>
      </c>
      <c r="I492" s="283"/>
      <c r="J492" s="284">
        <f>ROUND(I492*H492,2)</f>
        <v>0</v>
      </c>
      <c r="K492" s="285"/>
      <c r="L492" s="286"/>
      <c r="M492" s="287" t="s">
        <v>1</v>
      </c>
      <c r="N492" s="288" t="s">
        <v>44</v>
      </c>
      <c r="O492" s="93"/>
      <c r="P492" s="241">
        <f>O492*H492</f>
        <v>0</v>
      </c>
      <c r="Q492" s="241">
        <v>0.00044999999999999999</v>
      </c>
      <c r="R492" s="241">
        <f>Q492*H492</f>
        <v>0.0046183500000000002</v>
      </c>
      <c r="S492" s="241">
        <v>0</v>
      </c>
      <c r="T492" s="242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3" t="s">
        <v>270</v>
      </c>
      <c r="AT492" s="243" t="s">
        <v>390</v>
      </c>
      <c r="AU492" s="243" t="s">
        <v>89</v>
      </c>
      <c r="AY492" s="19" t="s">
        <v>224</v>
      </c>
      <c r="BE492" s="244">
        <f>IF(N492="základní",J492,0)</f>
        <v>0</v>
      </c>
      <c r="BF492" s="244">
        <f>IF(N492="snížená",J492,0)</f>
        <v>0</v>
      </c>
      <c r="BG492" s="244">
        <f>IF(N492="zákl. přenesená",J492,0)</f>
        <v>0</v>
      </c>
      <c r="BH492" s="244">
        <f>IF(N492="sníž. přenesená",J492,0)</f>
        <v>0</v>
      </c>
      <c r="BI492" s="244">
        <f>IF(N492="nulová",J492,0)</f>
        <v>0</v>
      </c>
      <c r="BJ492" s="19" t="s">
        <v>89</v>
      </c>
      <c r="BK492" s="244">
        <f>ROUND(I492*H492,2)</f>
        <v>0</v>
      </c>
      <c r="BL492" s="19" t="s">
        <v>230</v>
      </c>
      <c r="BM492" s="243" t="s">
        <v>3400</v>
      </c>
    </row>
    <row r="493" s="14" customFormat="1">
      <c r="A493" s="14"/>
      <c r="B493" s="257"/>
      <c r="C493" s="258"/>
      <c r="D493" s="247" t="s">
        <v>232</v>
      </c>
      <c r="E493" s="259" t="s">
        <v>1</v>
      </c>
      <c r="F493" s="260" t="s">
        <v>3372</v>
      </c>
      <c r="G493" s="258"/>
      <c r="H493" s="259" t="s">
        <v>1</v>
      </c>
      <c r="I493" s="261"/>
      <c r="J493" s="258"/>
      <c r="K493" s="258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232</v>
      </c>
      <c r="AU493" s="266" t="s">
        <v>89</v>
      </c>
      <c r="AV493" s="14" t="s">
        <v>84</v>
      </c>
      <c r="AW493" s="14" t="s">
        <v>33</v>
      </c>
      <c r="AX493" s="14" t="s">
        <v>78</v>
      </c>
      <c r="AY493" s="266" t="s">
        <v>224</v>
      </c>
    </row>
    <row r="494" s="13" customFormat="1">
      <c r="A494" s="13"/>
      <c r="B494" s="245"/>
      <c r="C494" s="246"/>
      <c r="D494" s="247" t="s">
        <v>232</v>
      </c>
      <c r="E494" s="248" t="s">
        <v>1</v>
      </c>
      <c r="F494" s="249" t="s">
        <v>3401</v>
      </c>
      <c r="G494" s="246"/>
      <c r="H494" s="250">
        <v>1.2909999999999999</v>
      </c>
      <c r="I494" s="251"/>
      <c r="J494" s="246"/>
      <c r="K494" s="246"/>
      <c r="L494" s="252"/>
      <c r="M494" s="253"/>
      <c r="N494" s="254"/>
      <c r="O494" s="254"/>
      <c r="P494" s="254"/>
      <c r="Q494" s="254"/>
      <c r="R494" s="254"/>
      <c r="S494" s="254"/>
      <c r="T494" s="25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6" t="s">
        <v>232</v>
      </c>
      <c r="AU494" s="256" t="s">
        <v>89</v>
      </c>
      <c r="AV494" s="13" t="s">
        <v>89</v>
      </c>
      <c r="AW494" s="13" t="s">
        <v>33</v>
      </c>
      <c r="AX494" s="13" t="s">
        <v>78</v>
      </c>
      <c r="AY494" s="256" t="s">
        <v>224</v>
      </c>
    </row>
    <row r="495" s="13" customFormat="1">
      <c r="A495" s="13"/>
      <c r="B495" s="245"/>
      <c r="C495" s="246"/>
      <c r="D495" s="247" t="s">
        <v>232</v>
      </c>
      <c r="E495" s="248" t="s">
        <v>1</v>
      </c>
      <c r="F495" s="249" t="s">
        <v>3402</v>
      </c>
      <c r="G495" s="246"/>
      <c r="H495" s="250">
        <v>8.9719999999999995</v>
      </c>
      <c r="I495" s="251"/>
      <c r="J495" s="246"/>
      <c r="K495" s="246"/>
      <c r="L495" s="252"/>
      <c r="M495" s="253"/>
      <c r="N495" s="254"/>
      <c r="O495" s="254"/>
      <c r="P495" s="254"/>
      <c r="Q495" s="254"/>
      <c r="R495" s="254"/>
      <c r="S495" s="254"/>
      <c r="T495" s="25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6" t="s">
        <v>232</v>
      </c>
      <c r="AU495" s="256" t="s">
        <v>89</v>
      </c>
      <c r="AV495" s="13" t="s">
        <v>89</v>
      </c>
      <c r="AW495" s="13" t="s">
        <v>33</v>
      </c>
      <c r="AX495" s="13" t="s">
        <v>78</v>
      </c>
      <c r="AY495" s="256" t="s">
        <v>224</v>
      </c>
    </row>
    <row r="496" s="15" customFormat="1">
      <c r="A496" s="15"/>
      <c r="B496" s="267"/>
      <c r="C496" s="268"/>
      <c r="D496" s="247" t="s">
        <v>232</v>
      </c>
      <c r="E496" s="269" t="s">
        <v>1</v>
      </c>
      <c r="F496" s="270" t="s">
        <v>248</v>
      </c>
      <c r="G496" s="268"/>
      <c r="H496" s="271">
        <v>10.263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232</v>
      </c>
      <c r="AU496" s="277" t="s">
        <v>89</v>
      </c>
      <c r="AV496" s="15" t="s">
        <v>230</v>
      </c>
      <c r="AW496" s="15" t="s">
        <v>33</v>
      </c>
      <c r="AX496" s="15" t="s">
        <v>84</v>
      </c>
      <c r="AY496" s="277" t="s">
        <v>224</v>
      </c>
    </row>
    <row r="497" s="2" customFormat="1" ht="37.8" customHeight="1">
      <c r="A497" s="40"/>
      <c r="B497" s="41"/>
      <c r="C497" s="231" t="s">
        <v>632</v>
      </c>
      <c r="D497" s="231" t="s">
        <v>226</v>
      </c>
      <c r="E497" s="232" t="s">
        <v>610</v>
      </c>
      <c r="F497" s="233" t="s">
        <v>611</v>
      </c>
      <c r="G497" s="234" t="s">
        <v>229</v>
      </c>
      <c r="H497" s="235">
        <v>0.34999999999999998</v>
      </c>
      <c r="I497" s="236"/>
      <c r="J497" s="237">
        <f>ROUND(I497*H497,2)</f>
        <v>0</v>
      </c>
      <c r="K497" s="238"/>
      <c r="L497" s="46"/>
      <c r="M497" s="239" t="s">
        <v>1</v>
      </c>
      <c r="N497" s="240" t="s">
        <v>44</v>
      </c>
      <c r="O497" s="93"/>
      <c r="P497" s="241">
        <f>O497*H497</f>
        <v>0</v>
      </c>
      <c r="Q497" s="241">
        <v>0.01119</v>
      </c>
      <c r="R497" s="241">
        <f>Q497*H497</f>
        <v>0.0039164999999999998</v>
      </c>
      <c r="S497" s="241">
        <v>0</v>
      </c>
      <c r="T497" s="242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3" t="s">
        <v>230</v>
      </c>
      <c r="AT497" s="243" t="s">
        <v>226</v>
      </c>
      <c r="AU497" s="243" t="s">
        <v>89</v>
      </c>
      <c r="AY497" s="19" t="s">
        <v>224</v>
      </c>
      <c r="BE497" s="244">
        <f>IF(N497="základní",J497,0)</f>
        <v>0</v>
      </c>
      <c r="BF497" s="244">
        <f>IF(N497="snížená",J497,0)</f>
        <v>0</v>
      </c>
      <c r="BG497" s="244">
        <f>IF(N497="zákl. přenesená",J497,0)</f>
        <v>0</v>
      </c>
      <c r="BH497" s="244">
        <f>IF(N497="sníž. přenesená",J497,0)</f>
        <v>0</v>
      </c>
      <c r="BI497" s="244">
        <f>IF(N497="nulová",J497,0)</f>
        <v>0</v>
      </c>
      <c r="BJ497" s="19" t="s">
        <v>89</v>
      </c>
      <c r="BK497" s="244">
        <f>ROUND(I497*H497,2)</f>
        <v>0</v>
      </c>
      <c r="BL497" s="19" t="s">
        <v>230</v>
      </c>
      <c r="BM497" s="243" t="s">
        <v>3403</v>
      </c>
    </row>
    <row r="498" s="14" customFormat="1">
      <c r="A498" s="14"/>
      <c r="B498" s="257"/>
      <c r="C498" s="258"/>
      <c r="D498" s="247" t="s">
        <v>232</v>
      </c>
      <c r="E498" s="259" t="s">
        <v>1</v>
      </c>
      <c r="F498" s="260" t="s">
        <v>576</v>
      </c>
      <c r="G498" s="258"/>
      <c r="H498" s="259" t="s">
        <v>1</v>
      </c>
      <c r="I498" s="261"/>
      <c r="J498" s="258"/>
      <c r="K498" s="258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232</v>
      </c>
      <c r="AU498" s="266" t="s">
        <v>89</v>
      </c>
      <c r="AV498" s="14" t="s">
        <v>84</v>
      </c>
      <c r="AW498" s="14" t="s">
        <v>33</v>
      </c>
      <c r="AX498" s="14" t="s">
        <v>78</v>
      </c>
      <c r="AY498" s="266" t="s">
        <v>224</v>
      </c>
    </row>
    <row r="499" s="13" customFormat="1">
      <c r="A499" s="13"/>
      <c r="B499" s="245"/>
      <c r="C499" s="246"/>
      <c r="D499" s="247" t="s">
        <v>232</v>
      </c>
      <c r="E499" s="248" t="s">
        <v>1</v>
      </c>
      <c r="F499" s="249" t="s">
        <v>3375</v>
      </c>
      <c r="G499" s="246"/>
      <c r="H499" s="250">
        <v>0.34999999999999998</v>
      </c>
      <c r="I499" s="251"/>
      <c r="J499" s="246"/>
      <c r="K499" s="246"/>
      <c r="L499" s="252"/>
      <c r="M499" s="253"/>
      <c r="N499" s="254"/>
      <c r="O499" s="254"/>
      <c r="P499" s="254"/>
      <c r="Q499" s="254"/>
      <c r="R499" s="254"/>
      <c r="S499" s="254"/>
      <c r="T499" s="25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6" t="s">
        <v>232</v>
      </c>
      <c r="AU499" s="256" t="s">
        <v>89</v>
      </c>
      <c r="AV499" s="13" t="s">
        <v>89</v>
      </c>
      <c r="AW499" s="13" t="s">
        <v>33</v>
      </c>
      <c r="AX499" s="13" t="s">
        <v>84</v>
      </c>
      <c r="AY499" s="256" t="s">
        <v>224</v>
      </c>
    </row>
    <row r="500" s="2" customFormat="1" ht="37.8" customHeight="1">
      <c r="A500" s="40"/>
      <c r="B500" s="41"/>
      <c r="C500" s="231" t="s">
        <v>637</v>
      </c>
      <c r="D500" s="231" t="s">
        <v>226</v>
      </c>
      <c r="E500" s="232" t="s">
        <v>3404</v>
      </c>
      <c r="F500" s="233" t="s">
        <v>3405</v>
      </c>
      <c r="G500" s="234" t="s">
        <v>229</v>
      </c>
      <c r="H500" s="235">
        <v>5.0640000000000001</v>
      </c>
      <c r="I500" s="236"/>
      <c r="J500" s="237">
        <f>ROUND(I500*H500,2)</f>
        <v>0</v>
      </c>
      <c r="K500" s="238"/>
      <c r="L500" s="46"/>
      <c r="M500" s="239" t="s">
        <v>1</v>
      </c>
      <c r="N500" s="240" t="s">
        <v>44</v>
      </c>
      <c r="O500" s="93"/>
      <c r="P500" s="241">
        <f>O500*H500</f>
        <v>0</v>
      </c>
      <c r="Q500" s="241">
        <v>0.01119</v>
      </c>
      <c r="R500" s="241">
        <f>Q500*H500</f>
        <v>0.05666616</v>
      </c>
      <c r="S500" s="241">
        <v>0</v>
      </c>
      <c r="T500" s="242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3" t="s">
        <v>230</v>
      </c>
      <c r="AT500" s="243" t="s">
        <v>226</v>
      </c>
      <c r="AU500" s="243" t="s">
        <v>89</v>
      </c>
      <c r="AY500" s="19" t="s">
        <v>224</v>
      </c>
      <c r="BE500" s="244">
        <f>IF(N500="základní",J500,0)</f>
        <v>0</v>
      </c>
      <c r="BF500" s="244">
        <f>IF(N500="snížená",J500,0)</f>
        <v>0</v>
      </c>
      <c r="BG500" s="244">
        <f>IF(N500="zákl. přenesená",J500,0)</f>
        <v>0</v>
      </c>
      <c r="BH500" s="244">
        <f>IF(N500="sníž. přenesená",J500,0)</f>
        <v>0</v>
      </c>
      <c r="BI500" s="244">
        <f>IF(N500="nulová",J500,0)</f>
        <v>0</v>
      </c>
      <c r="BJ500" s="19" t="s">
        <v>89</v>
      </c>
      <c r="BK500" s="244">
        <f>ROUND(I500*H500,2)</f>
        <v>0</v>
      </c>
      <c r="BL500" s="19" t="s">
        <v>230</v>
      </c>
      <c r="BM500" s="243" t="s">
        <v>3406</v>
      </c>
    </row>
    <row r="501" s="14" customFormat="1">
      <c r="A501" s="14"/>
      <c r="B501" s="257"/>
      <c r="C501" s="258"/>
      <c r="D501" s="247" t="s">
        <v>232</v>
      </c>
      <c r="E501" s="259" t="s">
        <v>1</v>
      </c>
      <c r="F501" s="260" t="s">
        <v>3376</v>
      </c>
      <c r="G501" s="258"/>
      <c r="H501" s="259" t="s">
        <v>1</v>
      </c>
      <c r="I501" s="261"/>
      <c r="J501" s="258"/>
      <c r="K501" s="258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232</v>
      </c>
      <c r="AU501" s="266" t="s">
        <v>89</v>
      </c>
      <c r="AV501" s="14" t="s">
        <v>84</v>
      </c>
      <c r="AW501" s="14" t="s">
        <v>33</v>
      </c>
      <c r="AX501" s="14" t="s">
        <v>78</v>
      </c>
      <c r="AY501" s="266" t="s">
        <v>224</v>
      </c>
    </row>
    <row r="502" s="13" customFormat="1">
      <c r="A502" s="13"/>
      <c r="B502" s="245"/>
      <c r="C502" s="246"/>
      <c r="D502" s="247" t="s">
        <v>232</v>
      </c>
      <c r="E502" s="248" t="s">
        <v>1</v>
      </c>
      <c r="F502" s="249" t="s">
        <v>3377</v>
      </c>
      <c r="G502" s="246"/>
      <c r="H502" s="250">
        <v>3.629</v>
      </c>
      <c r="I502" s="251"/>
      <c r="J502" s="246"/>
      <c r="K502" s="246"/>
      <c r="L502" s="252"/>
      <c r="M502" s="253"/>
      <c r="N502" s="254"/>
      <c r="O502" s="254"/>
      <c r="P502" s="254"/>
      <c r="Q502" s="254"/>
      <c r="R502" s="254"/>
      <c r="S502" s="254"/>
      <c r="T502" s="25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6" t="s">
        <v>232</v>
      </c>
      <c r="AU502" s="256" t="s">
        <v>89</v>
      </c>
      <c r="AV502" s="13" t="s">
        <v>89</v>
      </c>
      <c r="AW502" s="13" t="s">
        <v>33</v>
      </c>
      <c r="AX502" s="13" t="s">
        <v>78</v>
      </c>
      <c r="AY502" s="256" t="s">
        <v>224</v>
      </c>
    </row>
    <row r="503" s="14" customFormat="1">
      <c r="A503" s="14"/>
      <c r="B503" s="257"/>
      <c r="C503" s="258"/>
      <c r="D503" s="247" t="s">
        <v>232</v>
      </c>
      <c r="E503" s="259" t="s">
        <v>1</v>
      </c>
      <c r="F503" s="260" t="s">
        <v>3372</v>
      </c>
      <c r="G503" s="258"/>
      <c r="H503" s="259" t="s">
        <v>1</v>
      </c>
      <c r="I503" s="261"/>
      <c r="J503" s="258"/>
      <c r="K503" s="258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232</v>
      </c>
      <c r="AU503" s="266" t="s">
        <v>89</v>
      </c>
      <c r="AV503" s="14" t="s">
        <v>84</v>
      </c>
      <c r="AW503" s="14" t="s">
        <v>33</v>
      </c>
      <c r="AX503" s="14" t="s">
        <v>78</v>
      </c>
      <c r="AY503" s="266" t="s">
        <v>224</v>
      </c>
    </row>
    <row r="504" s="13" customFormat="1">
      <c r="A504" s="13"/>
      <c r="B504" s="245"/>
      <c r="C504" s="246"/>
      <c r="D504" s="247" t="s">
        <v>232</v>
      </c>
      <c r="E504" s="248" t="s">
        <v>1</v>
      </c>
      <c r="F504" s="249" t="s">
        <v>3378</v>
      </c>
      <c r="G504" s="246"/>
      <c r="H504" s="250">
        <v>1.4350000000000001</v>
      </c>
      <c r="I504" s="251"/>
      <c r="J504" s="246"/>
      <c r="K504" s="246"/>
      <c r="L504" s="252"/>
      <c r="M504" s="253"/>
      <c r="N504" s="254"/>
      <c r="O504" s="254"/>
      <c r="P504" s="254"/>
      <c r="Q504" s="254"/>
      <c r="R504" s="254"/>
      <c r="S504" s="254"/>
      <c r="T504" s="25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6" t="s">
        <v>232</v>
      </c>
      <c r="AU504" s="256" t="s">
        <v>89</v>
      </c>
      <c r="AV504" s="13" t="s">
        <v>89</v>
      </c>
      <c r="AW504" s="13" t="s">
        <v>33</v>
      </c>
      <c r="AX504" s="13" t="s">
        <v>78</v>
      </c>
      <c r="AY504" s="256" t="s">
        <v>224</v>
      </c>
    </row>
    <row r="505" s="15" customFormat="1">
      <c r="A505" s="15"/>
      <c r="B505" s="267"/>
      <c r="C505" s="268"/>
      <c r="D505" s="247" t="s">
        <v>232</v>
      </c>
      <c r="E505" s="269" t="s">
        <v>1</v>
      </c>
      <c r="F505" s="270" t="s">
        <v>248</v>
      </c>
      <c r="G505" s="268"/>
      <c r="H505" s="271">
        <v>5.0640000000000001</v>
      </c>
      <c r="I505" s="272"/>
      <c r="J505" s="268"/>
      <c r="K505" s="268"/>
      <c r="L505" s="273"/>
      <c r="M505" s="274"/>
      <c r="N505" s="275"/>
      <c r="O505" s="275"/>
      <c r="P505" s="275"/>
      <c r="Q505" s="275"/>
      <c r="R505" s="275"/>
      <c r="S505" s="275"/>
      <c r="T505" s="27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7" t="s">
        <v>232</v>
      </c>
      <c r="AU505" s="277" t="s">
        <v>89</v>
      </c>
      <c r="AV505" s="15" t="s">
        <v>230</v>
      </c>
      <c r="AW505" s="15" t="s">
        <v>33</v>
      </c>
      <c r="AX505" s="15" t="s">
        <v>84</v>
      </c>
      <c r="AY505" s="277" t="s">
        <v>224</v>
      </c>
    </row>
    <row r="506" s="2" customFormat="1" ht="37.8" customHeight="1">
      <c r="A506" s="40"/>
      <c r="B506" s="41"/>
      <c r="C506" s="231" t="s">
        <v>642</v>
      </c>
      <c r="D506" s="231" t="s">
        <v>226</v>
      </c>
      <c r="E506" s="232" t="s">
        <v>3407</v>
      </c>
      <c r="F506" s="233" t="s">
        <v>3408</v>
      </c>
      <c r="G506" s="234" t="s">
        <v>229</v>
      </c>
      <c r="H506" s="235">
        <v>45.457000000000001</v>
      </c>
      <c r="I506" s="236"/>
      <c r="J506" s="237">
        <f>ROUND(I506*H506,2)</f>
        <v>0</v>
      </c>
      <c r="K506" s="238"/>
      <c r="L506" s="46"/>
      <c r="M506" s="239" t="s">
        <v>1</v>
      </c>
      <c r="N506" s="240" t="s">
        <v>44</v>
      </c>
      <c r="O506" s="93"/>
      <c r="P506" s="241">
        <f>O506*H506</f>
        <v>0</v>
      </c>
      <c r="Q506" s="241">
        <v>0.01119</v>
      </c>
      <c r="R506" s="241">
        <f>Q506*H506</f>
        <v>0.50866383000000004</v>
      </c>
      <c r="S506" s="241">
        <v>0</v>
      </c>
      <c r="T506" s="242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3" t="s">
        <v>230</v>
      </c>
      <c r="AT506" s="243" t="s">
        <v>226</v>
      </c>
      <c r="AU506" s="243" t="s">
        <v>89</v>
      </c>
      <c r="AY506" s="19" t="s">
        <v>224</v>
      </c>
      <c r="BE506" s="244">
        <f>IF(N506="základní",J506,0)</f>
        <v>0</v>
      </c>
      <c r="BF506" s="244">
        <f>IF(N506="snížená",J506,0)</f>
        <v>0</v>
      </c>
      <c r="BG506" s="244">
        <f>IF(N506="zákl. přenesená",J506,0)</f>
        <v>0</v>
      </c>
      <c r="BH506" s="244">
        <f>IF(N506="sníž. přenesená",J506,0)</f>
        <v>0</v>
      </c>
      <c r="BI506" s="244">
        <f>IF(N506="nulová",J506,0)</f>
        <v>0</v>
      </c>
      <c r="BJ506" s="19" t="s">
        <v>89</v>
      </c>
      <c r="BK506" s="244">
        <f>ROUND(I506*H506,2)</f>
        <v>0</v>
      </c>
      <c r="BL506" s="19" t="s">
        <v>230</v>
      </c>
      <c r="BM506" s="243" t="s">
        <v>3409</v>
      </c>
    </row>
    <row r="507" s="14" customFormat="1">
      <c r="A507" s="14"/>
      <c r="B507" s="257"/>
      <c r="C507" s="258"/>
      <c r="D507" s="247" t="s">
        <v>232</v>
      </c>
      <c r="E507" s="259" t="s">
        <v>1</v>
      </c>
      <c r="F507" s="260" t="s">
        <v>3379</v>
      </c>
      <c r="G507" s="258"/>
      <c r="H507" s="259" t="s">
        <v>1</v>
      </c>
      <c r="I507" s="261"/>
      <c r="J507" s="258"/>
      <c r="K507" s="258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232</v>
      </c>
      <c r="AU507" s="266" t="s">
        <v>89</v>
      </c>
      <c r="AV507" s="14" t="s">
        <v>84</v>
      </c>
      <c r="AW507" s="14" t="s">
        <v>33</v>
      </c>
      <c r="AX507" s="14" t="s">
        <v>78</v>
      </c>
      <c r="AY507" s="266" t="s">
        <v>224</v>
      </c>
    </row>
    <row r="508" s="13" customFormat="1">
      <c r="A508" s="13"/>
      <c r="B508" s="245"/>
      <c r="C508" s="246"/>
      <c r="D508" s="247" t="s">
        <v>232</v>
      </c>
      <c r="E508" s="248" t="s">
        <v>1</v>
      </c>
      <c r="F508" s="249" t="s">
        <v>3380</v>
      </c>
      <c r="G508" s="246"/>
      <c r="H508" s="250">
        <v>45.457000000000001</v>
      </c>
      <c r="I508" s="251"/>
      <c r="J508" s="246"/>
      <c r="K508" s="246"/>
      <c r="L508" s="252"/>
      <c r="M508" s="253"/>
      <c r="N508" s="254"/>
      <c r="O508" s="254"/>
      <c r="P508" s="254"/>
      <c r="Q508" s="254"/>
      <c r="R508" s="254"/>
      <c r="S508" s="254"/>
      <c r="T508" s="25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6" t="s">
        <v>232</v>
      </c>
      <c r="AU508" s="256" t="s">
        <v>89</v>
      </c>
      <c r="AV508" s="13" t="s">
        <v>89</v>
      </c>
      <c r="AW508" s="13" t="s">
        <v>33</v>
      </c>
      <c r="AX508" s="13" t="s">
        <v>84</v>
      </c>
      <c r="AY508" s="256" t="s">
        <v>224</v>
      </c>
    </row>
    <row r="509" s="2" customFormat="1" ht="16.5" customHeight="1">
      <c r="A509" s="40"/>
      <c r="B509" s="41"/>
      <c r="C509" s="278" t="s">
        <v>646</v>
      </c>
      <c r="D509" s="278" t="s">
        <v>390</v>
      </c>
      <c r="E509" s="279" t="s">
        <v>614</v>
      </c>
      <c r="F509" s="280" t="s">
        <v>615</v>
      </c>
      <c r="G509" s="281" t="s">
        <v>229</v>
      </c>
      <c r="H509" s="282">
        <v>53.414999999999999</v>
      </c>
      <c r="I509" s="283"/>
      <c r="J509" s="284">
        <f>ROUND(I509*H509,2)</f>
        <v>0</v>
      </c>
      <c r="K509" s="285"/>
      <c r="L509" s="286"/>
      <c r="M509" s="287" t="s">
        <v>1</v>
      </c>
      <c r="N509" s="288" t="s">
        <v>44</v>
      </c>
      <c r="O509" s="93"/>
      <c r="P509" s="241">
        <f>O509*H509</f>
        <v>0</v>
      </c>
      <c r="Q509" s="241">
        <v>0.00075000000000000002</v>
      </c>
      <c r="R509" s="241">
        <f>Q509*H509</f>
        <v>0.04006125</v>
      </c>
      <c r="S509" s="241">
        <v>0</v>
      </c>
      <c r="T509" s="242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3" t="s">
        <v>270</v>
      </c>
      <c r="AT509" s="243" t="s">
        <v>390</v>
      </c>
      <c r="AU509" s="243" t="s">
        <v>89</v>
      </c>
      <c r="AY509" s="19" t="s">
        <v>224</v>
      </c>
      <c r="BE509" s="244">
        <f>IF(N509="základní",J509,0)</f>
        <v>0</v>
      </c>
      <c r="BF509" s="244">
        <f>IF(N509="snížená",J509,0)</f>
        <v>0</v>
      </c>
      <c r="BG509" s="244">
        <f>IF(N509="zákl. přenesená",J509,0)</f>
        <v>0</v>
      </c>
      <c r="BH509" s="244">
        <f>IF(N509="sníž. přenesená",J509,0)</f>
        <v>0</v>
      </c>
      <c r="BI509" s="244">
        <f>IF(N509="nulová",J509,0)</f>
        <v>0</v>
      </c>
      <c r="BJ509" s="19" t="s">
        <v>89</v>
      </c>
      <c r="BK509" s="244">
        <f>ROUND(I509*H509,2)</f>
        <v>0</v>
      </c>
      <c r="BL509" s="19" t="s">
        <v>230</v>
      </c>
      <c r="BM509" s="243" t="s">
        <v>3410</v>
      </c>
    </row>
    <row r="510" s="14" customFormat="1">
      <c r="A510" s="14"/>
      <c r="B510" s="257"/>
      <c r="C510" s="258"/>
      <c r="D510" s="247" t="s">
        <v>232</v>
      </c>
      <c r="E510" s="259" t="s">
        <v>1</v>
      </c>
      <c r="F510" s="260" t="s">
        <v>576</v>
      </c>
      <c r="G510" s="258"/>
      <c r="H510" s="259" t="s">
        <v>1</v>
      </c>
      <c r="I510" s="261"/>
      <c r="J510" s="258"/>
      <c r="K510" s="258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232</v>
      </c>
      <c r="AU510" s="266" t="s">
        <v>89</v>
      </c>
      <c r="AV510" s="14" t="s">
        <v>84</v>
      </c>
      <c r="AW510" s="14" t="s">
        <v>33</v>
      </c>
      <c r="AX510" s="14" t="s">
        <v>78</v>
      </c>
      <c r="AY510" s="266" t="s">
        <v>224</v>
      </c>
    </row>
    <row r="511" s="13" customFormat="1">
      <c r="A511" s="13"/>
      <c r="B511" s="245"/>
      <c r="C511" s="246"/>
      <c r="D511" s="247" t="s">
        <v>232</v>
      </c>
      <c r="E511" s="248" t="s">
        <v>1</v>
      </c>
      <c r="F511" s="249" t="s">
        <v>3411</v>
      </c>
      <c r="G511" s="246"/>
      <c r="H511" s="250">
        <v>0.36799999999999999</v>
      </c>
      <c r="I511" s="251"/>
      <c r="J511" s="246"/>
      <c r="K511" s="246"/>
      <c r="L511" s="252"/>
      <c r="M511" s="253"/>
      <c r="N511" s="254"/>
      <c r="O511" s="254"/>
      <c r="P511" s="254"/>
      <c r="Q511" s="254"/>
      <c r="R511" s="254"/>
      <c r="S511" s="254"/>
      <c r="T511" s="25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6" t="s">
        <v>232</v>
      </c>
      <c r="AU511" s="256" t="s">
        <v>89</v>
      </c>
      <c r="AV511" s="13" t="s">
        <v>89</v>
      </c>
      <c r="AW511" s="13" t="s">
        <v>33</v>
      </c>
      <c r="AX511" s="13" t="s">
        <v>78</v>
      </c>
      <c r="AY511" s="256" t="s">
        <v>224</v>
      </c>
    </row>
    <row r="512" s="14" customFormat="1">
      <c r="A512" s="14"/>
      <c r="B512" s="257"/>
      <c r="C512" s="258"/>
      <c r="D512" s="247" t="s">
        <v>232</v>
      </c>
      <c r="E512" s="259" t="s">
        <v>1</v>
      </c>
      <c r="F512" s="260" t="s">
        <v>3376</v>
      </c>
      <c r="G512" s="258"/>
      <c r="H512" s="259" t="s">
        <v>1</v>
      </c>
      <c r="I512" s="261"/>
      <c r="J512" s="258"/>
      <c r="K512" s="258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232</v>
      </c>
      <c r="AU512" s="266" t="s">
        <v>89</v>
      </c>
      <c r="AV512" s="14" t="s">
        <v>84</v>
      </c>
      <c r="AW512" s="14" t="s">
        <v>33</v>
      </c>
      <c r="AX512" s="14" t="s">
        <v>78</v>
      </c>
      <c r="AY512" s="266" t="s">
        <v>224</v>
      </c>
    </row>
    <row r="513" s="13" customFormat="1">
      <c r="A513" s="13"/>
      <c r="B513" s="245"/>
      <c r="C513" s="246"/>
      <c r="D513" s="247" t="s">
        <v>232</v>
      </c>
      <c r="E513" s="248" t="s">
        <v>1</v>
      </c>
      <c r="F513" s="249" t="s">
        <v>3412</v>
      </c>
      <c r="G513" s="246"/>
      <c r="H513" s="250">
        <v>3.8100000000000001</v>
      </c>
      <c r="I513" s="251"/>
      <c r="J513" s="246"/>
      <c r="K513" s="246"/>
      <c r="L513" s="252"/>
      <c r="M513" s="253"/>
      <c r="N513" s="254"/>
      <c r="O513" s="254"/>
      <c r="P513" s="254"/>
      <c r="Q513" s="254"/>
      <c r="R513" s="254"/>
      <c r="S513" s="254"/>
      <c r="T513" s="25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6" t="s">
        <v>232</v>
      </c>
      <c r="AU513" s="256" t="s">
        <v>89</v>
      </c>
      <c r="AV513" s="13" t="s">
        <v>89</v>
      </c>
      <c r="AW513" s="13" t="s">
        <v>33</v>
      </c>
      <c r="AX513" s="13" t="s">
        <v>78</v>
      </c>
      <c r="AY513" s="256" t="s">
        <v>224</v>
      </c>
    </row>
    <row r="514" s="14" customFormat="1">
      <c r="A514" s="14"/>
      <c r="B514" s="257"/>
      <c r="C514" s="258"/>
      <c r="D514" s="247" t="s">
        <v>232</v>
      </c>
      <c r="E514" s="259" t="s">
        <v>1</v>
      </c>
      <c r="F514" s="260" t="s">
        <v>3372</v>
      </c>
      <c r="G514" s="258"/>
      <c r="H514" s="259" t="s">
        <v>1</v>
      </c>
      <c r="I514" s="261"/>
      <c r="J514" s="258"/>
      <c r="K514" s="258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232</v>
      </c>
      <c r="AU514" s="266" t="s">
        <v>89</v>
      </c>
      <c r="AV514" s="14" t="s">
        <v>84</v>
      </c>
      <c r="AW514" s="14" t="s">
        <v>33</v>
      </c>
      <c r="AX514" s="14" t="s">
        <v>78</v>
      </c>
      <c r="AY514" s="266" t="s">
        <v>224</v>
      </c>
    </row>
    <row r="515" s="13" customFormat="1">
      <c r="A515" s="13"/>
      <c r="B515" s="245"/>
      <c r="C515" s="246"/>
      <c r="D515" s="247" t="s">
        <v>232</v>
      </c>
      <c r="E515" s="248" t="s">
        <v>1</v>
      </c>
      <c r="F515" s="249" t="s">
        <v>3413</v>
      </c>
      <c r="G515" s="246"/>
      <c r="H515" s="250">
        <v>1.5069999999999999</v>
      </c>
      <c r="I515" s="251"/>
      <c r="J515" s="246"/>
      <c r="K515" s="246"/>
      <c r="L515" s="252"/>
      <c r="M515" s="253"/>
      <c r="N515" s="254"/>
      <c r="O515" s="254"/>
      <c r="P515" s="254"/>
      <c r="Q515" s="254"/>
      <c r="R515" s="254"/>
      <c r="S515" s="254"/>
      <c r="T515" s="25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6" t="s">
        <v>232</v>
      </c>
      <c r="AU515" s="256" t="s">
        <v>89</v>
      </c>
      <c r="AV515" s="13" t="s">
        <v>89</v>
      </c>
      <c r="AW515" s="13" t="s">
        <v>33</v>
      </c>
      <c r="AX515" s="13" t="s">
        <v>78</v>
      </c>
      <c r="AY515" s="256" t="s">
        <v>224</v>
      </c>
    </row>
    <row r="516" s="14" customFormat="1">
      <c r="A516" s="14"/>
      <c r="B516" s="257"/>
      <c r="C516" s="258"/>
      <c r="D516" s="247" t="s">
        <v>232</v>
      </c>
      <c r="E516" s="259" t="s">
        <v>1</v>
      </c>
      <c r="F516" s="260" t="s">
        <v>3379</v>
      </c>
      <c r="G516" s="258"/>
      <c r="H516" s="259" t="s">
        <v>1</v>
      </c>
      <c r="I516" s="261"/>
      <c r="J516" s="258"/>
      <c r="K516" s="258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232</v>
      </c>
      <c r="AU516" s="266" t="s">
        <v>89</v>
      </c>
      <c r="AV516" s="14" t="s">
        <v>84</v>
      </c>
      <c r="AW516" s="14" t="s">
        <v>33</v>
      </c>
      <c r="AX516" s="14" t="s">
        <v>78</v>
      </c>
      <c r="AY516" s="266" t="s">
        <v>224</v>
      </c>
    </row>
    <row r="517" s="13" customFormat="1">
      <c r="A517" s="13"/>
      <c r="B517" s="245"/>
      <c r="C517" s="246"/>
      <c r="D517" s="247" t="s">
        <v>232</v>
      </c>
      <c r="E517" s="248" t="s">
        <v>1</v>
      </c>
      <c r="F517" s="249" t="s">
        <v>3414</v>
      </c>
      <c r="G517" s="246"/>
      <c r="H517" s="250">
        <v>47.729999999999997</v>
      </c>
      <c r="I517" s="251"/>
      <c r="J517" s="246"/>
      <c r="K517" s="246"/>
      <c r="L517" s="252"/>
      <c r="M517" s="253"/>
      <c r="N517" s="254"/>
      <c r="O517" s="254"/>
      <c r="P517" s="254"/>
      <c r="Q517" s="254"/>
      <c r="R517" s="254"/>
      <c r="S517" s="254"/>
      <c r="T517" s="25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6" t="s">
        <v>232</v>
      </c>
      <c r="AU517" s="256" t="s">
        <v>89</v>
      </c>
      <c r="AV517" s="13" t="s">
        <v>89</v>
      </c>
      <c r="AW517" s="13" t="s">
        <v>33</v>
      </c>
      <c r="AX517" s="13" t="s">
        <v>78</v>
      </c>
      <c r="AY517" s="256" t="s">
        <v>224</v>
      </c>
    </row>
    <row r="518" s="15" customFormat="1">
      <c r="A518" s="15"/>
      <c r="B518" s="267"/>
      <c r="C518" s="268"/>
      <c r="D518" s="247" t="s">
        <v>232</v>
      </c>
      <c r="E518" s="269" t="s">
        <v>1</v>
      </c>
      <c r="F518" s="270" t="s">
        <v>248</v>
      </c>
      <c r="G518" s="268"/>
      <c r="H518" s="271">
        <v>53.414999999999999</v>
      </c>
      <c r="I518" s="272"/>
      <c r="J518" s="268"/>
      <c r="K518" s="268"/>
      <c r="L518" s="273"/>
      <c r="M518" s="274"/>
      <c r="N518" s="275"/>
      <c r="O518" s="275"/>
      <c r="P518" s="275"/>
      <c r="Q518" s="275"/>
      <c r="R518" s="275"/>
      <c r="S518" s="275"/>
      <c r="T518" s="27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7" t="s">
        <v>232</v>
      </c>
      <c r="AU518" s="277" t="s">
        <v>89</v>
      </c>
      <c r="AV518" s="15" t="s">
        <v>230</v>
      </c>
      <c r="AW518" s="15" t="s">
        <v>33</v>
      </c>
      <c r="AX518" s="15" t="s">
        <v>84</v>
      </c>
      <c r="AY518" s="277" t="s">
        <v>224</v>
      </c>
    </row>
    <row r="519" s="2" customFormat="1" ht="37.8" customHeight="1">
      <c r="A519" s="40"/>
      <c r="B519" s="41"/>
      <c r="C519" s="231" t="s">
        <v>655</v>
      </c>
      <c r="D519" s="231" t="s">
        <v>226</v>
      </c>
      <c r="E519" s="232" t="s">
        <v>3415</v>
      </c>
      <c r="F519" s="233" t="s">
        <v>3416</v>
      </c>
      <c r="G519" s="234" t="s">
        <v>229</v>
      </c>
      <c r="H519" s="235">
        <v>1.7150000000000001</v>
      </c>
      <c r="I519" s="236"/>
      <c r="J519" s="237">
        <f>ROUND(I519*H519,2)</f>
        <v>0</v>
      </c>
      <c r="K519" s="238"/>
      <c r="L519" s="46"/>
      <c r="M519" s="239" t="s">
        <v>1</v>
      </c>
      <c r="N519" s="240" t="s">
        <v>44</v>
      </c>
      <c r="O519" s="93"/>
      <c r="P519" s="241">
        <f>O519*H519</f>
        <v>0</v>
      </c>
      <c r="Q519" s="241">
        <v>0.01119</v>
      </c>
      <c r="R519" s="241">
        <f>Q519*H519</f>
        <v>0.019190850000000002</v>
      </c>
      <c r="S519" s="241">
        <v>0</v>
      </c>
      <c r="T519" s="242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3" t="s">
        <v>230</v>
      </c>
      <c r="AT519" s="243" t="s">
        <v>226</v>
      </c>
      <c r="AU519" s="243" t="s">
        <v>89</v>
      </c>
      <c r="AY519" s="19" t="s">
        <v>224</v>
      </c>
      <c r="BE519" s="244">
        <f>IF(N519="základní",J519,0)</f>
        <v>0</v>
      </c>
      <c r="BF519" s="244">
        <f>IF(N519="snížená",J519,0)</f>
        <v>0</v>
      </c>
      <c r="BG519" s="244">
        <f>IF(N519="zákl. přenesená",J519,0)</f>
        <v>0</v>
      </c>
      <c r="BH519" s="244">
        <f>IF(N519="sníž. přenesená",J519,0)</f>
        <v>0</v>
      </c>
      <c r="BI519" s="244">
        <f>IF(N519="nulová",J519,0)</f>
        <v>0</v>
      </c>
      <c r="BJ519" s="19" t="s">
        <v>89</v>
      </c>
      <c r="BK519" s="244">
        <f>ROUND(I519*H519,2)</f>
        <v>0</v>
      </c>
      <c r="BL519" s="19" t="s">
        <v>230</v>
      </c>
      <c r="BM519" s="243" t="s">
        <v>3417</v>
      </c>
    </row>
    <row r="520" s="14" customFormat="1">
      <c r="A520" s="14"/>
      <c r="B520" s="257"/>
      <c r="C520" s="258"/>
      <c r="D520" s="247" t="s">
        <v>232</v>
      </c>
      <c r="E520" s="259" t="s">
        <v>1</v>
      </c>
      <c r="F520" s="260" t="s">
        <v>574</v>
      </c>
      <c r="G520" s="258"/>
      <c r="H520" s="259" t="s">
        <v>1</v>
      </c>
      <c r="I520" s="261"/>
      <c r="J520" s="258"/>
      <c r="K520" s="258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232</v>
      </c>
      <c r="AU520" s="266" t="s">
        <v>89</v>
      </c>
      <c r="AV520" s="14" t="s">
        <v>84</v>
      </c>
      <c r="AW520" s="14" t="s">
        <v>33</v>
      </c>
      <c r="AX520" s="14" t="s">
        <v>78</v>
      </c>
      <c r="AY520" s="266" t="s">
        <v>224</v>
      </c>
    </row>
    <row r="521" s="13" customFormat="1">
      <c r="A521" s="13"/>
      <c r="B521" s="245"/>
      <c r="C521" s="246"/>
      <c r="D521" s="247" t="s">
        <v>232</v>
      </c>
      <c r="E521" s="248" t="s">
        <v>1</v>
      </c>
      <c r="F521" s="249" t="s">
        <v>3381</v>
      </c>
      <c r="G521" s="246"/>
      <c r="H521" s="250">
        <v>1.7150000000000001</v>
      </c>
      <c r="I521" s="251"/>
      <c r="J521" s="246"/>
      <c r="K521" s="246"/>
      <c r="L521" s="252"/>
      <c r="M521" s="253"/>
      <c r="N521" s="254"/>
      <c r="O521" s="254"/>
      <c r="P521" s="254"/>
      <c r="Q521" s="254"/>
      <c r="R521" s="254"/>
      <c r="S521" s="254"/>
      <c r="T521" s="25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6" t="s">
        <v>232</v>
      </c>
      <c r="AU521" s="256" t="s">
        <v>89</v>
      </c>
      <c r="AV521" s="13" t="s">
        <v>89</v>
      </c>
      <c r="AW521" s="13" t="s">
        <v>33</v>
      </c>
      <c r="AX521" s="13" t="s">
        <v>84</v>
      </c>
      <c r="AY521" s="256" t="s">
        <v>224</v>
      </c>
    </row>
    <row r="522" s="2" customFormat="1" ht="37.8" customHeight="1">
      <c r="A522" s="40"/>
      <c r="B522" s="41"/>
      <c r="C522" s="231" t="s">
        <v>660</v>
      </c>
      <c r="D522" s="231" t="s">
        <v>226</v>
      </c>
      <c r="E522" s="232" t="s">
        <v>3418</v>
      </c>
      <c r="F522" s="233" t="s">
        <v>3419</v>
      </c>
      <c r="G522" s="234" t="s">
        <v>229</v>
      </c>
      <c r="H522" s="235">
        <v>3.629</v>
      </c>
      <c r="I522" s="236"/>
      <c r="J522" s="237">
        <f>ROUND(I522*H522,2)</f>
        <v>0</v>
      </c>
      <c r="K522" s="238"/>
      <c r="L522" s="46"/>
      <c r="M522" s="239" t="s">
        <v>1</v>
      </c>
      <c r="N522" s="240" t="s">
        <v>44</v>
      </c>
      <c r="O522" s="93"/>
      <c r="P522" s="241">
        <f>O522*H522</f>
        <v>0</v>
      </c>
      <c r="Q522" s="241">
        <v>0.01119</v>
      </c>
      <c r="R522" s="241">
        <f>Q522*H522</f>
        <v>0.04060851</v>
      </c>
      <c r="S522" s="241">
        <v>0</v>
      </c>
      <c r="T522" s="242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3" t="s">
        <v>230</v>
      </c>
      <c r="AT522" s="243" t="s">
        <v>226</v>
      </c>
      <c r="AU522" s="243" t="s">
        <v>89</v>
      </c>
      <c r="AY522" s="19" t="s">
        <v>224</v>
      </c>
      <c r="BE522" s="244">
        <f>IF(N522="základní",J522,0)</f>
        <v>0</v>
      </c>
      <c r="BF522" s="244">
        <f>IF(N522="snížená",J522,0)</f>
        <v>0</v>
      </c>
      <c r="BG522" s="244">
        <f>IF(N522="zákl. přenesená",J522,0)</f>
        <v>0</v>
      </c>
      <c r="BH522" s="244">
        <f>IF(N522="sníž. přenesená",J522,0)</f>
        <v>0</v>
      </c>
      <c r="BI522" s="244">
        <f>IF(N522="nulová",J522,0)</f>
        <v>0</v>
      </c>
      <c r="BJ522" s="19" t="s">
        <v>89</v>
      </c>
      <c r="BK522" s="244">
        <f>ROUND(I522*H522,2)</f>
        <v>0</v>
      </c>
      <c r="BL522" s="19" t="s">
        <v>230</v>
      </c>
      <c r="BM522" s="243" t="s">
        <v>3420</v>
      </c>
    </row>
    <row r="523" s="14" customFormat="1">
      <c r="A523" s="14"/>
      <c r="B523" s="257"/>
      <c r="C523" s="258"/>
      <c r="D523" s="247" t="s">
        <v>232</v>
      </c>
      <c r="E523" s="259" t="s">
        <v>1</v>
      </c>
      <c r="F523" s="260" t="s">
        <v>3376</v>
      </c>
      <c r="G523" s="258"/>
      <c r="H523" s="259" t="s">
        <v>1</v>
      </c>
      <c r="I523" s="261"/>
      <c r="J523" s="258"/>
      <c r="K523" s="258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232</v>
      </c>
      <c r="AU523" s="266" t="s">
        <v>89</v>
      </c>
      <c r="AV523" s="14" t="s">
        <v>84</v>
      </c>
      <c r="AW523" s="14" t="s">
        <v>33</v>
      </c>
      <c r="AX523" s="14" t="s">
        <v>78</v>
      </c>
      <c r="AY523" s="266" t="s">
        <v>224</v>
      </c>
    </row>
    <row r="524" s="13" customFormat="1">
      <c r="A524" s="13"/>
      <c r="B524" s="245"/>
      <c r="C524" s="246"/>
      <c r="D524" s="247" t="s">
        <v>232</v>
      </c>
      <c r="E524" s="248" t="s">
        <v>1</v>
      </c>
      <c r="F524" s="249" t="s">
        <v>3377</v>
      </c>
      <c r="G524" s="246"/>
      <c r="H524" s="250">
        <v>3.629</v>
      </c>
      <c r="I524" s="251"/>
      <c r="J524" s="246"/>
      <c r="K524" s="246"/>
      <c r="L524" s="252"/>
      <c r="M524" s="253"/>
      <c r="N524" s="254"/>
      <c r="O524" s="254"/>
      <c r="P524" s="254"/>
      <c r="Q524" s="254"/>
      <c r="R524" s="254"/>
      <c r="S524" s="254"/>
      <c r="T524" s="25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6" t="s">
        <v>232</v>
      </c>
      <c r="AU524" s="256" t="s">
        <v>89</v>
      </c>
      <c r="AV524" s="13" t="s">
        <v>89</v>
      </c>
      <c r="AW524" s="13" t="s">
        <v>33</v>
      </c>
      <c r="AX524" s="13" t="s">
        <v>84</v>
      </c>
      <c r="AY524" s="256" t="s">
        <v>224</v>
      </c>
    </row>
    <row r="525" s="2" customFormat="1" ht="16.5" customHeight="1">
      <c r="A525" s="40"/>
      <c r="B525" s="41"/>
      <c r="C525" s="278" t="s">
        <v>664</v>
      </c>
      <c r="D525" s="278" t="s">
        <v>390</v>
      </c>
      <c r="E525" s="279" t="s">
        <v>3421</v>
      </c>
      <c r="F525" s="280" t="s">
        <v>3422</v>
      </c>
      <c r="G525" s="281" t="s">
        <v>229</v>
      </c>
      <c r="H525" s="282">
        <v>3.8100000000000001</v>
      </c>
      <c r="I525" s="283"/>
      <c r="J525" s="284">
        <f>ROUND(I525*H525,2)</f>
        <v>0</v>
      </c>
      <c r="K525" s="285"/>
      <c r="L525" s="286"/>
      <c r="M525" s="287" t="s">
        <v>1</v>
      </c>
      <c r="N525" s="288" t="s">
        <v>44</v>
      </c>
      <c r="O525" s="93"/>
      <c r="P525" s="241">
        <f>O525*H525</f>
        <v>0</v>
      </c>
      <c r="Q525" s="241">
        <v>0.0015</v>
      </c>
      <c r="R525" s="241">
        <f>Q525*H525</f>
        <v>0.0057150000000000005</v>
      </c>
      <c r="S525" s="241">
        <v>0</v>
      </c>
      <c r="T525" s="242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3" t="s">
        <v>270</v>
      </c>
      <c r="AT525" s="243" t="s">
        <v>390</v>
      </c>
      <c r="AU525" s="243" t="s">
        <v>89</v>
      </c>
      <c r="AY525" s="19" t="s">
        <v>224</v>
      </c>
      <c r="BE525" s="244">
        <f>IF(N525="základní",J525,0)</f>
        <v>0</v>
      </c>
      <c r="BF525" s="244">
        <f>IF(N525="snížená",J525,0)</f>
        <v>0</v>
      </c>
      <c r="BG525" s="244">
        <f>IF(N525="zákl. přenesená",J525,0)</f>
        <v>0</v>
      </c>
      <c r="BH525" s="244">
        <f>IF(N525="sníž. přenesená",J525,0)</f>
        <v>0</v>
      </c>
      <c r="BI525" s="244">
        <f>IF(N525="nulová",J525,0)</f>
        <v>0</v>
      </c>
      <c r="BJ525" s="19" t="s">
        <v>89</v>
      </c>
      <c r="BK525" s="244">
        <f>ROUND(I525*H525,2)</f>
        <v>0</v>
      </c>
      <c r="BL525" s="19" t="s">
        <v>230</v>
      </c>
      <c r="BM525" s="243" t="s">
        <v>3423</v>
      </c>
    </row>
    <row r="526" s="14" customFormat="1">
      <c r="A526" s="14"/>
      <c r="B526" s="257"/>
      <c r="C526" s="258"/>
      <c r="D526" s="247" t="s">
        <v>232</v>
      </c>
      <c r="E526" s="259" t="s">
        <v>1</v>
      </c>
      <c r="F526" s="260" t="s">
        <v>3376</v>
      </c>
      <c r="G526" s="258"/>
      <c r="H526" s="259" t="s">
        <v>1</v>
      </c>
      <c r="I526" s="261"/>
      <c r="J526" s="258"/>
      <c r="K526" s="258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232</v>
      </c>
      <c r="AU526" s="266" t="s">
        <v>89</v>
      </c>
      <c r="AV526" s="14" t="s">
        <v>84</v>
      </c>
      <c r="AW526" s="14" t="s">
        <v>33</v>
      </c>
      <c r="AX526" s="14" t="s">
        <v>78</v>
      </c>
      <c r="AY526" s="266" t="s">
        <v>224</v>
      </c>
    </row>
    <row r="527" s="13" customFormat="1">
      <c r="A527" s="13"/>
      <c r="B527" s="245"/>
      <c r="C527" s="246"/>
      <c r="D527" s="247" t="s">
        <v>232</v>
      </c>
      <c r="E527" s="248" t="s">
        <v>1</v>
      </c>
      <c r="F527" s="249" t="s">
        <v>3412</v>
      </c>
      <c r="G527" s="246"/>
      <c r="H527" s="250">
        <v>3.8100000000000001</v>
      </c>
      <c r="I527" s="251"/>
      <c r="J527" s="246"/>
      <c r="K527" s="246"/>
      <c r="L527" s="252"/>
      <c r="M527" s="253"/>
      <c r="N527" s="254"/>
      <c r="O527" s="254"/>
      <c r="P527" s="254"/>
      <c r="Q527" s="254"/>
      <c r="R527" s="254"/>
      <c r="S527" s="254"/>
      <c r="T527" s="25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6" t="s">
        <v>232</v>
      </c>
      <c r="AU527" s="256" t="s">
        <v>89</v>
      </c>
      <c r="AV527" s="13" t="s">
        <v>89</v>
      </c>
      <c r="AW527" s="13" t="s">
        <v>33</v>
      </c>
      <c r="AX527" s="13" t="s">
        <v>84</v>
      </c>
      <c r="AY527" s="256" t="s">
        <v>224</v>
      </c>
    </row>
    <row r="528" s="2" customFormat="1" ht="16.5" customHeight="1">
      <c r="A528" s="40"/>
      <c r="B528" s="41"/>
      <c r="C528" s="278" t="s">
        <v>670</v>
      </c>
      <c r="D528" s="278" t="s">
        <v>390</v>
      </c>
      <c r="E528" s="279" t="s">
        <v>3424</v>
      </c>
      <c r="F528" s="280" t="s">
        <v>3425</v>
      </c>
      <c r="G528" s="281" t="s">
        <v>229</v>
      </c>
      <c r="H528" s="282">
        <v>1.8009999999999999</v>
      </c>
      <c r="I528" s="283"/>
      <c r="J528" s="284">
        <f>ROUND(I528*H528,2)</f>
        <v>0</v>
      </c>
      <c r="K528" s="285"/>
      <c r="L528" s="286"/>
      <c r="M528" s="287" t="s">
        <v>1</v>
      </c>
      <c r="N528" s="288" t="s">
        <v>44</v>
      </c>
      <c r="O528" s="93"/>
      <c r="P528" s="241">
        <f>O528*H528</f>
        <v>0</v>
      </c>
      <c r="Q528" s="241">
        <v>0.0018</v>
      </c>
      <c r="R528" s="241">
        <f>Q528*H528</f>
        <v>0.0032418</v>
      </c>
      <c r="S528" s="241">
        <v>0</v>
      </c>
      <c r="T528" s="242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3" t="s">
        <v>270</v>
      </c>
      <c r="AT528" s="243" t="s">
        <v>390</v>
      </c>
      <c r="AU528" s="243" t="s">
        <v>89</v>
      </c>
      <c r="AY528" s="19" t="s">
        <v>224</v>
      </c>
      <c r="BE528" s="244">
        <f>IF(N528="základní",J528,0)</f>
        <v>0</v>
      </c>
      <c r="BF528" s="244">
        <f>IF(N528="snížená",J528,0)</f>
        <v>0</v>
      </c>
      <c r="BG528" s="244">
        <f>IF(N528="zákl. přenesená",J528,0)</f>
        <v>0</v>
      </c>
      <c r="BH528" s="244">
        <f>IF(N528="sníž. přenesená",J528,0)</f>
        <v>0</v>
      </c>
      <c r="BI528" s="244">
        <f>IF(N528="nulová",J528,0)</f>
        <v>0</v>
      </c>
      <c r="BJ528" s="19" t="s">
        <v>89</v>
      </c>
      <c r="BK528" s="244">
        <f>ROUND(I528*H528,2)</f>
        <v>0</v>
      </c>
      <c r="BL528" s="19" t="s">
        <v>230</v>
      </c>
      <c r="BM528" s="243" t="s">
        <v>3426</v>
      </c>
    </row>
    <row r="529" s="14" customFormat="1">
      <c r="A529" s="14"/>
      <c r="B529" s="257"/>
      <c r="C529" s="258"/>
      <c r="D529" s="247" t="s">
        <v>232</v>
      </c>
      <c r="E529" s="259" t="s">
        <v>1</v>
      </c>
      <c r="F529" s="260" t="s">
        <v>574</v>
      </c>
      <c r="G529" s="258"/>
      <c r="H529" s="259" t="s">
        <v>1</v>
      </c>
      <c r="I529" s="261"/>
      <c r="J529" s="258"/>
      <c r="K529" s="258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232</v>
      </c>
      <c r="AU529" s="266" t="s">
        <v>89</v>
      </c>
      <c r="AV529" s="14" t="s">
        <v>84</v>
      </c>
      <c r="AW529" s="14" t="s">
        <v>33</v>
      </c>
      <c r="AX529" s="14" t="s">
        <v>78</v>
      </c>
      <c r="AY529" s="266" t="s">
        <v>224</v>
      </c>
    </row>
    <row r="530" s="13" customFormat="1">
      <c r="A530" s="13"/>
      <c r="B530" s="245"/>
      <c r="C530" s="246"/>
      <c r="D530" s="247" t="s">
        <v>232</v>
      </c>
      <c r="E530" s="248" t="s">
        <v>1</v>
      </c>
      <c r="F530" s="249" t="s">
        <v>3427</v>
      </c>
      <c r="G530" s="246"/>
      <c r="H530" s="250">
        <v>1.8009999999999999</v>
      </c>
      <c r="I530" s="251"/>
      <c r="J530" s="246"/>
      <c r="K530" s="246"/>
      <c r="L530" s="252"/>
      <c r="M530" s="253"/>
      <c r="N530" s="254"/>
      <c r="O530" s="254"/>
      <c r="P530" s="254"/>
      <c r="Q530" s="254"/>
      <c r="R530" s="254"/>
      <c r="S530" s="254"/>
      <c r="T530" s="25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6" t="s">
        <v>232</v>
      </c>
      <c r="AU530" s="256" t="s">
        <v>89</v>
      </c>
      <c r="AV530" s="13" t="s">
        <v>89</v>
      </c>
      <c r="AW530" s="13" t="s">
        <v>33</v>
      </c>
      <c r="AX530" s="13" t="s">
        <v>84</v>
      </c>
      <c r="AY530" s="256" t="s">
        <v>224</v>
      </c>
    </row>
    <row r="531" s="2" customFormat="1" ht="37.8" customHeight="1">
      <c r="A531" s="40"/>
      <c r="B531" s="41"/>
      <c r="C531" s="231" t="s">
        <v>687</v>
      </c>
      <c r="D531" s="231" t="s">
        <v>226</v>
      </c>
      <c r="E531" s="232" t="s">
        <v>619</v>
      </c>
      <c r="F531" s="233" t="s">
        <v>620</v>
      </c>
      <c r="G531" s="234" t="s">
        <v>229</v>
      </c>
      <c r="H531" s="235">
        <v>1.7150000000000001</v>
      </c>
      <c r="I531" s="236"/>
      <c r="J531" s="237">
        <f>ROUND(I531*H531,2)</f>
        <v>0</v>
      </c>
      <c r="K531" s="238"/>
      <c r="L531" s="46"/>
      <c r="M531" s="239" t="s">
        <v>1</v>
      </c>
      <c r="N531" s="240" t="s">
        <v>44</v>
      </c>
      <c r="O531" s="93"/>
      <c r="P531" s="241">
        <f>O531*H531</f>
        <v>0</v>
      </c>
      <c r="Q531" s="241">
        <v>0.01119</v>
      </c>
      <c r="R531" s="241">
        <f>Q531*H531</f>
        <v>0.019190850000000002</v>
      </c>
      <c r="S531" s="241">
        <v>0</v>
      </c>
      <c r="T531" s="242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3" t="s">
        <v>230</v>
      </c>
      <c r="AT531" s="243" t="s">
        <v>226</v>
      </c>
      <c r="AU531" s="243" t="s">
        <v>89</v>
      </c>
      <c r="AY531" s="19" t="s">
        <v>224</v>
      </c>
      <c r="BE531" s="244">
        <f>IF(N531="základní",J531,0)</f>
        <v>0</v>
      </c>
      <c r="BF531" s="244">
        <f>IF(N531="snížená",J531,0)</f>
        <v>0</v>
      </c>
      <c r="BG531" s="244">
        <f>IF(N531="zákl. přenesená",J531,0)</f>
        <v>0</v>
      </c>
      <c r="BH531" s="244">
        <f>IF(N531="sníž. přenesená",J531,0)</f>
        <v>0</v>
      </c>
      <c r="BI531" s="244">
        <f>IF(N531="nulová",J531,0)</f>
        <v>0</v>
      </c>
      <c r="BJ531" s="19" t="s">
        <v>89</v>
      </c>
      <c r="BK531" s="244">
        <f>ROUND(I531*H531,2)</f>
        <v>0</v>
      </c>
      <c r="BL531" s="19" t="s">
        <v>230</v>
      </c>
      <c r="BM531" s="243" t="s">
        <v>3428</v>
      </c>
    </row>
    <row r="532" s="14" customFormat="1">
      <c r="A532" s="14"/>
      <c r="B532" s="257"/>
      <c r="C532" s="258"/>
      <c r="D532" s="247" t="s">
        <v>232</v>
      </c>
      <c r="E532" s="259" t="s">
        <v>1</v>
      </c>
      <c r="F532" s="260" t="s">
        <v>574</v>
      </c>
      <c r="G532" s="258"/>
      <c r="H532" s="259" t="s">
        <v>1</v>
      </c>
      <c r="I532" s="261"/>
      <c r="J532" s="258"/>
      <c r="K532" s="258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232</v>
      </c>
      <c r="AU532" s="266" t="s">
        <v>89</v>
      </c>
      <c r="AV532" s="14" t="s">
        <v>84</v>
      </c>
      <c r="AW532" s="14" t="s">
        <v>33</v>
      </c>
      <c r="AX532" s="14" t="s">
        <v>78</v>
      </c>
      <c r="AY532" s="266" t="s">
        <v>224</v>
      </c>
    </row>
    <row r="533" s="13" customFormat="1">
      <c r="A533" s="13"/>
      <c r="B533" s="245"/>
      <c r="C533" s="246"/>
      <c r="D533" s="247" t="s">
        <v>232</v>
      </c>
      <c r="E533" s="248" t="s">
        <v>1</v>
      </c>
      <c r="F533" s="249" t="s">
        <v>3381</v>
      </c>
      <c r="G533" s="246"/>
      <c r="H533" s="250">
        <v>1.7150000000000001</v>
      </c>
      <c r="I533" s="251"/>
      <c r="J533" s="246"/>
      <c r="K533" s="246"/>
      <c r="L533" s="252"/>
      <c r="M533" s="253"/>
      <c r="N533" s="254"/>
      <c r="O533" s="254"/>
      <c r="P533" s="254"/>
      <c r="Q533" s="254"/>
      <c r="R533" s="254"/>
      <c r="S533" s="254"/>
      <c r="T533" s="25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6" t="s">
        <v>232</v>
      </c>
      <c r="AU533" s="256" t="s">
        <v>89</v>
      </c>
      <c r="AV533" s="13" t="s">
        <v>89</v>
      </c>
      <c r="AW533" s="13" t="s">
        <v>33</v>
      </c>
      <c r="AX533" s="13" t="s">
        <v>84</v>
      </c>
      <c r="AY533" s="256" t="s">
        <v>224</v>
      </c>
    </row>
    <row r="534" s="2" customFormat="1" ht="16.5" customHeight="1">
      <c r="A534" s="40"/>
      <c r="B534" s="41"/>
      <c r="C534" s="278" t="s">
        <v>703</v>
      </c>
      <c r="D534" s="278" t="s">
        <v>390</v>
      </c>
      <c r="E534" s="279" t="s">
        <v>622</v>
      </c>
      <c r="F534" s="280" t="s">
        <v>623</v>
      </c>
      <c r="G534" s="281" t="s">
        <v>229</v>
      </c>
      <c r="H534" s="282">
        <v>1.8009999999999999</v>
      </c>
      <c r="I534" s="283"/>
      <c r="J534" s="284">
        <f>ROUND(I534*H534,2)</f>
        <v>0</v>
      </c>
      <c r="K534" s="285"/>
      <c r="L534" s="286"/>
      <c r="M534" s="287" t="s">
        <v>1</v>
      </c>
      <c r="N534" s="288" t="s">
        <v>44</v>
      </c>
      <c r="O534" s="93"/>
      <c r="P534" s="241">
        <f>O534*H534</f>
        <v>0</v>
      </c>
      <c r="Q534" s="241">
        <v>0.0020999999999999999</v>
      </c>
      <c r="R534" s="241">
        <f>Q534*H534</f>
        <v>0.0037820999999999996</v>
      </c>
      <c r="S534" s="241">
        <v>0</v>
      </c>
      <c r="T534" s="242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3" t="s">
        <v>270</v>
      </c>
      <c r="AT534" s="243" t="s">
        <v>390</v>
      </c>
      <c r="AU534" s="243" t="s">
        <v>89</v>
      </c>
      <c r="AY534" s="19" t="s">
        <v>224</v>
      </c>
      <c r="BE534" s="244">
        <f>IF(N534="základní",J534,0)</f>
        <v>0</v>
      </c>
      <c r="BF534" s="244">
        <f>IF(N534="snížená",J534,0)</f>
        <v>0</v>
      </c>
      <c r="BG534" s="244">
        <f>IF(N534="zákl. přenesená",J534,0)</f>
        <v>0</v>
      </c>
      <c r="BH534" s="244">
        <f>IF(N534="sníž. přenesená",J534,0)</f>
        <v>0</v>
      </c>
      <c r="BI534" s="244">
        <f>IF(N534="nulová",J534,0)</f>
        <v>0</v>
      </c>
      <c r="BJ534" s="19" t="s">
        <v>89</v>
      </c>
      <c r="BK534" s="244">
        <f>ROUND(I534*H534,2)</f>
        <v>0</v>
      </c>
      <c r="BL534" s="19" t="s">
        <v>230</v>
      </c>
      <c r="BM534" s="243" t="s">
        <v>3429</v>
      </c>
    </row>
    <row r="535" s="13" customFormat="1">
      <c r="A535" s="13"/>
      <c r="B535" s="245"/>
      <c r="C535" s="246"/>
      <c r="D535" s="247" t="s">
        <v>232</v>
      </c>
      <c r="E535" s="248" t="s">
        <v>1</v>
      </c>
      <c r="F535" s="249" t="s">
        <v>3430</v>
      </c>
      <c r="G535" s="246"/>
      <c r="H535" s="250">
        <v>1.8009999999999999</v>
      </c>
      <c r="I535" s="251"/>
      <c r="J535" s="246"/>
      <c r="K535" s="246"/>
      <c r="L535" s="252"/>
      <c r="M535" s="253"/>
      <c r="N535" s="254"/>
      <c r="O535" s="254"/>
      <c r="P535" s="254"/>
      <c r="Q535" s="254"/>
      <c r="R535" s="254"/>
      <c r="S535" s="254"/>
      <c r="T535" s="25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6" t="s">
        <v>232</v>
      </c>
      <c r="AU535" s="256" t="s">
        <v>89</v>
      </c>
      <c r="AV535" s="13" t="s">
        <v>89</v>
      </c>
      <c r="AW535" s="13" t="s">
        <v>33</v>
      </c>
      <c r="AX535" s="13" t="s">
        <v>84</v>
      </c>
      <c r="AY535" s="256" t="s">
        <v>224</v>
      </c>
    </row>
    <row r="536" s="2" customFormat="1" ht="37.8" customHeight="1">
      <c r="A536" s="40"/>
      <c r="B536" s="41"/>
      <c r="C536" s="231" t="s">
        <v>711</v>
      </c>
      <c r="D536" s="231" t="s">
        <v>226</v>
      </c>
      <c r="E536" s="232" t="s">
        <v>3431</v>
      </c>
      <c r="F536" s="233" t="s">
        <v>3432</v>
      </c>
      <c r="G536" s="234" t="s">
        <v>229</v>
      </c>
      <c r="H536" s="235">
        <v>4.859</v>
      </c>
      <c r="I536" s="236"/>
      <c r="J536" s="237">
        <f>ROUND(I536*H536,2)</f>
        <v>0</v>
      </c>
      <c r="K536" s="238"/>
      <c r="L536" s="46"/>
      <c r="M536" s="239" t="s">
        <v>1</v>
      </c>
      <c r="N536" s="240" t="s">
        <v>44</v>
      </c>
      <c r="O536" s="93"/>
      <c r="P536" s="241">
        <f>O536*H536</f>
        <v>0</v>
      </c>
      <c r="Q536" s="241">
        <v>0.01119</v>
      </c>
      <c r="R536" s="241">
        <f>Q536*H536</f>
        <v>0.054372210000000004</v>
      </c>
      <c r="S536" s="241">
        <v>0</v>
      </c>
      <c r="T536" s="242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3" t="s">
        <v>230</v>
      </c>
      <c r="AT536" s="243" t="s">
        <v>226</v>
      </c>
      <c r="AU536" s="243" t="s">
        <v>89</v>
      </c>
      <c r="AY536" s="19" t="s">
        <v>224</v>
      </c>
      <c r="BE536" s="244">
        <f>IF(N536="základní",J536,0)</f>
        <v>0</v>
      </c>
      <c r="BF536" s="244">
        <f>IF(N536="snížená",J536,0)</f>
        <v>0</v>
      </c>
      <c r="BG536" s="244">
        <f>IF(N536="zákl. přenesená",J536,0)</f>
        <v>0</v>
      </c>
      <c r="BH536" s="244">
        <f>IF(N536="sníž. přenesená",J536,0)</f>
        <v>0</v>
      </c>
      <c r="BI536" s="244">
        <f>IF(N536="nulová",J536,0)</f>
        <v>0</v>
      </c>
      <c r="BJ536" s="19" t="s">
        <v>89</v>
      </c>
      <c r="BK536" s="244">
        <f>ROUND(I536*H536,2)</f>
        <v>0</v>
      </c>
      <c r="BL536" s="19" t="s">
        <v>230</v>
      </c>
      <c r="BM536" s="243" t="s">
        <v>3433</v>
      </c>
    </row>
    <row r="537" s="13" customFormat="1">
      <c r="A537" s="13"/>
      <c r="B537" s="245"/>
      <c r="C537" s="246"/>
      <c r="D537" s="247" t="s">
        <v>232</v>
      </c>
      <c r="E537" s="248" t="s">
        <v>1</v>
      </c>
      <c r="F537" s="249" t="s">
        <v>3367</v>
      </c>
      <c r="G537" s="246"/>
      <c r="H537" s="250">
        <v>4.859</v>
      </c>
      <c r="I537" s="251"/>
      <c r="J537" s="246"/>
      <c r="K537" s="246"/>
      <c r="L537" s="252"/>
      <c r="M537" s="253"/>
      <c r="N537" s="254"/>
      <c r="O537" s="254"/>
      <c r="P537" s="254"/>
      <c r="Q537" s="254"/>
      <c r="R537" s="254"/>
      <c r="S537" s="254"/>
      <c r="T537" s="25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6" t="s">
        <v>232</v>
      </c>
      <c r="AU537" s="256" t="s">
        <v>89</v>
      </c>
      <c r="AV537" s="13" t="s">
        <v>89</v>
      </c>
      <c r="AW537" s="13" t="s">
        <v>33</v>
      </c>
      <c r="AX537" s="13" t="s">
        <v>84</v>
      </c>
      <c r="AY537" s="256" t="s">
        <v>224</v>
      </c>
    </row>
    <row r="538" s="2" customFormat="1" ht="16.5" customHeight="1">
      <c r="A538" s="40"/>
      <c r="B538" s="41"/>
      <c r="C538" s="278" t="s">
        <v>716</v>
      </c>
      <c r="D538" s="278" t="s">
        <v>390</v>
      </c>
      <c r="E538" s="279" t="s">
        <v>3434</v>
      </c>
      <c r="F538" s="280" t="s">
        <v>3435</v>
      </c>
      <c r="G538" s="281" t="s">
        <v>229</v>
      </c>
      <c r="H538" s="282">
        <v>5.1020000000000003</v>
      </c>
      <c r="I538" s="283"/>
      <c r="J538" s="284">
        <f>ROUND(I538*H538,2)</f>
        <v>0</v>
      </c>
      <c r="K538" s="285"/>
      <c r="L538" s="286"/>
      <c r="M538" s="287" t="s">
        <v>1</v>
      </c>
      <c r="N538" s="288" t="s">
        <v>44</v>
      </c>
      <c r="O538" s="93"/>
      <c r="P538" s="241">
        <f>O538*H538</f>
        <v>0</v>
      </c>
      <c r="Q538" s="241">
        <v>0.0030000000000000001</v>
      </c>
      <c r="R538" s="241">
        <f>Q538*H538</f>
        <v>0.015306000000000002</v>
      </c>
      <c r="S538" s="241">
        <v>0</v>
      </c>
      <c r="T538" s="242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3" t="s">
        <v>270</v>
      </c>
      <c r="AT538" s="243" t="s">
        <v>390</v>
      </c>
      <c r="AU538" s="243" t="s">
        <v>89</v>
      </c>
      <c r="AY538" s="19" t="s">
        <v>224</v>
      </c>
      <c r="BE538" s="244">
        <f>IF(N538="základní",J538,0)</f>
        <v>0</v>
      </c>
      <c r="BF538" s="244">
        <f>IF(N538="snížená",J538,0)</f>
        <v>0</v>
      </c>
      <c r="BG538" s="244">
        <f>IF(N538="zákl. přenesená",J538,0)</f>
        <v>0</v>
      </c>
      <c r="BH538" s="244">
        <f>IF(N538="sníž. přenesená",J538,0)</f>
        <v>0</v>
      </c>
      <c r="BI538" s="244">
        <f>IF(N538="nulová",J538,0)</f>
        <v>0</v>
      </c>
      <c r="BJ538" s="19" t="s">
        <v>89</v>
      </c>
      <c r="BK538" s="244">
        <f>ROUND(I538*H538,2)</f>
        <v>0</v>
      </c>
      <c r="BL538" s="19" t="s">
        <v>230</v>
      </c>
      <c r="BM538" s="243" t="s">
        <v>3436</v>
      </c>
    </row>
    <row r="539" s="13" customFormat="1">
      <c r="A539" s="13"/>
      <c r="B539" s="245"/>
      <c r="C539" s="246"/>
      <c r="D539" s="247" t="s">
        <v>232</v>
      </c>
      <c r="E539" s="248" t="s">
        <v>1</v>
      </c>
      <c r="F539" s="249" t="s">
        <v>3437</v>
      </c>
      <c r="G539" s="246"/>
      <c r="H539" s="250">
        <v>5.1020000000000003</v>
      </c>
      <c r="I539" s="251"/>
      <c r="J539" s="246"/>
      <c r="K539" s="246"/>
      <c r="L539" s="252"/>
      <c r="M539" s="253"/>
      <c r="N539" s="254"/>
      <c r="O539" s="254"/>
      <c r="P539" s="254"/>
      <c r="Q539" s="254"/>
      <c r="R539" s="254"/>
      <c r="S539" s="254"/>
      <c r="T539" s="25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6" t="s">
        <v>232</v>
      </c>
      <c r="AU539" s="256" t="s">
        <v>89</v>
      </c>
      <c r="AV539" s="13" t="s">
        <v>89</v>
      </c>
      <c r="AW539" s="13" t="s">
        <v>33</v>
      </c>
      <c r="AX539" s="13" t="s">
        <v>84</v>
      </c>
      <c r="AY539" s="256" t="s">
        <v>224</v>
      </c>
    </row>
    <row r="540" s="2" customFormat="1" ht="24.15" customHeight="1">
      <c r="A540" s="40"/>
      <c r="B540" s="41"/>
      <c r="C540" s="231" t="s">
        <v>720</v>
      </c>
      <c r="D540" s="231" t="s">
        <v>226</v>
      </c>
      <c r="E540" s="232" t="s">
        <v>626</v>
      </c>
      <c r="F540" s="233" t="s">
        <v>627</v>
      </c>
      <c r="G540" s="234" t="s">
        <v>229</v>
      </c>
      <c r="H540" s="235">
        <v>92.766000000000005</v>
      </c>
      <c r="I540" s="236"/>
      <c r="J540" s="237">
        <f>ROUND(I540*H540,2)</f>
        <v>0</v>
      </c>
      <c r="K540" s="238"/>
      <c r="L540" s="46"/>
      <c r="M540" s="239" t="s">
        <v>1</v>
      </c>
      <c r="N540" s="240" t="s">
        <v>44</v>
      </c>
      <c r="O540" s="93"/>
      <c r="P540" s="241">
        <f>O540*H540</f>
        <v>0</v>
      </c>
      <c r="Q540" s="241">
        <v>0.01184</v>
      </c>
      <c r="R540" s="241">
        <f>Q540*H540</f>
        <v>1.09834944</v>
      </c>
      <c r="S540" s="241">
        <v>0</v>
      </c>
      <c r="T540" s="242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3" t="s">
        <v>230</v>
      </c>
      <c r="AT540" s="243" t="s">
        <v>226</v>
      </c>
      <c r="AU540" s="243" t="s">
        <v>89</v>
      </c>
      <c r="AY540" s="19" t="s">
        <v>224</v>
      </c>
      <c r="BE540" s="244">
        <f>IF(N540="základní",J540,0)</f>
        <v>0</v>
      </c>
      <c r="BF540" s="244">
        <f>IF(N540="snížená",J540,0)</f>
        <v>0</v>
      </c>
      <c r="BG540" s="244">
        <f>IF(N540="zákl. přenesená",J540,0)</f>
        <v>0</v>
      </c>
      <c r="BH540" s="244">
        <f>IF(N540="sníž. přenesená",J540,0)</f>
        <v>0</v>
      </c>
      <c r="BI540" s="244">
        <f>IF(N540="nulová",J540,0)</f>
        <v>0</v>
      </c>
      <c r="BJ540" s="19" t="s">
        <v>89</v>
      </c>
      <c r="BK540" s="244">
        <f>ROUND(I540*H540,2)</f>
        <v>0</v>
      </c>
      <c r="BL540" s="19" t="s">
        <v>230</v>
      </c>
      <c r="BM540" s="243" t="s">
        <v>3438</v>
      </c>
    </row>
    <row r="541" s="14" customFormat="1">
      <c r="A541" s="14"/>
      <c r="B541" s="257"/>
      <c r="C541" s="258"/>
      <c r="D541" s="247" t="s">
        <v>232</v>
      </c>
      <c r="E541" s="259" t="s">
        <v>1</v>
      </c>
      <c r="F541" s="260" t="s">
        <v>629</v>
      </c>
      <c r="G541" s="258"/>
      <c r="H541" s="259" t="s">
        <v>1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232</v>
      </c>
      <c r="AU541" s="266" t="s">
        <v>89</v>
      </c>
      <c r="AV541" s="14" t="s">
        <v>84</v>
      </c>
      <c r="AW541" s="14" t="s">
        <v>33</v>
      </c>
      <c r="AX541" s="14" t="s">
        <v>78</v>
      </c>
      <c r="AY541" s="266" t="s">
        <v>224</v>
      </c>
    </row>
    <row r="542" s="14" customFormat="1">
      <c r="A542" s="14"/>
      <c r="B542" s="257"/>
      <c r="C542" s="258"/>
      <c r="D542" s="247" t="s">
        <v>232</v>
      </c>
      <c r="E542" s="259" t="s">
        <v>1</v>
      </c>
      <c r="F542" s="260" t="s">
        <v>630</v>
      </c>
      <c r="G542" s="258"/>
      <c r="H542" s="259" t="s">
        <v>1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232</v>
      </c>
      <c r="AU542" s="266" t="s">
        <v>89</v>
      </c>
      <c r="AV542" s="14" t="s">
        <v>84</v>
      </c>
      <c r="AW542" s="14" t="s">
        <v>33</v>
      </c>
      <c r="AX542" s="14" t="s">
        <v>78</v>
      </c>
      <c r="AY542" s="266" t="s">
        <v>224</v>
      </c>
    </row>
    <row r="543" s="14" customFormat="1">
      <c r="A543" s="14"/>
      <c r="B543" s="257"/>
      <c r="C543" s="258"/>
      <c r="D543" s="247" t="s">
        <v>232</v>
      </c>
      <c r="E543" s="259" t="s">
        <v>1</v>
      </c>
      <c r="F543" s="260" t="s">
        <v>631</v>
      </c>
      <c r="G543" s="258"/>
      <c r="H543" s="259" t="s">
        <v>1</v>
      </c>
      <c r="I543" s="261"/>
      <c r="J543" s="258"/>
      <c r="K543" s="258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232</v>
      </c>
      <c r="AU543" s="266" t="s">
        <v>89</v>
      </c>
      <c r="AV543" s="14" t="s">
        <v>84</v>
      </c>
      <c r="AW543" s="14" t="s">
        <v>33</v>
      </c>
      <c r="AX543" s="14" t="s">
        <v>78</v>
      </c>
      <c r="AY543" s="266" t="s">
        <v>224</v>
      </c>
    </row>
    <row r="544" s="14" customFormat="1">
      <c r="A544" s="14"/>
      <c r="B544" s="257"/>
      <c r="C544" s="258"/>
      <c r="D544" s="247" t="s">
        <v>232</v>
      </c>
      <c r="E544" s="259" t="s">
        <v>1</v>
      </c>
      <c r="F544" s="260" t="s">
        <v>570</v>
      </c>
      <c r="G544" s="258"/>
      <c r="H544" s="259" t="s">
        <v>1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232</v>
      </c>
      <c r="AU544" s="266" t="s">
        <v>89</v>
      </c>
      <c r="AV544" s="14" t="s">
        <v>84</v>
      </c>
      <c r="AW544" s="14" t="s">
        <v>33</v>
      </c>
      <c r="AX544" s="14" t="s">
        <v>78</v>
      </c>
      <c r="AY544" s="266" t="s">
        <v>224</v>
      </c>
    </row>
    <row r="545" s="13" customFormat="1">
      <c r="A545" s="13"/>
      <c r="B545" s="245"/>
      <c r="C545" s="246"/>
      <c r="D545" s="247" t="s">
        <v>232</v>
      </c>
      <c r="E545" s="248" t="s">
        <v>1</v>
      </c>
      <c r="F545" s="249" t="s">
        <v>3382</v>
      </c>
      <c r="G545" s="246"/>
      <c r="H545" s="250">
        <v>23.486999999999998</v>
      </c>
      <c r="I545" s="251"/>
      <c r="J545" s="246"/>
      <c r="K545" s="246"/>
      <c r="L545" s="252"/>
      <c r="M545" s="253"/>
      <c r="N545" s="254"/>
      <c r="O545" s="254"/>
      <c r="P545" s="254"/>
      <c r="Q545" s="254"/>
      <c r="R545" s="254"/>
      <c r="S545" s="254"/>
      <c r="T545" s="25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6" t="s">
        <v>232</v>
      </c>
      <c r="AU545" s="256" t="s">
        <v>89</v>
      </c>
      <c r="AV545" s="13" t="s">
        <v>89</v>
      </c>
      <c r="AW545" s="13" t="s">
        <v>33</v>
      </c>
      <c r="AX545" s="13" t="s">
        <v>78</v>
      </c>
      <c r="AY545" s="256" t="s">
        <v>224</v>
      </c>
    </row>
    <row r="546" s="13" customFormat="1">
      <c r="A546" s="13"/>
      <c r="B546" s="245"/>
      <c r="C546" s="246"/>
      <c r="D546" s="247" t="s">
        <v>232</v>
      </c>
      <c r="E546" s="248" t="s">
        <v>1</v>
      </c>
      <c r="F546" s="249" t="s">
        <v>3383</v>
      </c>
      <c r="G546" s="246"/>
      <c r="H546" s="250">
        <v>21.172000000000001</v>
      </c>
      <c r="I546" s="251"/>
      <c r="J546" s="246"/>
      <c r="K546" s="246"/>
      <c r="L546" s="252"/>
      <c r="M546" s="253"/>
      <c r="N546" s="254"/>
      <c r="O546" s="254"/>
      <c r="P546" s="254"/>
      <c r="Q546" s="254"/>
      <c r="R546" s="254"/>
      <c r="S546" s="254"/>
      <c r="T546" s="25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6" t="s">
        <v>232</v>
      </c>
      <c r="AU546" s="256" t="s">
        <v>89</v>
      </c>
      <c r="AV546" s="13" t="s">
        <v>89</v>
      </c>
      <c r="AW546" s="13" t="s">
        <v>33</v>
      </c>
      <c r="AX546" s="13" t="s">
        <v>78</v>
      </c>
      <c r="AY546" s="256" t="s">
        <v>224</v>
      </c>
    </row>
    <row r="547" s="13" customFormat="1">
      <c r="A547" s="13"/>
      <c r="B547" s="245"/>
      <c r="C547" s="246"/>
      <c r="D547" s="247" t="s">
        <v>232</v>
      </c>
      <c r="E547" s="248" t="s">
        <v>1</v>
      </c>
      <c r="F547" s="249" t="s">
        <v>3384</v>
      </c>
      <c r="G547" s="246"/>
      <c r="H547" s="250">
        <v>14.233000000000001</v>
      </c>
      <c r="I547" s="251"/>
      <c r="J547" s="246"/>
      <c r="K547" s="246"/>
      <c r="L547" s="252"/>
      <c r="M547" s="253"/>
      <c r="N547" s="254"/>
      <c r="O547" s="254"/>
      <c r="P547" s="254"/>
      <c r="Q547" s="254"/>
      <c r="R547" s="254"/>
      <c r="S547" s="254"/>
      <c r="T547" s="25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6" t="s">
        <v>232</v>
      </c>
      <c r="AU547" s="256" t="s">
        <v>89</v>
      </c>
      <c r="AV547" s="13" t="s">
        <v>89</v>
      </c>
      <c r="AW547" s="13" t="s">
        <v>33</v>
      </c>
      <c r="AX547" s="13" t="s">
        <v>78</v>
      </c>
      <c r="AY547" s="256" t="s">
        <v>224</v>
      </c>
    </row>
    <row r="548" s="13" customFormat="1">
      <c r="A548" s="13"/>
      <c r="B548" s="245"/>
      <c r="C548" s="246"/>
      <c r="D548" s="247" t="s">
        <v>232</v>
      </c>
      <c r="E548" s="248" t="s">
        <v>1</v>
      </c>
      <c r="F548" s="249" t="s">
        <v>3385</v>
      </c>
      <c r="G548" s="246"/>
      <c r="H548" s="250">
        <v>33.874000000000002</v>
      </c>
      <c r="I548" s="251"/>
      <c r="J548" s="246"/>
      <c r="K548" s="246"/>
      <c r="L548" s="252"/>
      <c r="M548" s="253"/>
      <c r="N548" s="254"/>
      <c r="O548" s="254"/>
      <c r="P548" s="254"/>
      <c r="Q548" s="254"/>
      <c r="R548" s="254"/>
      <c r="S548" s="254"/>
      <c r="T548" s="25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6" t="s">
        <v>232</v>
      </c>
      <c r="AU548" s="256" t="s">
        <v>89</v>
      </c>
      <c r="AV548" s="13" t="s">
        <v>89</v>
      </c>
      <c r="AW548" s="13" t="s">
        <v>33</v>
      </c>
      <c r="AX548" s="13" t="s">
        <v>78</v>
      </c>
      <c r="AY548" s="256" t="s">
        <v>224</v>
      </c>
    </row>
    <row r="549" s="15" customFormat="1">
      <c r="A549" s="15"/>
      <c r="B549" s="267"/>
      <c r="C549" s="268"/>
      <c r="D549" s="247" t="s">
        <v>232</v>
      </c>
      <c r="E549" s="269" t="s">
        <v>1</v>
      </c>
      <c r="F549" s="270" t="s">
        <v>248</v>
      </c>
      <c r="G549" s="268"/>
      <c r="H549" s="271">
        <v>92.766000000000005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7" t="s">
        <v>232</v>
      </c>
      <c r="AU549" s="277" t="s">
        <v>89</v>
      </c>
      <c r="AV549" s="15" t="s">
        <v>230</v>
      </c>
      <c r="AW549" s="15" t="s">
        <v>33</v>
      </c>
      <c r="AX549" s="15" t="s">
        <v>84</v>
      </c>
      <c r="AY549" s="277" t="s">
        <v>224</v>
      </c>
    </row>
    <row r="550" s="2" customFormat="1" ht="16.5" customHeight="1">
      <c r="A550" s="40"/>
      <c r="B550" s="41"/>
      <c r="C550" s="278" t="s">
        <v>724</v>
      </c>
      <c r="D550" s="278" t="s">
        <v>390</v>
      </c>
      <c r="E550" s="279" t="s">
        <v>633</v>
      </c>
      <c r="F550" s="280" t="s">
        <v>634</v>
      </c>
      <c r="G550" s="281" t="s">
        <v>229</v>
      </c>
      <c r="H550" s="282">
        <v>97.403999999999996</v>
      </c>
      <c r="I550" s="283"/>
      <c r="J550" s="284">
        <f>ROUND(I550*H550,2)</f>
        <v>0</v>
      </c>
      <c r="K550" s="285"/>
      <c r="L550" s="286"/>
      <c r="M550" s="287" t="s">
        <v>1</v>
      </c>
      <c r="N550" s="288" t="s">
        <v>44</v>
      </c>
      <c r="O550" s="93"/>
      <c r="P550" s="241">
        <f>O550*H550</f>
        <v>0</v>
      </c>
      <c r="Q550" s="241">
        <v>0.019</v>
      </c>
      <c r="R550" s="241">
        <f>Q550*H550</f>
        <v>1.850676</v>
      </c>
      <c r="S550" s="241">
        <v>0</v>
      </c>
      <c r="T550" s="242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3" t="s">
        <v>270</v>
      </c>
      <c r="AT550" s="243" t="s">
        <v>390</v>
      </c>
      <c r="AU550" s="243" t="s">
        <v>89</v>
      </c>
      <c r="AY550" s="19" t="s">
        <v>224</v>
      </c>
      <c r="BE550" s="244">
        <f>IF(N550="základní",J550,0)</f>
        <v>0</v>
      </c>
      <c r="BF550" s="244">
        <f>IF(N550="snížená",J550,0)</f>
        <v>0</v>
      </c>
      <c r="BG550" s="244">
        <f>IF(N550="zákl. přenesená",J550,0)</f>
        <v>0</v>
      </c>
      <c r="BH550" s="244">
        <f>IF(N550="sníž. přenesená",J550,0)</f>
        <v>0</v>
      </c>
      <c r="BI550" s="244">
        <f>IF(N550="nulová",J550,0)</f>
        <v>0</v>
      </c>
      <c r="BJ550" s="19" t="s">
        <v>89</v>
      </c>
      <c r="BK550" s="244">
        <f>ROUND(I550*H550,2)</f>
        <v>0</v>
      </c>
      <c r="BL550" s="19" t="s">
        <v>230</v>
      </c>
      <c r="BM550" s="243" t="s">
        <v>3439</v>
      </c>
    </row>
    <row r="551" s="13" customFormat="1">
      <c r="A551" s="13"/>
      <c r="B551" s="245"/>
      <c r="C551" s="246"/>
      <c r="D551" s="247" t="s">
        <v>232</v>
      </c>
      <c r="E551" s="248" t="s">
        <v>1</v>
      </c>
      <c r="F551" s="249" t="s">
        <v>3440</v>
      </c>
      <c r="G551" s="246"/>
      <c r="H551" s="250">
        <v>97.403999999999996</v>
      </c>
      <c r="I551" s="251"/>
      <c r="J551" s="246"/>
      <c r="K551" s="246"/>
      <c r="L551" s="252"/>
      <c r="M551" s="253"/>
      <c r="N551" s="254"/>
      <c r="O551" s="254"/>
      <c r="P551" s="254"/>
      <c r="Q551" s="254"/>
      <c r="R551" s="254"/>
      <c r="S551" s="254"/>
      <c r="T551" s="25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6" t="s">
        <v>232</v>
      </c>
      <c r="AU551" s="256" t="s">
        <v>89</v>
      </c>
      <c r="AV551" s="13" t="s">
        <v>89</v>
      </c>
      <c r="AW551" s="13" t="s">
        <v>33</v>
      </c>
      <c r="AX551" s="13" t="s">
        <v>84</v>
      </c>
      <c r="AY551" s="256" t="s">
        <v>224</v>
      </c>
    </row>
    <row r="552" s="2" customFormat="1" ht="16.5" customHeight="1">
      <c r="A552" s="40"/>
      <c r="B552" s="41"/>
      <c r="C552" s="278" t="s">
        <v>737</v>
      </c>
      <c r="D552" s="278" t="s">
        <v>390</v>
      </c>
      <c r="E552" s="279" t="s">
        <v>638</v>
      </c>
      <c r="F552" s="280" t="s">
        <v>639</v>
      </c>
      <c r="G552" s="281" t="s">
        <v>229</v>
      </c>
      <c r="H552" s="282">
        <v>97.403999999999996</v>
      </c>
      <c r="I552" s="283"/>
      <c r="J552" s="284">
        <f>ROUND(I552*H552,2)</f>
        <v>0</v>
      </c>
      <c r="K552" s="285"/>
      <c r="L552" s="286"/>
      <c r="M552" s="287" t="s">
        <v>1</v>
      </c>
      <c r="N552" s="288" t="s">
        <v>44</v>
      </c>
      <c r="O552" s="93"/>
      <c r="P552" s="241">
        <f>O552*H552</f>
        <v>0</v>
      </c>
      <c r="Q552" s="241">
        <v>0.021999999999999999</v>
      </c>
      <c r="R552" s="241">
        <f>Q552*H552</f>
        <v>2.1428879999999997</v>
      </c>
      <c r="S552" s="241">
        <v>0</v>
      </c>
      <c r="T552" s="242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3" t="s">
        <v>270</v>
      </c>
      <c r="AT552" s="243" t="s">
        <v>390</v>
      </c>
      <c r="AU552" s="243" t="s">
        <v>89</v>
      </c>
      <c r="AY552" s="19" t="s">
        <v>224</v>
      </c>
      <c r="BE552" s="244">
        <f>IF(N552="základní",J552,0)</f>
        <v>0</v>
      </c>
      <c r="BF552" s="244">
        <f>IF(N552="snížená",J552,0)</f>
        <v>0</v>
      </c>
      <c r="BG552" s="244">
        <f>IF(N552="zákl. přenesená",J552,0)</f>
        <v>0</v>
      </c>
      <c r="BH552" s="244">
        <f>IF(N552="sníž. přenesená",J552,0)</f>
        <v>0</v>
      </c>
      <c r="BI552" s="244">
        <f>IF(N552="nulová",J552,0)</f>
        <v>0</v>
      </c>
      <c r="BJ552" s="19" t="s">
        <v>89</v>
      </c>
      <c r="BK552" s="244">
        <f>ROUND(I552*H552,2)</f>
        <v>0</v>
      </c>
      <c r="BL552" s="19" t="s">
        <v>230</v>
      </c>
      <c r="BM552" s="243" t="s">
        <v>3441</v>
      </c>
    </row>
    <row r="553" s="13" customFormat="1">
      <c r="A553" s="13"/>
      <c r="B553" s="245"/>
      <c r="C553" s="246"/>
      <c r="D553" s="247" t="s">
        <v>232</v>
      </c>
      <c r="E553" s="248" t="s">
        <v>1</v>
      </c>
      <c r="F553" s="249" t="s">
        <v>3440</v>
      </c>
      <c r="G553" s="246"/>
      <c r="H553" s="250">
        <v>97.403999999999996</v>
      </c>
      <c r="I553" s="251"/>
      <c r="J553" s="246"/>
      <c r="K553" s="246"/>
      <c r="L553" s="252"/>
      <c r="M553" s="253"/>
      <c r="N553" s="254"/>
      <c r="O553" s="254"/>
      <c r="P553" s="254"/>
      <c r="Q553" s="254"/>
      <c r="R553" s="254"/>
      <c r="S553" s="254"/>
      <c r="T553" s="25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6" t="s">
        <v>232</v>
      </c>
      <c r="AU553" s="256" t="s">
        <v>89</v>
      </c>
      <c r="AV553" s="13" t="s">
        <v>89</v>
      </c>
      <c r="AW553" s="13" t="s">
        <v>33</v>
      </c>
      <c r="AX553" s="13" t="s">
        <v>84</v>
      </c>
      <c r="AY553" s="256" t="s">
        <v>224</v>
      </c>
    </row>
    <row r="554" s="2" customFormat="1" ht="24.15" customHeight="1">
      <c r="A554" s="40"/>
      <c r="B554" s="41"/>
      <c r="C554" s="231" t="s">
        <v>741</v>
      </c>
      <c r="D554" s="231" t="s">
        <v>226</v>
      </c>
      <c r="E554" s="232" t="s">
        <v>643</v>
      </c>
      <c r="F554" s="233" t="s">
        <v>644</v>
      </c>
      <c r="G554" s="234" t="s">
        <v>229</v>
      </c>
      <c r="H554" s="235">
        <v>92.766000000000005</v>
      </c>
      <c r="I554" s="236"/>
      <c r="J554" s="237">
        <f>ROUND(I554*H554,2)</f>
        <v>0</v>
      </c>
      <c r="K554" s="238"/>
      <c r="L554" s="46"/>
      <c r="M554" s="239" t="s">
        <v>1</v>
      </c>
      <c r="N554" s="240" t="s">
        <v>44</v>
      </c>
      <c r="O554" s="93"/>
      <c r="P554" s="241">
        <f>O554*H554</f>
        <v>0</v>
      </c>
      <c r="Q554" s="241">
        <v>8.0000000000000007E-05</v>
      </c>
      <c r="R554" s="241">
        <f>Q554*H554</f>
        <v>0.0074212800000000015</v>
      </c>
      <c r="S554" s="241">
        <v>0</v>
      </c>
      <c r="T554" s="242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3" t="s">
        <v>230</v>
      </c>
      <c r="AT554" s="243" t="s">
        <v>226</v>
      </c>
      <c r="AU554" s="243" t="s">
        <v>89</v>
      </c>
      <c r="AY554" s="19" t="s">
        <v>224</v>
      </c>
      <c r="BE554" s="244">
        <f>IF(N554="základní",J554,0)</f>
        <v>0</v>
      </c>
      <c r="BF554" s="244">
        <f>IF(N554="snížená",J554,0)</f>
        <v>0</v>
      </c>
      <c r="BG554" s="244">
        <f>IF(N554="zákl. přenesená",J554,0)</f>
        <v>0</v>
      </c>
      <c r="BH554" s="244">
        <f>IF(N554="sníž. přenesená",J554,0)</f>
        <v>0</v>
      </c>
      <c r="BI554" s="244">
        <f>IF(N554="nulová",J554,0)</f>
        <v>0</v>
      </c>
      <c r="BJ554" s="19" t="s">
        <v>89</v>
      </c>
      <c r="BK554" s="244">
        <f>ROUND(I554*H554,2)</f>
        <v>0</v>
      </c>
      <c r="BL554" s="19" t="s">
        <v>230</v>
      </c>
      <c r="BM554" s="243" t="s">
        <v>3442</v>
      </c>
    </row>
    <row r="555" s="14" customFormat="1">
      <c r="A555" s="14"/>
      <c r="B555" s="257"/>
      <c r="C555" s="258"/>
      <c r="D555" s="247" t="s">
        <v>232</v>
      </c>
      <c r="E555" s="259" t="s">
        <v>1</v>
      </c>
      <c r="F555" s="260" t="s">
        <v>570</v>
      </c>
      <c r="G555" s="258"/>
      <c r="H555" s="259" t="s">
        <v>1</v>
      </c>
      <c r="I555" s="261"/>
      <c r="J555" s="258"/>
      <c r="K555" s="258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232</v>
      </c>
      <c r="AU555" s="266" t="s">
        <v>89</v>
      </c>
      <c r="AV555" s="14" t="s">
        <v>84</v>
      </c>
      <c r="AW555" s="14" t="s">
        <v>33</v>
      </c>
      <c r="AX555" s="14" t="s">
        <v>78</v>
      </c>
      <c r="AY555" s="266" t="s">
        <v>224</v>
      </c>
    </row>
    <row r="556" s="13" customFormat="1">
      <c r="A556" s="13"/>
      <c r="B556" s="245"/>
      <c r="C556" s="246"/>
      <c r="D556" s="247" t="s">
        <v>232</v>
      </c>
      <c r="E556" s="248" t="s">
        <v>1</v>
      </c>
      <c r="F556" s="249" t="s">
        <v>3382</v>
      </c>
      <c r="G556" s="246"/>
      <c r="H556" s="250">
        <v>23.486999999999998</v>
      </c>
      <c r="I556" s="251"/>
      <c r="J556" s="246"/>
      <c r="K556" s="246"/>
      <c r="L556" s="252"/>
      <c r="M556" s="253"/>
      <c r="N556" s="254"/>
      <c r="O556" s="254"/>
      <c r="P556" s="254"/>
      <c r="Q556" s="254"/>
      <c r="R556" s="254"/>
      <c r="S556" s="254"/>
      <c r="T556" s="25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6" t="s">
        <v>232</v>
      </c>
      <c r="AU556" s="256" t="s">
        <v>89</v>
      </c>
      <c r="AV556" s="13" t="s">
        <v>89</v>
      </c>
      <c r="AW556" s="13" t="s">
        <v>33</v>
      </c>
      <c r="AX556" s="13" t="s">
        <v>78</v>
      </c>
      <c r="AY556" s="256" t="s">
        <v>224</v>
      </c>
    </row>
    <row r="557" s="13" customFormat="1">
      <c r="A557" s="13"/>
      <c r="B557" s="245"/>
      <c r="C557" s="246"/>
      <c r="D557" s="247" t="s">
        <v>232</v>
      </c>
      <c r="E557" s="248" t="s">
        <v>1</v>
      </c>
      <c r="F557" s="249" t="s">
        <v>3383</v>
      </c>
      <c r="G557" s="246"/>
      <c r="H557" s="250">
        <v>21.172000000000001</v>
      </c>
      <c r="I557" s="251"/>
      <c r="J557" s="246"/>
      <c r="K557" s="246"/>
      <c r="L557" s="252"/>
      <c r="M557" s="253"/>
      <c r="N557" s="254"/>
      <c r="O557" s="254"/>
      <c r="P557" s="254"/>
      <c r="Q557" s="254"/>
      <c r="R557" s="254"/>
      <c r="S557" s="254"/>
      <c r="T557" s="25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6" t="s">
        <v>232</v>
      </c>
      <c r="AU557" s="256" t="s">
        <v>89</v>
      </c>
      <c r="AV557" s="13" t="s">
        <v>89</v>
      </c>
      <c r="AW557" s="13" t="s">
        <v>33</v>
      </c>
      <c r="AX557" s="13" t="s">
        <v>78</v>
      </c>
      <c r="AY557" s="256" t="s">
        <v>224</v>
      </c>
    </row>
    <row r="558" s="13" customFormat="1">
      <c r="A558" s="13"/>
      <c r="B558" s="245"/>
      <c r="C558" s="246"/>
      <c r="D558" s="247" t="s">
        <v>232</v>
      </c>
      <c r="E558" s="248" t="s">
        <v>1</v>
      </c>
      <c r="F558" s="249" t="s">
        <v>3384</v>
      </c>
      <c r="G558" s="246"/>
      <c r="H558" s="250">
        <v>14.233000000000001</v>
      </c>
      <c r="I558" s="251"/>
      <c r="J558" s="246"/>
      <c r="K558" s="246"/>
      <c r="L558" s="252"/>
      <c r="M558" s="253"/>
      <c r="N558" s="254"/>
      <c r="O558" s="254"/>
      <c r="P558" s="254"/>
      <c r="Q558" s="254"/>
      <c r="R558" s="254"/>
      <c r="S558" s="254"/>
      <c r="T558" s="25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6" t="s">
        <v>232</v>
      </c>
      <c r="AU558" s="256" t="s">
        <v>89</v>
      </c>
      <c r="AV558" s="13" t="s">
        <v>89</v>
      </c>
      <c r="AW558" s="13" t="s">
        <v>33</v>
      </c>
      <c r="AX558" s="13" t="s">
        <v>78</v>
      </c>
      <c r="AY558" s="256" t="s">
        <v>224</v>
      </c>
    </row>
    <row r="559" s="13" customFormat="1">
      <c r="A559" s="13"/>
      <c r="B559" s="245"/>
      <c r="C559" s="246"/>
      <c r="D559" s="247" t="s">
        <v>232</v>
      </c>
      <c r="E559" s="248" t="s">
        <v>1</v>
      </c>
      <c r="F559" s="249" t="s">
        <v>3385</v>
      </c>
      <c r="G559" s="246"/>
      <c r="H559" s="250">
        <v>33.874000000000002</v>
      </c>
      <c r="I559" s="251"/>
      <c r="J559" s="246"/>
      <c r="K559" s="246"/>
      <c r="L559" s="252"/>
      <c r="M559" s="253"/>
      <c r="N559" s="254"/>
      <c r="O559" s="254"/>
      <c r="P559" s="254"/>
      <c r="Q559" s="254"/>
      <c r="R559" s="254"/>
      <c r="S559" s="254"/>
      <c r="T559" s="25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6" t="s">
        <v>232</v>
      </c>
      <c r="AU559" s="256" t="s">
        <v>89</v>
      </c>
      <c r="AV559" s="13" t="s">
        <v>89</v>
      </c>
      <c r="AW559" s="13" t="s">
        <v>33</v>
      </c>
      <c r="AX559" s="13" t="s">
        <v>78</v>
      </c>
      <c r="AY559" s="256" t="s">
        <v>224</v>
      </c>
    </row>
    <row r="560" s="15" customFormat="1">
      <c r="A560" s="15"/>
      <c r="B560" s="267"/>
      <c r="C560" s="268"/>
      <c r="D560" s="247" t="s">
        <v>232</v>
      </c>
      <c r="E560" s="269" t="s">
        <v>1</v>
      </c>
      <c r="F560" s="270" t="s">
        <v>248</v>
      </c>
      <c r="G560" s="268"/>
      <c r="H560" s="271">
        <v>92.766000000000005</v>
      </c>
      <c r="I560" s="272"/>
      <c r="J560" s="268"/>
      <c r="K560" s="268"/>
      <c r="L560" s="273"/>
      <c r="M560" s="274"/>
      <c r="N560" s="275"/>
      <c r="O560" s="275"/>
      <c r="P560" s="275"/>
      <c r="Q560" s="275"/>
      <c r="R560" s="275"/>
      <c r="S560" s="275"/>
      <c r="T560" s="27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7" t="s">
        <v>232</v>
      </c>
      <c r="AU560" s="277" t="s">
        <v>89</v>
      </c>
      <c r="AV560" s="15" t="s">
        <v>230</v>
      </c>
      <c r="AW560" s="15" t="s">
        <v>33</v>
      </c>
      <c r="AX560" s="15" t="s">
        <v>84</v>
      </c>
      <c r="AY560" s="277" t="s">
        <v>224</v>
      </c>
    </row>
    <row r="561" s="2" customFormat="1" ht="24.15" customHeight="1">
      <c r="A561" s="40"/>
      <c r="B561" s="41"/>
      <c r="C561" s="231" t="s">
        <v>749</v>
      </c>
      <c r="D561" s="231" t="s">
        <v>226</v>
      </c>
      <c r="E561" s="232" t="s">
        <v>647</v>
      </c>
      <c r="F561" s="233" t="s">
        <v>648</v>
      </c>
      <c r="G561" s="234" t="s">
        <v>229</v>
      </c>
      <c r="H561" s="235">
        <v>123.935</v>
      </c>
      <c r="I561" s="236"/>
      <c r="J561" s="237">
        <f>ROUND(I561*H561,2)</f>
        <v>0</v>
      </c>
      <c r="K561" s="238"/>
      <c r="L561" s="46"/>
      <c r="M561" s="239" t="s">
        <v>1</v>
      </c>
      <c r="N561" s="240" t="s">
        <v>44</v>
      </c>
      <c r="O561" s="93"/>
      <c r="P561" s="241">
        <f>O561*H561</f>
        <v>0</v>
      </c>
      <c r="Q561" s="241">
        <v>0.0315</v>
      </c>
      <c r="R561" s="241">
        <f>Q561*H561</f>
        <v>3.9039524999999999</v>
      </c>
      <c r="S561" s="241">
        <v>0</v>
      </c>
      <c r="T561" s="242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3" t="s">
        <v>230</v>
      </c>
      <c r="AT561" s="243" t="s">
        <v>226</v>
      </c>
      <c r="AU561" s="243" t="s">
        <v>89</v>
      </c>
      <c r="AY561" s="19" t="s">
        <v>224</v>
      </c>
      <c r="BE561" s="244">
        <f>IF(N561="základní",J561,0)</f>
        <v>0</v>
      </c>
      <c r="BF561" s="244">
        <f>IF(N561="snížená",J561,0)</f>
        <v>0</v>
      </c>
      <c r="BG561" s="244">
        <f>IF(N561="zákl. přenesená",J561,0)</f>
        <v>0</v>
      </c>
      <c r="BH561" s="244">
        <f>IF(N561="sníž. přenesená",J561,0)</f>
        <v>0</v>
      </c>
      <c r="BI561" s="244">
        <f>IF(N561="nulová",J561,0)</f>
        <v>0</v>
      </c>
      <c r="BJ561" s="19" t="s">
        <v>89</v>
      </c>
      <c r="BK561" s="244">
        <f>ROUND(I561*H561,2)</f>
        <v>0</v>
      </c>
      <c r="BL561" s="19" t="s">
        <v>230</v>
      </c>
      <c r="BM561" s="243" t="s">
        <v>3443</v>
      </c>
    </row>
    <row r="562" s="14" customFormat="1">
      <c r="A562" s="14"/>
      <c r="B562" s="257"/>
      <c r="C562" s="258"/>
      <c r="D562" s="247" t="s">
        <v>232</v>
      </c>
      <c r="E562" s="259" t="s">
        <v>1</v>
      </c>
      <c r="F562" s="260" t="s">
        <v>568</v>
      </c>
      <c r="G562" s="258"/>
      <c r="H562" s="259" t="s">
        <v>1</v>
      </c>
      <c r="I562" s="261"/>
      <c r="J562" s="258"/>
      <c r="K562" s="258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232</v>
      </c>
      <c r="AU562" s="266" t="s">
        <v>89</v>
      </c>
      <c r="AV562" s="14" t="s">
        <v>84</v>
      </c>
      <c r="AW562" s="14" t="s">
        <v>33</v>
      </c>
      <c r="AX562" s="14" t="s">
        <v>78</v>
      </c>
      <c r="AY562" s="266" t="s">
        <v>224</v>
      </c>
    </row>
    <row r="563" s="13" customFormat="1">
      <c r="A563" s="13"/>
      <c r="B563" s="245"/>
      <c r="C563" s="246"/>
      <c r="D563" s="247" t="s">
        <v>232</v>
      </c>
      <c r="E563" s="248" t="s">
        <v>1</v>
      </c>
      <c r="F563" s="249" t="s">
        <v>3444</v>
      </c>
      <c r="G563" s="246"/>
      <c r="H563" s="250">
        <v>5.6349999999999998</v>
      </c>
      <c r="I563" s="251"/>
      <c r="J563" s="246"/>
      <c r="K563" s="246"/>
      <c r="L563" s="252"/>
      <c r="M563" s="253"/>
      <c r="N563" s="254"/>
      <c r="O563" s="254"/>
      <c r="P563" s="254"/>
      <c r="Q563" s="254"/>
      <c r="R563" s="254"/>
      <c r="S563" s="254"/>
      <c r="T563" s="25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6" t="s">
        <v>232</v>
      </c>
      <c r="AU563" s="256" t="s">
        <v>89</v>
      </c>
      <c r="AV563" s="13" t="s">
        <v>89</v>
      </c>
      <c r="AW563" s="13" t="s">
        <v>33</v>
      </c>
      <c r="AX563" s="13" t="s">
        <v>78</v>
      </c>
      <c r="AY563" s="256" t="s">
        <v>224</v>
      </c>
    </row>
    <row r="564" s="13" customFormat="1">
      <c r="A564" s="13"/>
      <c r="B564" s="245"/>
      <c r="C564" s="246"/>
      <c r="D564" s="247" t="s">
        <v>232</v>
      </c>
      <c r="E564" s="248" t="s">
        <v>1</v>
      </c>
      <c r="F564" s="249" t="s">
        <v>3445</v>
      </c>
      <c r="G564" s="246"/>
      <c r="H564" s="250">
        <v>7.2080000000000002</v>
      </c>
      <c r="I564" s="251"/>
      <c r="J564" s="246"/>
      <c r="K564" s="246"/>
      <c r="L564" s="252"/>
      <c r="M564" s="253"/>
      <c r="N564" s="254"/>
      <c r="O564" s="254"/>
      <c r="P564" s="254"/>
      <c r="Q564" s="254"/>
      <c r="R564" s="254"/>
      <c r="S564" s="254"/>
      <c r="T564" s="25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6" t="s">
        <v>232</v>
      </c>
      <c r="AU564" s="256" t="s">
        <v>89</v>
      </c>
      <c r="AV564" s="13" t="s">
        <v>89</v>
      </c>
      <c r="AW564" s="13" t="s">
        <v>33</v>
      </c>
      <c r="AX564" s="13" t="s">
        <v>78</v>
      </c>
      <c r="AY564" s="256" t="s">
        <v>224</v>
      </c>
    </row>
    <row r="565" s="13" customFormat="1">
      <c r="A565" s="13"/>
      <c r="B565" s="245"/>
      <c r="C565" s="246"/>
      <c r="D565" s="247" t="s">
        <v>232</v>
      </c>
      <c r="E565" s="248" t="s">
        <v>1</v>
      </c>
      <c r="F565" s="249" t="s">
        <v>3446</v>
      </c>
      <c r="G565" s="246"/>
      <c r="H565" s="250">
        <v>59.246000000000002</v>
      </c>
      <c r="I565" s="251"/>
      <c r="J565" s="246"/>
      <c r="K565" s="246"/>
      <c r="L565" s="252"/>
      <c r="M565" s="253"/>
      <c r="N565" s="254"/>
      <c r="O565" s="254"/>
      <c r="P565" s="254"/>
      <c r="Q565" s="254"/>
      <c r="R565" s="254"/>
      <c r="S565" s="254"/>
      <c r="T565" s="25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6" t="s">
        <v>232</v>
      </c>
      <c r="AU565" s="256" t="s">
        <v>89</v>
      </c>
      <c r="AV565" s="13" t="s">
        <v>89</v>
      </c>
      <c r="AW565" s="13" t="s">
        <v>33</v>
      </c>
      <c r="AX565" s="13" t="s">
        <v>78</v>
      </c>
      <c r="AY565" s="256" t="s">
        <v>224</v>
      </c>
    </row>
    <row r="566" s="13" customFormat="1">
      <c r="A566" s="13"/>
      <c r="B566" s="245"/>
      <c r="C566" s="246"/>
      <c r="D566" s="247" t="s">
        <v>232</v>
      </c>
      <c r="E566" s="248" t="s">
        <v>1</v>
      </c>
      <c r="F566" s="249" t="s">
        <v>3371</v>
      </c>
      <c r="G566" s="246"/>
      <c r="H566" s="250">
        <v>6.3890000000000002</v>
      </c>
      <c r="I566" s="251"/>
      <c r="J566" s="246"/>
      <c r="K566" s="246"/>
      <c r="L566" s="252"/>
      <c r="M566" s="253"/>
      <c r="N566" s="254"/>
      <c r="O566" s="254"/>
      <c r="P566" s="254"/>
      <c r="Q566" s="254"/>
      <c r="R566" s="254"/>
      <c r="S566" s="254"/>
      <c r="T566" s="25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6" t="s">
        <v>232</v>
      </c>
      <c r="AU566" s="256" t="s">
        <v>89</v>
      </c>
      <c r="AV566" s="13" t="s">
        <v>89</v>
      </c>
      <c r="AW566" s="13" t="s">
        <v>33</v>
      </c>
      <c r="AX566" s="13" t="s">
        <v>78</v>
      </c>
      <c r="AY566" s="256" t="s">
        <v>224</v>
      </c>
    </row>
    <row r="567" s="14" customFormat="1">
      <c r="A567" s="14"/>
      <c r="B567" s="257"/>
      <c r="C567" s="258"/>
      <c r="D567" s="247" t="s">
        <v>232</v>
      </c>
      <c r="E567" s="259" t="s">
        <v>1</v>
      </c>
      <c r="F567" s="260" t="s">
        <v>3379</v>
      </c>
      <c r="G567" s="258"/>
      <c r="H567" s="259" t="s">
        <v>1</v>
      </c>
      <c r="I567" s="261"/>
      <c r="J567" s="258"/>
      <c r="K567" s="258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232</v>
      </c>
      <c r="AU567" s="266" t="s">
        <v>89</v>
      </c>
      <c r="AV567" s="14" t="s">
        <v>84</v>
      </c>
      <c r="AW567" s="14" t="s">
        <v>33</v>
      </c>
      <c r="AX567" s="14" t="s">
        <v>78</v>
      </c>
      <c r="AY567" s="266" t="s">
        <v>224</v>
      </c>
    </row>
    <row r="568" s="13" customFormat="1">
      <c r="A568" s="13"/>
      <c r="B568" s="245"/>
      <c r="C568" s="246"/>
      <c r="D568" s="247" t="s">
        <v>232</v>
      </c>
      <c r="E568" s="248" t="s">
        <v>1</v>
      </c>
      <c r="F568" s="249" t="s">
        <v>3380</v>
      </c>
      <c r="G568" s="246"/>
      <c r="H568" s="250">
        <v>45.457000000000001</v>
      </c>
      <c r="I568" s="251"/>
      <c r="J568" s="246"/>
      <c r="K568" s="246"/>
      <c r="L568" s="252"/>
      <c r="M568" s="253"/>
      <c r="N568" s="254"/>
      <c r="O568" s="254"/>
      <c r="P568" s="254"/>
      <c r="Q568" s="254"/>
      <c r="R568" s="254"/>
      <c r="S568" s="254"/>
      <c r="T568" s="25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6" t="s">
        <v>232</v>
      </c>
      <c r="AU568" s="256" t="s">
        <v>89</v>
      </c>
      <c r="AV568" s="13" t="s">
        <v>89</v>
      </c>
      <c r="AW568" s="13" t="s">
        <v>33</v>
      </c>
      <c r="AX568" s="13" t="s">
        <v>78</v>
      </c>
      <c r="AY568" s="256" t="s">
        <v>224</v>
      </c>
    </row>
    <row r="569" s="15" customFormat="1">
      <c r="A569" s="15"/>
      <c r="B569" s="267"/>
      <c r="C569" s="268"/>
      <c r="D569" s="247" t="s">
        <v>232</v>
      </c>
      <c r="E569" s="269" t="s">
        <v>1</v>
      </c>
      <c r="F569" s="270" t="s">
        <v>248</v>
      </c>
      <c r="G569" s="268"/>
      <c r="H569" s="271">
        <v>123.935</v>
      </c>
      <c r="I569" s="272"/>
      <c r="J569" s="268"/>
      <c r="K569" s="268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232</v>
      </c>
      <c r="AU569" s="277" t="s">
        <v>89</v>
      </c>
      <c r="AV569" s="15" t="s">
        <v>230</v>
      </c>
      <c r="AW569" s="15" t="s">
        <v>33</v>
      </c>
      <c r="AX569" s="15" t="s">
        <v>84</v>
      </c>
      <c r="AY569" s="277" t="s">
        <v>224</v>
      </c>
    </row>
    <row r="570" s="2" customFormat="1" ht="16.5" customHeight="1">
      <c r="A570" s="40"/>
      <c r="B570" s="41"/>
      <c r="C570" s="231" t="s">
        <v>756</v>
      </c>
      <c r="D570" s="231" t="s">
        <v>226</v>
      </c>
      <c r="E570" s="232" t="s">
        <v>661</v>
      </c>
      <c r="F570" s="233" t="s">
        <v>662</v>
      </c>
      <c r="G570" s="234" t="s">
        <v>229</v>
      </c>
      <c r="H570" s="235">
        <v>6.7560000000000002</v>
      </c>
      <c r="I570" s="236"/>
      <c r="J570" s="237">
        <f>ROUND(I570*H570,2)</f>
        <v>0</v>
      </c>
      <c r="K570" s="238"/>
      <c r="L570" s="46"/>
      <c r="M570" s="239" t="s">
        <v>1</v>
      </c>
      <c r="N570" s="240" t="s">
        <v>44</v>
      </c>
      <c r="O570" s="93"/>
      <c r="P570" s="241">
        <f>O570*H570</f>
        <v>0</v>
      </c>
      <c r="Q570" s="241">
        <v>0.0057000000000000002</v>
      </c>
      <c r="R570" s="241">
        <f>Q570*H570</f>
        <v>0.0385092</v>
      </c>
      <c r="S570" s="241">
        <v>0</v>
      </c>
      <c r="T570" s="242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3" t="s">
        <v>230</v>
      </c>
      <c r="AT570" s="243" t="s">
        <v>226</v>
      </c>
      <c r="AU570" s="243" t="s">
        <v>89</v>
      </c>
      <c r="AY570" s="19" t="s">
        <v>224</v>
      </c>
      <c r="BE570" s="244">
        <f>IF(N570="základní",J570,0)</f>
        <v>0</v>
      </c>
      <c r="BF570" s="244">
        <f>IF(N570="snížená",J570,0)</f>
        <v>0</v>
      </c>
      <c r="BG570" s="244">
        <f>IF(N570="zákl. přenesená",J570,0)</f>
        <v>0</v>
      </c>
      <c r="BH570" s="244">
        <f>IF(N570="sníž. přenesená",J570,0)</f>
        <v>0</v>
      </c>
      <c r="BI570" s="244">
        <f>IF(N570="nulová",J570,0)</f>
        <v>0</v>
      </c>
      <c r="BJ570" s="19" t="s">
        <v>89</v>
      </c>
      <c r="BK570" s="244">
        <f>ROUND(I570*H570,2)</f>
        <v>0</v>
      </c>
      <c r="BL570" s="19" t="s">
        <v>230</v>
      </c>
      <c r="BM570" s="243" t="s">
        <v>3447</v>
      </c>
    </row>
    <row r="571" s="14" customFormat="1">
      <c r="A571" s="14"/>
      <c r="B571" s="257"/>
      <c r="C571" s="258"/>
      <c r="D571" s="247" t="s">
        <v>232</v>
      </c>
      <c r="E571" s="259" t="s">
        <v>1</v>
      </c>
      <c r="F571" s="260" t="s">
        <v>3388</v>
      </c>
      <c r="G571" s="258"/>
      <c r="H571" s="259" t="s">
        <v>1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232</v>
      </c>
      <c r="AU571" s="266" t="s">
        <v>89</v>
      </c>
      <c r="AV571" s="14" t="s">
        <v>84</v>
      </c>
      <c r="AW571" s="14" t="s">
        <v>33</v>
      </c>
      <c r="AX571" s="14" t="s">
        <v>78</v>
      </c>
      <c r="AY571" s="266" t="s">
        <v>224</v>
      </c>
    </row>
    <row r="572" s="13" customFormat="1">
      <c r="A572" s="13"/>
      <c r="B572" s="245"/>
      <c r="C572" s="246"/>
      <c r="D572" s="247" t="s">
        <v>232</v>
      </c>
      <c r="E572" s="248" t="s">
        <v>1</v>
      </c>
      <c r="F572" s="249" t="s">
        <v>3389</v>
      </c>
      <c r="G572" s="246"/>
      <c r="H572" s="250">
        <v>1.4059999999999999</v>
      </c>
      <c r="I572" s="251"/>
      <c r="J572" s="246"/>
      <c r="K572" s="246"/>
      <c r="L572" s="252"/>
      <c r="M572" s="253"/>
      <c r="N572" s="254"/>
      <c r="O572" s="254"/>
      <c r="P572" s="254"/>
      <c r="Q572" s="254"/>
      <c r="R572" s="254"/>
      <c r="S572" s="254"/>
      <c r="T572" s="25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6" t="s">
        <v>232</v>
      </c>
      <c r="AU572" s="256" t="s">
        <v>89</v>
      </c>
      <c r="AV572" s="13" t="s">
        <v>89</v>
      </c>
      <c r="AW572" s="13" t="s">
        <v>33</v>
      </c>
      <c r="AX572" s="13" t="s">
        <v>78</v>
      </c>
      <c r="AY572" s="256" t="s">
        <v>224</v>
      </c>
    </row>
    <row r="573" s="13" customFormat="1">
      <c r="A573" s="13"/>
      <c r="B573" s="245"/>
      <c r="C573" s="246"/>
      <c r="D573" s="247" t="s">
        <v>232</v>
      </c>
      <c r="E573" s="248" t="s">
        <v>1</v>
      </c>
      <c r="F573" s="249" t="s">
        <v>3390</v>
      </c>
      <c r="G573" s="246"/>
      <c r="H573" s="250">
        <v>1.4059999999999999</v>
      </c>
      <c r="I573" s="251"/>
      <c r="J573" s="246"/>
      <c r="K573" s="246"/>
      <c r="L573" s="252"/>
      <c r="M573" s="253"/>
      <c r="N573" s="254"/>
      <c r="O573" s="254"/>
      <c r="P573" s="254"/>
      <c r="Q573" s="254"/>
      <c r="R573" s="254"/>
      <c r="S573" s="254"/>
      <c r="T573" s="25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6" t="s">
        <v>232</v>
      </c>
      <c r="AU573" s="256" t="s">
        <v>89</v>
      </c>
      <c r="AV573" s="13" t="s">
        <v>89</v>
      </c>
      <c r="AW573" s="13" t="s">
        <v>33</v>
      </c>
      <c r="AX573" s="13" t="s">
        <v>78</v>
      </c>
      <c r="AY573" s="256" t="s">
        <v>224</v>
      </c>
    </row>
    <row r="574" s="13" customFormat="1">
      <c r="A574" s="13"/>
      <c r="B574" s="245"/>
      <c r="C574" s="246"/>
      <c r="D574" s="247" t="s">
        <v>232</v>
      </c>
      <c r="E574" s="248" t="s">
        <v>1</v>
      </c>
      <c r="F574" s="249" t="s">
        <v>3391</v>
      </c>
      <c r="G574" s="246"/>
      <c r="H574" s="250">
        <v>1.095</v>
      </c>
      <c r="I574" s="251"/>
      <c r="J574" s="246"/>
      <c r="K574" s="246"/>
      <c r="L574" s="252"/>
      <c r="M574" s="253"/>
      <c r="N574" s="254"/>
      <c r="O574" s="254"/>
      <c r="P574" s="254"/>
      <c r="Q574" s="254"/>
      <c r="R574" s="254"/>
      <c r="S574" s="254"/>
      <c r="T574" s="25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6" t="s">
        <v>232</v>
      </c>
      <c r="AU574" s="256" t="s">
        <v>89</v>
      </c>
      <c r="AV574" s="13" t="s">
        <v>89</v>
      </c>
      <c r="AW574" s="13" t="s">
        <v>33</v>
      </c>
      <c r="AX574" s="13" t="s">
        <v>78</v>
      </c>
      <c r="AY574" s="256" t="s">
        <v>224</v>
      </c>
    </row>
    <row r="575" s="13" customFormat="1">
      <c r="A575" s="13"/>
      <c r="B575" s="245"/>
      <c r="C575" s="246"/>
      <c r="D575" s="247" t="s">
        <v>232</v>
      </c>
      <c r="E575" s="248" t="s">
        <v>1</v>
      </c>
      <c r="F575" s="249" t="s">
        <v>3392</v>
      </c>
      <c r="G575" s="246"/>
      <c r="H575" s="250">
        <v>2.8490000000000002</v>
      </c>
      <c r="I575" s="251"/>
      <c r="J575" s="246"/>
      <c r="K575" s="246"/>
      <c r="L575" s="252"/>
      <c r="M575" s="253"/>
      <c r="N575" s="254"/>
      <c r="O575" s="254"/>
      <c r="P575" s="254"/>
      <c r="Q575" s="254"/>
      <c r="R575" s="254"/>
      <c r="S575" s="254"/>
      <c r="T575" s="25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6" t="s">
        <v>232</v>
      </c>
      <c r="AU575" s="256" t="s">
        <v>89</v>
      </c>
      <c r="AV575" s="13" t="s">
        <v>89</v>
      </c>
      <c r="AW575" s="13" t="s">
        <v>33</v>
      </c>
      <c r="AX575" s="13" t="s">
        <v>78</v>
      </c>
      <c r="AY575" s="256" t="s">
        <v>224</v>
      </c>
    </row>
    <row r="576" s="15" customFormat="1">
      <c r="A576" s="15"/>
      <c r="B576" s="267"/>
      <c r="C576" s="268"/>
      <c r="D576" s="247" t="s">
        <v>232</v>
      </c>
      <c r="E576" s="269" t="s">
        <v>1</v>
      </c>
      <c r="F576" s="270" t="s">
        <v>248</v>
      </c>
      <c r="G576" s="268"/>
      <c r="H576" s="271">
        <v>6.7560000000000002</v>
      </c>
      <c r="I576" s="272"/>
      <c r="J576" s="268"/>
      <c r="K576" s="268"/>
      <c r="L576" s="273"/>
      <c r="M576" s="274"/>
      <c r="N576" s="275"/>
      <c r="O576" s="275"/>
      <c r="P576" s="275"/>
      <c r="Q576" s="275"/>
      <c r="R576" s="275"/>
      <c r="S576" s="275"/>
      <c r="T576" s="27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7" t="s">
        <v>232</v>
      </c>
      <c r="AU576" s="277" t="s">
        <v>89</v>
      </c>
      <c r="AV576" s="15" t="s">
        <v>230</v>
      </c>
      <c r="AW576" s="15" t="s">
        <v>33</v>
      </c>
      <c r="AX576" s="15" t="s">
        <v>84</v>
      </c>
      <c r="AY576" s="277" t="s">
        <v>224</v>
      </c>
    </row>
    <row r="577" s="2" customFormat="1" ht="16.5" customHeight="1">
      <c r="A577" s="40"/>
      <c r="B577" s="41"/>
      <c r="C577" s="231" t="s">
        <v>764</v>
      </c>
      <c r="D577" s="231" t="s">
        <v>226</v>
      </c>
      <c r="E577" s="232" t="s">
        <v>665</v>
      </c>
      <c r="F577" s="233" t="s">
        <v>666</v>
      </c>
      <c r="G577" s="234" t="s">
        <v>229</v>
      </c>
      <c r="H577" s="235">
        <v>40.075000000000003</v>
      </c>
      <c r="I577" s="236"/>
      <c r="J577" s="237">
        <f>ROUND(I577*H577,2)</f>
        <v>0</v>
      </c>
      <c r="K577" s="238"/>
      <c r="L577" s="46"/>
      <c r="M577" s="239" t="s">
        <v>1</v>
      </c>
      <c r="N577" s="240" t="s">
        <v>44</v>
      </c>
      <c r="O577" s="93"/>
      <c r="P577" s="241">
        <f>O577*H577</f>
        <v>0</v>
      </c>
      <c r="Q577" s="241">
        <v>0.00038999999999999999</v>
      </c>
      <c r="R577" s="241">
        <f>Q577*H577</f>
        <v>0.015629250000000001</v>
      </c>
      <c r="S577" s="241">
        <v>1.0000000000000001E-05</v>
      </c>
      <c r="T577" s="242">
        <f>S577*H577</f>
        <v>0.00040075000000000006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3" t="s">
        <v>230</v>
      </c>
      <c r="AT577" s="243" t="s">
        <v>226</v>
      </c>
      <c r="AU577" s="243" t="s">
        <v>89</v>
      </c>
      <c r="AY577" s="19" t="s">
        <v>224</v>
      </c>
      <c r="BE577" s="244">
        <f>IF(N577="základní",J577,0)</f>
        <v>0</v>
      </c>
      <c r="BF577" s="244">
        <f>IF(N577="snížená",J577,0)</f>
        <v>0</v>
      </c>
      <c r="BG577" s="244">
        <f>IF(N577="zákl. přenesená",J577,0)</f>
        <v>0</v>
      </c>
      <c r="BH577" s="244">
        <f>IF(N577="sníž. přenesená",J577,0)</f>
        <v>0</v>
      </c>
      <c r="BI577" s="244">
        <f>IF(N577="nulová",J577,0)</f>
        <v>0</v>
      </c>
      <c r="BJ577" s="19" t="s">
        <v>89</v>
      </c>
      <c r="BK577" s="244">
        <f>ROUND(I577*H577,2)</f>
        <v>0</v>
      </c>
      <c r="BL577" s="19" t="s">
        <v>230</v>
      </c>
      <c r="BM577" s="243" t="s">
        <v>3448</v>
      </c>
    </row>
    <row r="578" s="14" customFormat="1">
      <c r="A578" s="14"/>
      <c r="B578" s="257"/>
      <c r="C578" s="258"/>
      <c r="D578" s="247" t="s">
        <v>232</v>
      </c>
      <c r="E578" s="259" t="s">
        <v>1</v>
      </c>
      <c r="F578" s="260" t="s">
        <v>668</v>
      </c>
      <c r="G578" s="258"/>
      <c r="H578" s="259" t="s">
        <v>1</v>
      </c>
      <c r="I578" s="261"/>
      <c r="J578" s="258"/>
      <c r="K578" s="258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232</v>
      </c>
      <c r="AU578" s="266" t="s">
        <v>89</v>
      </c>
      <c r="AV578" s="14" t="s">
        <v>84</v>
      </c>
      <c r="AW578" s="14" t="s">
        <v>33</v>
      </c>
      <c r="AX578" s="14" t="s">
        <v>78</v>
      </c>
      <c r="AY578" s="266" t="s">
        <v>224</v>
      </c>
    </row>
    <row r="579" s="13" customFormat="1">
      <c r="A579" s="13"/>
      <c r="B579" s="245"/>
      <c r="C579" s="246"/>
      <c r="D579" s="247" t="s">
        <v>232</v>
      </c>
      <c r="E579" s="248" t="s">
        <v>1</v>
      </c>
      <c r="F579" s="249" t="s">
        <v>3449</v>
      </c>
      <c r="G579" s="246"/>
      <c r="H579" s="250">
        <v>40.075000000000003</v>
      </c>
      <c r="I579" s="251"/>
      <c r="J579" s="246"/>
      <c r="K579" s="246"/>
      <c r="L579" s="252"/>
      <c r="M579" s="253"/>
      <c r="N579" s="254"/>
      <c r="O579" s="254"/>
      <c r="P579" s="254"/>
      <c r="Q579" s="254"/>
      <c r="R579" s="254"/>
      <c r="S579" s="254"/>
      <c r="T579" s="25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6" t="s">
        <v>232</v>
      </c>
      <c r="AU579" s="256" t="s">
        <v>89</v>
      </c>
      <c r="AV579" s="13" t="s">
        <v>89</v>
      </c>
      <c r="AW579" s="13" t="s">
        <v>33</v>
      </c>
      <c r="AX579" s="13" t="s">
        <v>84</v>
      </c>
      <c r="AY579" s="256" t="s">
        <v>224</v>
      </c>
    </row>
    <row r="580" s="12" customFormat="1" ht="22.8" customHeight="1">
      <c r="A580" s="12"/>
      <c r="B580" s="215"/>
      <c r="C580" s="216"/>
      <c r="D580" s="217" t="s">
        <v>77</v>
      </c>
      <c r="E580" s="229" t="s">
        <v>632</v>
      </c>
      <c r="F580" s="229" t="s">
        <v>669</v>
      </c>
      <c r="G580" s="216"/>
      <c r="H580" s="216"/>
      <c r="I580" s="219"/>
      <c r="J580" s="230">
        <f>BK580</f>
        <v>0</v>
      </c>
      <c r="K580" s="216"/>
      <c r="L580" s="221"/>
      <c r="M580" s="222"/>
      <c r="N580" s="223"/>
      <c r="O580" s="223"/>
      <c r="P580" s="224">
        <f>SUM(P581:P606)</f>
        <v>0</v>
      </c>
      <c r="Q580" s="223"/>
      <c r="R580" s="224">
        <f>SUM(R581:R606)</f>
        <v>16.513860000000001</v>
      </c>
      <c r="S580" s="223"/>
      <c r="T580" s="225">
        <f>SUM(T581:T606)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6" t="s">
        <v>84</v>
      </c>
      <c r="AT580" s="227" t="s">
        <v>77</v>
      </c>
      <c r="AU580" s="227" t="s">
        <v>84</v>
      </c>
      <c r="AY580" s="226" t="s">
        <v>224</v>
      </c>
      <c r="BK580" s="228">
        <f>SUM(BK581:BK606)</f>
        <v>0</v>
      </c>
    </row>
    <row r="581" s="2" customFormat="1" ht="16.5" customHeight="1">
      <c r="A581" s="40"/>
      <c r="B581" s="41"/>
      <c r="C581" s="231" t="s">
        <v>770</v>
      </c>
      <c r="D581" s="231" t="s">
        <v>226</v>
      </c>
      <c r="E581" s="232" t="s">
        <v>671</v>
      </c>
      <c r="F581" s="233" t="s">
        <v>672</v>
      </c>
      <c r="G581" s="234" t="s">
        <v>229</v>
      </c>
      <c r="H581" s="235">
        <v>110.03</v>
      </c>
      <c r="I581" s="236"/>
      <c r="J581" s="237">
        <f>ROUND(I581*H581,2)</f>
        <v>0</v>
      </c>
      <c r="K581" s="238"/>
      <c r="L581" s="46"/>
      <c r="M581" s="239" t="s">
        <v>1</v>
      </c>
      <c r="N581" s="240" t="s">
        <v>44</v>
      </c>
      <c r="O581" s="93"/>
      <c r="P581" s="241">
        <f>O581*H581</f>
        <v>0</v>
      </c>
      <c r="Q581" s="241">
        <v>0.11</v>
      </c>
      <c r="R581" s="241">
        <f>Q581*H581</f>
        <v>12.103300000000001</v>
      </c>
      <c r="S581" s="241">
        <v>0</v>
      </c>
      <c r="T581" s="242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3" t="s">
        <v>230</v>
      </c>
      <c r="AT581" s="243" t="s">
        <v>226</v>
      </c>
      <c r="AU581" s="243" t="s">
        <v>89</v>
      </c>
      <c r="AY581" s="19" t="s">
        <v>224</v>
      </c>
      <c r="BE581" s="244">
        <f>IF(N581="základní",J581,0)</f>
        <v>0</v>
      </c>
      <c r="BF581" s="244">
        <f>IF(N581="snížená",J581,0)</f>
        <v>0</v>
      </c>
      <c r="BG581" s="244">
        <f>IF(N581="zákl. přenesená",J581,0)</f>
        <v>0</v>
      </c>
      <c r="BH581" s="244">
        <f>IF(N581="sníž. přenesená",J581,0)</f>
        <v>0</v>
      </c>
      <c r="BI581" s="244">
        <f>IF(N581="nulová",J581,0)</f>
        <v>0</v>
      </c>
      <c r="BJ581" s="19" t="s">
        <v>89</v>
      </c>
      <c r="BK581" s="244">
        <f>ROUND(I581*H581,2)</f>
        <v>0</v>
      </c>
      <c r="BL581" s="19" t="s">
        <v>230</v>
      </c>
      <c r="BM581" s="243" t="s">
        <v>3450</v>
      </c>
    </row>
    <row r="582" s="14" customFormat="1">
      <c r="A582" s="14"/>
      <c r="B582" s="257"/>
      <c r="C582" s="258"/>
      <c r="D582" s="247" t="s">
        <v>232</v>
      </c>
      <c r="E582" s="259" t="s">
        <v>1</v>
      </c>
      <c r="F582" s="260" t="s">
        <v>674</v>
      </c>
      <c r="G582" s="258"/>
      <c r="H582" s="259" t="s">
        <v>1</v>
      </c>
      <c r="I582" s="261"/>
      <c r="J582" s="258"/>
      <c r="K582" s="258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232</v>
      </c>
      <c r="AU582" s="266" t="s">
        <v>89</v>
      </c>
      <c r="AV582" s="14" t="s">
        <v>84</v>
      </c>
      <c r="AW582" s="14" t="s">
        <v>33</v>
      </c>
      <c r="AX582" s="14" t="s">
        <v>78</v>
      </c>
      <c r="AY582" s="266" t="s">
        <v>224</v>
      </c>
    </row>
    <row r="583" s="13" customFormat="1">
      <c r="A583" s="13"/>
      <c r="B583" s="245"/>
      <c r="C583" s="246"/>
      <c r="D583" s="247" t="s">
        <v>232</v>
      </c>
      <c r="E583" s="248" t="s">
        <v>1</v>
      </c>
      <c r="F583" s="249" t="s">
        <v>3333</v>
      </c>
      <c r="G583" s="246"/>
      <c r="H583" s="250">
        <v>31.670000000000002</v>
      </c>
      <c r="I583" s="251"/>
      <c r="J583" s="246"/>
      <c r="K583" s="246"/>
      <c r="L583" s="252"/>
      <c r="M583" s="253"/>
      <c r="N583" s="254"/>
      <c r="O583" s="254"/>
      <c r="P583" s="254"/>
      <c r="Q583" s="254"/>
      <c r="R583" s="254"/>
      <c r="S583" s="254"/>
      <c r="T583" s="25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6" t="s">
        <v>232</v>
      </c>
      <c r="AU583" s="256" t="s">
        <v>89</v>
      </c>
      <c r="AV583" s="13" t="s">
        <v>89</v>
      </c>
      <c r="AW583" s="13" t="s">
        <v>33</v>
      </c>
      <c r="AX583" s="13" t="s">
        <v>78</v>
      </c>
      <c r="AY583" s="256" t="s">
        <v>224</v>
      </c>
    </row>
    <row r="584" s="13" customFormat="1">
      <c r="A584" s="13"/>
      <c r="B584" s="245"/>
      <c r="C584" s="246"/>
      <c r="D584" s="247" t="s">
        <v>232</v>
      </c>
      <c r="E584" s="248" t="s">
        <v>1</v>
      </c>
      <c r="F584" s="249" t="s">
        <v>3335</v>
      </c>
      <c r="G584" s="246"/>
      <c r="H584" s="250">
        <v>12.74</v>
      </c>
      <c r="I584" s="251"/>
      <c r="J584" s="246"/>
      <c r="K584" s="246"/>
      <c r="L584" s="252"/>
      <c r="M584" s="253"/>
      <c r="N584" s="254"/>
      <c r="O584" s="254"/>
      <c r="P584" s="254"/>
      <c r="Q584" s="254"/>
      <c r="R584" s="254"/>
      <c r="S584" s="254"/>
      <c r="T584" s="25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6" t="s">
        <v>232</v>
      </c>
      <c r="AU584" s="256" t="s">
        <v>89</v>
      </c>
      <c r="AV584" s="13" t="s">
        <v>89</v>
      </c>
      <c r="AW584" s="13" t="s">
        <v>33</v>
      </c>
      <c r="AX584" s="13" t="s">
        <v>78</v>
      </c>
      <c r="AY584" s="256" t="s">
        <v>224</v>
      </c>
    </row>
    <row r="585" s="13" customFormat="1">
      <c r="A585" s="13"/>
      <c r="B585" s="245"/>
      <c r="C585" s="246"/>
      <c r="D585" s="247" t="s">
        <v>232</v>
      </c>
      <c r="E585" s="248" t="s">
        <v>1</v>
      </c>
      <c r="F585" s="249" t="s">
        <v>3336</v>
      </c>
      <c r="G585" s="246"/>
      <c r="H585" s="250">
        <v>12.74</v>
      </c>
      <c r="I585" s="251"/>
      <c r="J585" s="246"/>
      <c r="K585" s="246"/>
      <c r="L585" s="252"/>
      <c r="M585" s="253"/>
      <c r="N585" s="254"/>
      <c r="O585" s="254"/>
      <c r="P585" s="254"/>
      <c r="Q585" s="254"/>
      <c r="R585" s="254"/>
      <c r="S585" s="254"/>
      <c r="T585" s="25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6" t="s">
        <v>232</v>
      </c>
      <c r="AU585" s="256" t="s">
        <v>89</v>
      </c>
      <c r="AV585" s="13" t="s">
        <v>89</v>
      </c>
      <c r="AW585" s="13" t="s">
        <v>33</v>
      </c>
      <c r="AX585" s="13" t="s">
        <v>78</v>
      </c>
      <c r="AY585" s="256" t="s">
        <v>224</v>
      </c>
    </row>
    <row r="586" s="13" customFormat="1">
      <c r="A586" s="13"/>
      <c r="B586" s="245"/>
      <c r="C586" s="246"/>
      <c r="D586" s="247" t="s">
        <v>232</v>
      </c>
      <c r="E586" s="248" t="s">
        <v>1</v>
      </c>
      <c r="F586" s="249" t="s">
        <v>3337</v>
      </c>
      <c r="G586" s="246"/>
      <c r="H586" s="250">
        <v>13.720000000000001</v>
      </c>
      <c r="I586" s="251"/>
      <c r="J586" s="246"/>
      <c r="K586" s="246"/>
      <c r="L586" s="252"/>
      <c r="M586" s="253"/>
      <c r="N586" s="254"/>
      <c r="O586" s="254"/>
      <c r="P586" s="254"/>
      <c r="Q586" s="254"/>
      <c r="R586" s="254"/>
      <c r="S586" s="254"/>
      <c r="T586" s="25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6" t="s">
        <v>232</v>
      </c>
      <c r="AU586" s="256" t="s">
        <v>89</v>
      </c>
      <c r="AV586" s="13" t="s">
        <v>89</v>
      </c>
      <c r="AW586" s="13" t="s">
        <v>33</v>
      </c>
      <c r="AX586" s="13" t="s">
        <v>78</v>
      </c>
      <c r="AY586" s="256" t="s">
        <v>224</v>
      </c>
    </row>
    <row r="587" s="14" customFormat="1">
      <c r="A587" s="14"/>
      <c r="B587" s="257"/>
      <c r="C587" s="258"/>
      <c r="D587" s="247" t="s">
        <v>232</v>
      </c>
      <c r="E587" s="259" t="s">
        <v>1</v>
      </c>
      <c r="F587" s="260" t="s">
        <v>679</v>
      </c>
      <c r="G587" s="258"/>
      <c r="H587" s="259" t="s">
        <v>1</v>
      </c>
      <c r="I587" s="261"/>
      <c r="J587" s="258"/>
      <c r="K587" s="258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232</v>
      </c>
      <c r="AU587" s="266" t="s">
        <v>89</v>
      </c>
      <c r="AV587" s="14" t="s">
        <v>84</v>
      </c>
      <c r="AW587" s="14" t="s">
        <v>33</v>
      </c>
      <c r="AX587" s="14" t="s">
        <v>78</v>
      </c>
      <c r="AY587" s="266" t="s">
        <v>224</v>
      </c>
    </row>
    <row r="588" s="13" customFormat="1">
      <c r="A588" s="13"/>
      <c r="B588" s="245"/>
      <c r="C588" s="246"/>
      <c r="D588" s="247" t="s">
        <v>232</v>
      </c>
      <c r="E588" s="248" t="s">
        <v>1</v>
      </c>
      <c r="F588" s="249" t="s">
        <v>3451</v>
      </c>
      <c r="G588" s="246"/>
      <c r="H588" s="250">
        <v>22.789999999999999</v>
      </c>
      <c r="I588" s="251"/>
      <c r="J588" s="246"/>
      <c r="K588" s="246"/>
      <c r="L588" s="252"/>
      <c r="M588" s="253"/>
      <c r="N588" s="254"/>
      <c r="O588" s="254"/>
      <c r="P588" s="254"/>
      <c r="Q588" s="254"/>
      <c r="R588" s="254"/>
      <c r="S588" s="254"/>
      <c r="T588" s="25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6" t="s">
        <v>232</v>
      </c>
      <c r="AU588" s="256" t="s">
        <v>89</v>
      </c>
      <c r="AV588" s="13" t="s">
        <v>89</v>
      </c>
      <c r="AW588" s="13" t="s">
        <v>33</v>
      </c>
      <c r="AX588" s="13" t="s">
        <v>78</v>
      </c>
      <c r="AY588" s="256" t="s">
        <v>224</v>
      </c>
    </row>
    <row r="589" s="13" customFormat="1">
      <c r="A589" s="13"/>
      <c r="B589" s="245"/>
      <c r="C589" s="246"/>
      <c r="D589" s="247" t="s">
        <v>232</v>
      </c>
      <c r="E589" s="248" t="s">
        <v>1</v>
      </c>
      <c r="F589" s="249" t="s">
        <v>3452</v>
      </c>
      <c r="G589" s="246"/>
      <c r="H589" s="250">
        <v>3.1899999999999999</v>
      </c>
      <c r="I589" s="251"/>
      <c r="J589" s="246"/>
      <c r="K589" s="246"/>
      <c r="L589" s="252"/>
      <c r="M589" s="253"/>
      <c r="N589" s="254"/>
      <c r="O589" s="254"/>
      <c r="P589" s="254"/>
      <c r="Q589" s="254"/>
      <c r="R589" s="254"/>
      <c r="S589" s="254"/>
      <c r="T589" s="25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6" t="s">
        <v>232</v>
      </c>
      <c r="AU589" s="256" t="s">
        <v>89</v>
      </c>
      <c r="AV589" s="13" t="s">
        <v>89</v>
      </c>
      <c r="AW589" s="13" t="s">
        <v>33</v>
      </c>
      <c r="AX589" s="13" t="s">
        <v>78</v>
      </c>
      <c r="AY589" s="256" t="s">
        <v>224</v>
      </c>
    </row>
    <row r="590" s="14" customFormat="1">
      <c r="A590" s="14"/>
      <c r="B590" s="257"/>
      <c r="C590" s="258"/>
      <c r="D590" s="247" t="s">
        <v>232</v>
      </c>
      <c r="E590" s="259" t="s">
        <v>1</v>
      </c>
      <c r="F590" s="260" t="s">
        <v>683</v>
      </c>
      <c r="G590" s="258"/>
      <c r="H590" s="259" t="s">
        <v>1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232</v>
      </c>
      <c r="AU590" s="266" t="s">
        <v>89</v>
      </c>
      <c r="AV590" s="14" t="s">
        <v>84</v>
      </c>
      <c r="AW590" s="14" t="s">
        <v>33</v>
      </c>
      <c r="AX590" s="14" t="s">
        <v>78</v>
      </c>
      <c r="AY590" s="266" t="s">
        <v>224</v>
      </c>
    </row>
    <row r="591" s="13" customFormat="1">
      <c r="A591" s="13"/>
      <c r="B591" s="245"/>
      <c r="C591" s="246"/>
      <c r="D591" s="247" t="s">
        <v>232</v>
      </c>
      <c r="E591" s="248" t="s">
        <v>1</v>
      </c>
      <c r="F591" s="249" t="s">
        <v>3453</v>
      </c>
      <c r="G591" s="246"/>
      <c r="H591" s="250">
        <v>5.5800000000000001</v>
      </c>
      <c r="I591" s="251"/>
      <c r="J591" s="246"/>
      <c r="K591" s="246"/>
      <c r="L591" s="252"/>
      <c r="M591" s="253"/>
      <c r="N591" s="254"/>
      <c r="O591" s="254"/>
      <c r="P591" s="254"/>
      <c r="Q591" s="254"/>
      <c r="R591" s="254"/>
      <c r="S591" s="254"/>
      <c r="T591" s="25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6" t="s">
        <v>232</v>
      </c>
      <c r="AU591" s="256" t="s">
        <v>89</v>
      </c>
      <c r="AV591" s="13" t="s">
        <v>89</v>
      </c>
      <c r="AW591" s="13" t="s">
        <v>33</v>
      </c>
      <c r="AX591" s="13" t="s">
        <v>78</v>
      </c>
      <c r="AY591" s="256" t="s">
        <v>224</v>
      </c>
    </row>
    <row r="592" s="13" customFormat="1">
      <c r="A592" s="13"/>
      <c r="B592" s="245"/>
      <c r="C592" s="246"/>
      <c r="D592" s="247" t="s">
        <v>232</v>
      </c>
      <c r="E592" s="248" t="s">
        <v>1</v>
      </c>
      <c r="F592" s="249" t="s">
        <v>3454</v>
      </c>
      <c r="G592" s="246"/>
      <c r="H592" s="250">
        <v>7.5999999999999996</v>
      </c>
      <c r="I592" s="251"/>
      <c r="J592" s="246"/>
      <c r="K592" s="246"/>
      <c r="L592" s="252"/>
      <c r="M592" s="253"/>
      <c r="N592" s="254"/>
      <c r="O592" s="254"/>
      <c r="P592" s="254"/>
      <c r="Q592" s="254"/>
      <c r="R592" s="254"/>
      <c r="S592" s="254"/>
      <c r="T592" s="25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6" t="s">
        <v>232</v>
      </c>
      <c r="AU592" s="256" t="s">
        <v>89</v>
      </c>
      <c r="AV592" s="13" t="s">
        <v>89</v>
      </c>
      <c r="AW592" s="13" t="s">
        <v>33</v>
      </c>
      <c r="AX592" s="13" t="s">
        <v>78</v>
      </c>
      <c r="AY592" s="256" t="s">
        <v>224</v>
      </c>
    </row>
    <row r="593" s="15" customFormat="1">
      <c r="A593" s="15"/>
      <c r="B593" s="267"/>
      <c r="C593" s="268"/>
      <c r="D593" s="247" t="s">
        <v>232</v>
      </c>
      <c r="E593" s="269" t="s">
        <v>1</v>
      </c>
      <c r="F593" s="270" t="s">
        <v>248</v>
      </c>
      <c r="G593" s="268"/>
      <c r="H593" s="271">
        <v>110.03</v>
      </c>
      <c r="I593" s="272"/>
      <c r="J593" s="268"/>
      <c r="K593" s="268"/>
      <c r="L593" s="273"/>
      <c r="M593" s="274"/>
      <c r="N593" s="275"/>
      <c r="O593" s="275"/>
      <c r="P593" s="275"/>
      <c r="Q593" s="275"/>
      <c r="R593" s="275"/>
      <c r="S593" s="275"/>
      <c r="T593" s="27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7" t="s">
        <v>232</v>
      </c>
      <c r="AU593" s="277" t="s">
        <v>89</v>
      </c>
      <c r="AV593" s="15" t="s">
        <v>230</v>
      </c>
      <c r="AW593" s="15" t="s">
        <v>33</v>
      </c>
      <c r="AX593" s="15" t="s">
        <v>84</v>
      </c>
      <c r="AY593" s="277" t="s">
        <v>224</v>
      </c>
    </row>
    <row r="594" s="2" customFormat="1" ht="16.5" customHeight="1">
      <c r="A594" s="40"/>
      <c r="B594" s="41"/>
      <c r="C594" s="231" t="s">
        <v>775</v>
      </c>
      <c r="D594" s="231" t="s">
        <v>226</v>
      </c>
      <c r="E594" s="232" t="s">
        <v>688</v>
      </c>
      <c r="F594" s="233" t="s">
        <v>689</v>
      </c>
      <c r="G594" s="234" t="s">
        <v>229</v>
      </c>
      <c r="H594" s="235">
        <v>400.95999999999998</v>
      </c>
      <c r="I594" s="236"/>
      <c r="J594" s="237">
        <f>ROUND(I594*H594,2)</f>
        <v>0</v>
      </c>
      <c r="K594" s="238"/>
      <c r="L594" s="46"/>
      <c r="M594" s="239" t="s">
        <v>1</v>
      </c>
      <c r="N594" s="240" t="s">
        <v>44</v>
      </c>
      <c r="O594" s="93"/>
      <c r="P594" s="241">
        <f>O594*H594</f>
        <v>0</v>
      </c>
      <c r="Q594" s="241">
        <v>0.010999999999999999</v>
      </c>
      <c r="R594" s="241">
        <f>Q594*H594</f>
        <v>4.4105599999999994</v>
      </c>
      <c r="S594" s="241">
        <v>0</v>
      </c>
      <c r="T594" s="242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3" t="s">
        <v>230</v>
      </c>
      <c r="AT594" s="243" t="s">
        <v>226</v>
      </c>
      <c r="AU594" s="243" t="s">
        <v>89</v>
      </c>
      <c r="AY594" s="19" t="s">
        <v>224</v>
      </c>
      <c r="BE594" s="244">
        <f>IF(N594="základní",J594,0)</f>
        <v>0</v>
      </c>
      <c r="BF594" s="244">
        <f>IF(N594="snížená",J594,0)</f>
        <v>0</v>
      </c>
      <c r="BG594" s="244">
        <f>IF(N594="zákl. přenesená",J594,0)</f>
        <v>0</v>
      </c>
      <c r="BH594" s="244">
        <f>IF(N594="sníž. přenesená",J594,0)</f>
        <v>0</v>
      </c>
      <c r="BI594" s="244">
        <f>IF(N594="nulová",J594,0)</f>
        <v>0</v>
      </c>
      <c r="BJ594" s="19" t="s">
        <v>89</v>
      </c>
      <c r="BK594" s="244">
        <f>ROUND(I594*H594,2)</f>
        <v>0</v>
      </c>
      <c r="BL594" s="19" t="s">
        <v>230</v>
      </c>
      <c r="BM594" s="243" t="s">
        <v>3455</v>
      </c>
    </row>
    <row r="595" s="14" customFormat="1">
      <c r="A595" s="14"/>
      <c r="B595" s="257"/>
      <c r="C595" s="258"/>
      <c r="D595" s="247" t="s">
        <v>232</v>
      </c>
      <c r="E595" s="259" t="s">
        <v>1</v>
      </c>
      <c r="F595" s="260" t="s">
        <v>674</v>
      </c>
      <c r="G595" s="258"/>
      <c r="H595" s="259" t="s">
        <v>1</v>
      </c>
      <c r="I595" s="261"/>
      <c r="J595" s="258"/>
      <c r="K595" s="258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232</v>
      </c>
      <c r="AU595" s="266" t="s">
        <v>89</v>
      </c>
      <c r="AV595" s="14" t="s">
        <v>84</v>
      </c>
      <c r="AW595" s="14" t="s">
        <v>33</v>
      </c>
      <c r="AX595" s="14" t="s">
        <v>78</v>
      </c>
      <c r="AY595" s="266" t="s">
        <v>224</v>
      </c>
    </row>
    <row r="596" s="13" customFormat="1">
      <c r="A596" s="13"/>
      <c r="B596" s="245"/>
      <c r="C596" s="246"/>
      <c r="D596" s="247" t="s">
        <v>232</v>
      </c>
      <c r="E596" s="248" t="s">
        <v>1</v>
      </c>
      <c r="F596" s="249" t="s">
        <v>3456</v>
      </c>
      <c r="G596" s="246"/>
      <c r="H596" s="250">
        <v>126.68000000000001</v>
      </c>
      <c r="I596" s="251"/>
      <c r="J596" s="246"/>
      <c r="K596" s="246"/>
      <c r="L596" s="252"/>
      <c r="M596" s="253"/>
      <c r="N596" s="254"/>
      <c r="O596" s="254"/>
      <c r="P596" s="254"/>
      <c r="Q596" s="254"/>
      <c r="R596" s="254"/>
      <c r="S596" s="254"/>
      <c r="T596" s="25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6" t="s">
        <v>232</v>
      </c>
      <c r="AU596" s="256" t="s">
        <v>89</v>
      </c>
      <c r="AV596" s="13" t="s">
        <v>89</v>
      </c>
      <c r="AW596" s="13" t="s">
        <v>33</v>
      </c>
      <c r="AX596" s="13" t="s">
        <v>78</v>
      </c>
      <c r="AY596" s="256" t="s">
        <v>224</v>
      </c>
    </row>
    <row r="597" s="13" customFormat="1">
      <c r="A597" s="13"/>
      <c r="B597" s="245"/>
      <c r="C597" s="246"/>
      <c r="D597" s="247" t="s">
        <v>232</v>
      </c>
      <c r="E597" s="248" t="s">
        <v>1</v>
      </c>
      <c r="F597" s="249" t="s">
        <v>3457</v>
      </c>
      <c r="G597" s="246"/>
      <c r="H597" s="250">
        <v>50.960000000000001</v>
      </c>
      <c r="I597" s="251"/>
      <c r="J597" s="246"/>
      <c r="K597" s="246"/>
      <c r="L597" s="252"/>
      <c r="M597" s="253"/>
      <c r="N597" s="254"/>
      <c r="O597" s="254"/>
      <c r="P597" s="254"/>
      <c r="Q597" s="254"/>
      <c r="R597" s="254"/>
      <c r="S597" s="254"/>
      <c r="T597" s="25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6" t="s">
        <v>232</v>
      </c>
      <c r="AU597" s="256" t="s">
        <v>89</v>
      </c>
      <c r="AV597" s="13" t="s">
        <v>89</v>
      </c>
      <c r="AW597" s="13" t="s">
        <v>33</v>
      </c>
      <c r="AX597" s="13" t="s">
        <v>78</v>
      </c>
      <c r="AY597" s="256" t="s">
        <v>224</v>
      </c>
    </row>
    <row r="598" s="13" customFormat="1">
      <c r="A598" s="13"/>
      <c r="B598" s="245"/>
      <c r="C598" s="246"/>
      <c r="D598" s="247" t="s">
        <v>232</v>
      </c>
      <c r="E598" s="248" t="s">
        <v>1</v>
      </c>
      <c r="F598" s="249" t="s">
        <v>3458</v>
      </c>
      <c r="G598" s="246"/>
      <c r="H598" s="250">
        <v>50.960000000000001</v>
      </c>
      <c r="I598" s="251"/>
      <c r="J598" s="246"/>
      <c r="K598" s="246"/>
      <c r="L598" s="252"/>
      <c r="M598" s="253"/>
      <c r="N598" s="254"/>
      <c r="O598" s="254"/>
      <c r="P598" s="254"/>
      <c r="Q598" s="254"/>
      <c r="R598" s="254"/>
      <c r="S598" s="254"/>
      <c r="T598" s="25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6" t="s">
        <v>232</v>
      </c>
      <c r="AU598" s="256" t="s">
        <v>89</v>
      </c>
      <c r="AV598" s="13" t="s">
        <v>89</v>
      </c>
      <c r="AW598" s="13" t="s">
        <v>33</v>
      </c>
      <c r="AX598" s="13" t="s">
        <v>78</v>
      </c>
      <c r="AY598" s="256" t="s">
        <v>224</v>
      </c>
    </row>
    <row r="599" s="13" customFormat="1">
      <c r="A599" s="13"/>
      <c r="B599" s="245"/>
      <c r="C599" s="246"/>
      <c r="D599" s="247" t="s">
        <v>232</v>
      </c>
      <c r="E599" s="248" t="s">
        <v>1</v>
      </c>
      <c r="F599" s="249" t="s">
        <v>3459</v>
      </c>
      <c r="G599" s="246"/>
      <c r="H599" s="250">
        <v>54.880000000000003</v>
      </c>
      <c r="I599" s="251"/>
      <c r="J599" s="246"/>
      <c r="K599" s="246"/>
      <c r="L599" s="252"/>
      <c r="M599" s="253"/>
      <c r="N599" s="254"/>
      <c r="O599" s="254"/>
      <c r="P599" s="254"/>
      <c r="Q599" s="254"/>
      <c r="R599" s="254"/>
      <c r="S599" s="254"/>
      <c r="T599" s="25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6" t="s">
        <v>232</v>
      </c>
      <c r="AU599" s="256" t="s">
        <v>89</v>
      </c>
      <c r="AV599" s="13" t="s">
        <v>89</v>
      </c>
      <c r="AW599" s="13" t="s">
        <v>33</v>
      </c>
      <c r="AX599" s="13" t="s">
        <v>78</v>
      </c>
      <c r="AY599" s="256" t="s">
        <v>224</v>
      </c>
    </row>
    <row r="600" s="14" customFormat="1">
      <c r="A600" s="14"/>
      <c r="B600" s="257"/>
      <c r="C600" s="258"/>
      <c r="D600" s="247" t="s">
        <v>232</v>
      </c>
      <c r="E600" s="259" t="s">
        <v>1</v>
      </c>
      <c r="F600" s="260" t="s">
        <v>679</v>
      </c>
      <c r="G600" s="258"/>
      <c r="H600" s="259" t="s">
        <v>1</v>
      </c>
      <c r="I600" s="261"/>
      <c r="J600" s="258"/>
      <c r="K600" s="258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232</v>
      </c>
      <c r="AU600" s="266" t="s">
        <v>89</v>
      </c>
      <c r="AV600" s="14" t="s">
        <v>84</v>
      </c>
      <c r="AW600" s="14" t="s">
        <v>33</v>
      </c>
      <c r="AX600" s="14" t="s">
        <v>78</v>
      </c>
      <c r="AY600" s="266" t="s">
        <v>224</v>
      </c>
    </row>
    <row r="601" s="13" customFormat="1">
      <c r="A601" s="13"/>
      <c r="B601" s="245"/>
      <c r="C601" s="246"/>
      <c r="D601" s="247" t="s">
        <v>232</v>
      </c>
      <c r="E601" s="248" t="s">
        <v>1</v>
      </c>
      <c r="F601" s="249" t="s">
        <v>3460</v>
      </c>
      <c r="G601" s="246"/>
      <c r="H601" s="250">
        <v>68.370000000000005</v>
      </c>
      <c r="I601" s="251"/>
      <c r="J601" s="246"/>
      <c r="K601" s="246"/>
      <c r="L601" s="252"/>
      <c r="M601" s="253"/>
      <c r="N601" s="254"/>
      <c r="O601" s="254"/>
      <c r="P601" s="254"/>
      <c r="Q601" s="254"/>
      <c r="R601" s="254"/>
      <c r="S601" s="254"/>
      <c r="T601" s="25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6" t="s">
        <v>232</v>
      </c>
      <c r="AU601" s="256" t="s">
        <v>89</v>
      </c>
      <c r="AV601" s="13" t="s">
        <v>89</v>
      </c>
      <c r="AW601" s="13" t="s">
        <v>33</v>
      </c>
      <c r="AX601" s="13" t="s">
        <v>78</v>
      </c>
      <c r="AY601" s="256" t="s">
        <v>224</v>
      </c>
    </row>
    <row r="602" s="13" customFormat="1">
      <c r="A602" s="13"/>
      <c r="B602" s="245"/>
      <c r="C602" s="246"/>
      <c r="D602" s="247" t="s">
        <v>232</v>
      </c>
      <c r="E602" s="248" t="s">
        <v>1</v>
      </c>
      <c r="F602" s="249" t="s">
        <v>3461</v>
      </c>
      <c r="G602" s="246"/>
      <c r="H602" s="250">
        <v>9.5700000000000003</v>
      </c>
      <c r="I602" s="251"/>
      <c r="J602" s="246"/>
      <c r="K602" s="246"/>
      <c r="L602" s="252"/>
      <c r="M602" s="253"/>
      <c r="N602" s="254"/>
      <c r="O602" s="254"/>
      <c r="P602" s="254"/>
      <c r="Q602" s="254"/>
      <c r="R602" s="254"/>
      <c r="S602" s="254"/>
      <c r="T602" s="25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6" t="s">
        <v>232</v>
      </c>
      <c r="AU602" s="256" t="s">
        <v>89</v>
      </c>
      <c r="AV602" s="13" t="s">
        <v>89</v>
      </c>
      <c r="AW602" s="13" t="s">
        <v>33</v>
      </c>
      <c r="AX602" s="13" t="s">
        <v>78</v>
      </c>
      <c r="AY602" s="256" t="s">
        <v>224</v>
      </c>
    </row>
    <row r="603" s="14" customFormat="1">
      <c r="A603" s="14"/>
      <c r="B603" s="257"/>
      <c r="C603" s="258"/>
      <c r="D603" s="247" t="s">
        <v>232</v>
      </c>
      <c r="E603" s="259" t="s">
        <v>1</v>
      </c>
      <c r="F603" s="260" t="s">
        <v>683</v>
      </c>
      <c r="G603" s="258"/>
      <c r="H603" s="259" t="s">
        <v>1</v>
      </c>
      <c r="I603" s="261"/>
      <c r="J603" s="258"/>
      <c r="K603" s="258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232</v>
      </c>
      <c r="AU603" s="266" t="s">
        <v>89</v>
      </c>
      <c r="AV603" s="14" t="s">
        <v>84</v>
      </c>
      <c r="AW603" s="14" t="s">
        <v>33</v>
      </c>
      <c r="AX603" s="14" t="s">
        <v>78</v>
      </c>
      <c r="AY603" s="266" t="s">
        <v>224</v>
      </c>
    </row>
    <row r="604" s="13" customFormat="1">
      <c r="A604" s="13"/>
      <c r="B604" s="245"/>
      <c r="C604" s="246"/>
      <c r="D604" s="247" t="s">
        <v>232</v>
      </c>
      <c r="E604" s="248" t="s">
        <v>1</v>
      </c>
      <c r="F604" s="249" t="s">
        <v>3462</v>
      </c>
      <c r="G604" s="246"/>
      <c r="H604" s="250">
        <v>16.739999999999998</v>
      </c>
      <c r="I604" s="251"/>
      <c r="J604" s="246"/>
      <c r="K604" s="246"/>
      <c r="L604" s="252"/>
      <c r="M604" s="253"/>
      <c r="N604" s="254"/>
      <c r="O604" s="254"/>
      <c r="P604" s="254"/>
      <c r="Q604" s="254"/>
      <c r="R604" s="254"/>
      <c r="S604" s="254"/>
      <c r="T604" s="25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6" t="s">
        <v>232</v>
      </c>
      <c r="AU604" s="256" t="s">
        <v>89</v>
      </c>
      <c r="AV604" s="13" t="s">
        <v>89</v>
      </c>
      <c r="AW604" s="13" t="s">
        <v>33</v>
      </c>
      <c r="AX604" s="13" t="s">
        <v>78</v>
      </c>
      <c r="AY604" s="256" t="s">
        <v>224</v>
      </c>
    </row>
    <row r="605" s="13" customFormat="1">
      <c r="A605" s="13"/>
      <c r="B605" s="245"/>
      <c r="C605" s="246"/>
      <c r="D605" s="247" t="s">
        <v>232</v>
      </c>
      <c r="E605" s="248" t="s">
        <v>1</v>
      </c>
      <c r="F605" s="249" t="s">
        <v>3463</v>
      </c>
      <c r="G605" s="246"/>
      <c r="H605" s="250">
        <v>22.800000000000001</v>
      </c>
      <c r="I605" s="251"/>
      <c r="J605" s="246"/>
      <c r="K605" s="246"/>
      <c r="L605" s="252"/>
      <c r="M605" s="253"/>
      <c r="N605" s="254"/>
      <c r="O605" s="254"/>
      <c r="P605" s="254"/>
      <c r="Q605" s="254"/>
      <c r="R605" s="254"/>
      <c r="S605" s="254"/>
      <c r="T605" s="25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6" t="s">
        <v>232</v>
      </c>
      <c r="AU605" s="256" t="s">
        <v>89</v>
      </c>
      <c r="AV605" s="13" t="s">
        <v>89</v>
      </c>
      <c r="AW605" s="13" t="s">
        <v>33</v>
      </c>
      <c r="AX605" s="13" t="s">
        <v>78</v>
      </c>
      <c r="AY605" s="256" t="s">
        <v>224</v>
      </c>
    </row>
    <row r="606" s="15" customFormat="1">
      <c r="A606" s="15"/>
      <c r="B606" s="267"/>
      <c r="C606" s="268"/>
      <c r="D606" s="247" t="s">
        <v>232</v>
      </c>
      <c r="E606" s="269" t="s">
        <v>1</v>
      </c>
      <c r="F606" s="270" t="s">
        <v>248</v>
      </c>
      <c r="G606" s="268"/>
      <c r="H606" s="271">
        <v>400.95999999999998</v>
      </c>
      <c r="I606" s="272"/>
      <c r="J606" s="268"/>
      <c r="K606" s="268"/>
      <c r="L606" s="273"/>
      <c r="M606" s="274"/>
      <c r="N606" s="275"/>
      <c r="O606" s="275"/>
      <c r="P606" s="275"/>
      <c r="Q606" s="275"/>
      <c r="R606" s="275"/>
      <c r="S606" s="275"/>
      <c r="T606" s="27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7" t="s">
        <v>232</v>
      </c>
      <c r="AU606" s="277" t="s">
        <v>89</v>
      </c>
      <c r="AV606" s="15" t="s">
        <v>230</v>
      </c>
      <c r="AW606" s="15" t="s">
        <v>33</v>
      </c>
      <c r="AX606" s="15" t="s">
        <v>84</v>
      </c>
      <c r="AY606" s="277" t="s">
        <v>224</v>
      </c>
    </row>
    <row r="607" s="12" customFormat="1" ht="22.8" customHeight="1">
      <c r="A607" s="12"/>
      <c r="B607" s="215"/>
      <c r="C607" s="216"/>
      <c r="D607" s="217" t="s">
        <v>77</v>
      </c>
      <c r="E607" s="229" t="s">
        <v>701</v>
      </c>
      <c r="F607" s="229" t="s">
        <v>702</v>
      </c>
      <c r="G607" s="216"/>
      <c r="H607" s="216"/>
      <c r="I607" s="219"/>
      <c r="J607" s="230">
        <f>BK607</f>
        <v>0</v>
      </c>
      <c r="K607" s="216"/>
      <c r="L607" s="221"/>
      <c r="M607" s="222"/>
      <c r="N607" s="223"/>
      <c r="O607" s="223"/>
      <c r="P607" s="224">
        <f>SUM(P608:P639)</f>
        <v>0</v>
      </c>
      <c r="Q607" s="223"/>
      <c r="R607" s="224">
        <f>SUM(R608:R639)</f>
        <v>0.010496979999999998</v>
      </c>
      <c r="S607" s="223"/>
      <c r="T607" s="225">
        <f>SUM(T608:T639)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26" t="s">
        <v>84</v>
      </c>
      <c r="AT607" s="227" t="s">
        <v>77</v>
      </c>
      <c r="AU607" s="227" t="s">
        <v>84</v>
      </c>
      <c r="AY607" s="226" t="s">
        <v>224</v>
      </c>
      <c r="BK607" s="228">
        <f>SUM(BK608:BK639)</f>
        <v>0</v>
      </c>
    </row>
    <row r="608" s="2" customFormat="1" ht="21.75" customHeight="1">
      <c r="A608" s="40"/>
      <c r="B608" s="41"/>
      <c r="C608" s="231" t="s">
        <v>781</v>
      </c>
      <c r="D608" s="231" t="s">
        <v>226</v>
      </c>
      <c r="E608" s="232" t="s">
        <v>704</v>
      </c>
      <c r="F608" s="233" t="s">
        <v>705</v>
      </c>
      <c r="G608" s="234" t="s">
        <v>229</v>
      </c>
      <c r="H608" s="235">
        <v>248.856</v>
      </c>
      <c r="I608" s="236"/>
      <c r="J608" s="237">
        <f>ROUND(I608*H608,2)</f>
        <v>0</v>
      </c>
      <c r="K608" s="238"/>
      <c r="L608" s="46"/>
      <c r="M608" s="239" t="s">
        <v>1</v>
      </c>
      <c r="N608" s="240" t="s">
        <v>44</v>
      </c>
      <c r="O608" s="93"/>
      <c r="P608" s="241">
        <f>O608*H608</f>
        <v>0</v>
      </c>
      <c r="Q608" s="241">
        <v>0</v>
      </c>
      <c r="R608" s="241">
        <f>Q608*H608</f>
        <v>0</v>
      </c>
      <c r="S608" s="241">
        <v>0</v>
      </c>
      <c r="T608" s="242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3" t="s">
        <v>230</v>
      </c>
      <c r="AT608" s="243" t="s">
        <v>226</v>
      </c>
      <c r="AU608" s="243" t="s">
        <v>89</v>
      </c>
      <c r="AY608" s="19" t="s">
        <v>224</v>
      </c>
      <c r="BE608" s="244">
        <f>IF(N608="základní",J608,0)</f>
        <v>0</v>
      </c>
      <c r="BF608" s="244">
        <f>IF(N608="snížená",J608,0)</f>
        <v>0</v>
      </c>
      <c r="BG608" s="244">
        <f>IF(N608="zákl. přenesená",J608,0)</f>
        <v>0</v>
      </c>
      <c r="BH608" s="244">
        <f>IF(N608="sníž. přenesená",J608,0)</f>
        <v>0</v>
      </c>
      <c r="BI608" s="244">
        <f>IF(N608="nulová",J608,0)</f>
        <v>0</v>
      </c>
      <c r="BJ608" s="19" t="s">
        <v>89</v>
      </c>
      <c r="BK608" s="244">
        <f>ROUND(I608*H608,2)</f>
        <v>0</v>
      </c>
      <c r="BL608" s="19" t="s">
        <v>230</v>
      </c>
      <c r="BM608" s="243" t="s">
        <v>3464</v>
      </c>
    </row>
    <row r="609" s="14" customFormat="1">
      <c r="A609" s="14"/>
      <c r="B609" s="257"/>
      <c r="C609" s="258"/>
      <c r="D609" s="247" t="s">
        <v>232</v>
      </c>
      <c r="E609" s="259" t="s">
        <v>1</v>
      </c>
      <c r="F609" s="260" t="s">
        <v>3465</v>
      </c>
      <c r="G609" s="258"/>
      <c r="H609" s="259" t="s">
        <v>1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6" t="s">
        <v>232</v>
      </c>
      <c r="AU609" s="266" t="s">
        <v>89</v>
      </c>
      <c r="AV609" s="14" t="s">
        <v>84</v>
      </c>
      <c r="AW609" s="14" t="s">
        <v>33</v>
      </c>
      <c r="AX609" s="14" t="s">
        <v>78</v>
      </c>
      <c r="AY609" s="266" t="s">
        <v>224</v>
      </c>
    </row>
    <row r="610" s="13" customFormat="1">
      <c r="A610" s="13"/>
      <c r="B610" s="245"/>
      <c r="C610" s="246"/>
      <c r="D610" s="247" t="s">
        <v>232</v>
      </c>
      <c r="E610" s="248" t="s">
        <v>1</v>
      </c>
      <c r="F610" s="249" t="s">
        <v>3466</v>
      </c>
      <c r="G610" s="246"/>
      <c r="H610" s="250">
        <v>82.644000000000005</v>
      </c>
      <c r="I610" s="251"/>
      <c r="J610" s="246"/>
      <c r="K610" s="246"/>
      <c r="L610" s="252"/>
      <c r="M610" s="253"/>
      <c r="N610" s="254"/>
      <c r="O610" s="254"/>
      <c r="P610" s="254"/>
      <c r="Q610" s="254"/>
      <c r="R610" s="254"/>
      <c r="S610" s="254"/>
      <c r="T610" s="25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6" t="s">
        <v>232</v>
      </c>
      <c r="AU610" s="256" t="s">
        <v>89</v>
      </c>
      <c r="AV610" s="13" t="s">
        <v>89</v>
      </c>
      <c r="AW610" s="13" t="s">
        <v>33</v>
      </c>
      <c r="AX610" s="13" t="s">
        <v>78</v>
      </c>
      <c r="AY610" s="256" t="s">
        <v>224</v>
      </c>
    </row>
    <row r="611" s="13" customFormat="1">
      <c r="A611" s="13"/>
      <c r="B611" s="245"/>
      <c r="C611" s="246"/>
      <c r="D611" s="247" t="s">
        <v>232</v>
      </c>
      <c r="E611" s="248" t="s">
        <v>1</v>
      </c>
      <c r="F611" s="249" t="s">
        <v>3467</v>
      </c>
      <c r="G611" s="246"/>
      <c r="H611" s="250">
        <v>82.644000000000005</v>
      </c>
      <c r="I611" s="251"/>
      <c r="J611" s="246"/>
      <c r="K611" s="246"/>
      <c r="L611" s="252"/>
      <c r="M611" s="253"/>
      <c r="N611" s="254"/>
      <c r="O611" s="254"/>
      <c r="P611" s="254"/>
      <c r="Q611" s="254"/>
      <c r="R611" s="254"/>
      <c r="S611" s="254"/>
      <c r="T611" s="25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6" t="s">
        <v>232</v>
      </c>
      <c r="AU611" s="256" t="s">
        <v>89</v>
      </c>
      <c r="AV611" s="13" t="s">
        <v>89</v>
      </c>
      <c r="AW611" s="13" t="s">
        <v>33</v>
      </c>
      <c r="AX611" s="13" t="s">
        <v>78</v>
      </c>
      <c r="AY611" s="256" t="s">
        <v>224</v>
      </c>
    </row>
    <row r="612" s="13" customFormat="1">
      <c r="A612" s="13"/>
      <c r="B612" s="245"/>
      <c r="C612" s="246"/>
      <c r="D612" s="247" t="s">
        <v>232</v>
      </c>
      <c r="E612" s="248" t="s">
        <v>1</v>
      </c>
      <c r="F612" s="249" t="s">
        <v>3468</v>
      </c>
      <c r="G612" s="246"/>
      <c r="H612" s="250">
        <v>41.783999999999999</v>
      </c>
      <c r="I612" s="251"/>
      <c r="J612" s="246"/>
      <c r="K612" s="246"/>
      <c r="L612" s="252"/>
      <c r="M612" s="253"/>
      <c r="N612" s="254"/>
      <c r="O612" s="254"/>
      <c r="P612" s="254"/>
      <c r="Q612" s="254"/>
      <c r="R612" s="254"/>
      <c r="S612" s="254"/>
      <c r="T612" s="25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6" t="s">
        <v>232</v>
      </c>
      <c r="AU612" s="256" t="s">
        <v>89</v>
      </c>
      <c r="AV612" s="13" t="s">
        <v>89</v>
      </c>
      <c r="AW612" s="13" t="s">
        <v>33</v>
      </c>
      <c r="AX612" s="13" t="s">
        <v>78</v>
      </c>
      <c r="AY612" s="256" t="s">
        <v>224</v>
      </c>
    </row>
    <row r="613" s="13" customFormat="1">
      <c r="A613" s="13"/>
      <c r="B613" s="245"/>
      <c r="C613" s="246"/>
      <c r="D613" s="247" t="s">
        <v>232</v>
      </c>
      <c r="E613" s="248" t="s">
        <v>1</v>
      </c>
      <c r="F613" s="249" t="s">
        <v>3469</v>
      </c>
      <c r="G613" s="246"/>
      <c r="H613" s="250">
        <v>41.783999999999999</v>
      </c>
      <c r="I613" s="251"/>
      <c r="J613" s="246"/>
      <c r="K613" s="246"/>
      <c r="L613" s="252"/>
      <c r="M613" s="253"/>
      <c r="N613" s="254"/>
      <c r="O613" s="254"/>
      <c r="P613" s="254"/>
      <c r="Q613" s="254"/>
      <c r="R613" s="254"/>
      <c r="S613" s="254"/>
      <c r="T613" s="25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6" t="s">
        <v>232</v>
      </c>
      <c r="AU613" s="256" t="s">
        <v>89</v>
      </c>
      <c r="AV613" s="13" t="s">
        <v>89</v>
      </c>
      <c r="AW613" s="13" t="s">
        <v>33</v>
      </c>
      <c r="AX613" s="13" t="s">
        <v>78</v>
      </c>
      <c r="AY613" s="256" t="s">
        <v>224</v>
      </c>
    </row>
    <row r="614" s="15" customFormat="1">
      <c r="A614" s="15"/>
      <c r="B614" s="267"/>
      <c r="C614" s="268"/>
      <c r="D614" s="247" t="s">
        <v>232</v>
      </c>
      <c r="E614" s="269" t="s">
        <v>1</v>
      </c>
      <c r="F614" s="270" t="s">
        <v>248</v>
      </c>
      <c r="G614" s="268"/>
      <c r="H614" s="271">
        <v>248.856</v>
      </c>
      <c r="I614" s="272"/>
      <c r="J614" s="268"/>
      <c r="K614" s="268"/>
      <c r="L614" s="273"/>
      <c r="M614" s="274"/>
      <c r="N614" s="275"/>
      <c r="O614" s="275"/>
      <c r="P614" s="275"/>
      <c r="Q614" s="275"/>
      <c r="R614" s="275"/>
      <c r="S614" s="275"/>
      <c r="T614" s="27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7" t="s">
        <v>232</v>
      </c>
      <c r="AU614" s="277" t="s">
        <v>89</v>
      </c>
      <c r="AV614" s="15" t="s">
        <v>230</v>
      </c>
      <c r="AW614" s="15" t="s">
        <v>33</v>
      </c>
      <c r="AX614" s="15" t="s">
        <v>84</v>
      </c>
      <c r="AY614" s="277" t="s">
        <v>224</v>
      </c>
    </row>
    <row r="615" s="2" customFormat="1" ht="21.75" customHeight="1">
      <c r="A615" s="40"/>
      <c r="B615" s="41"/>
      <c r="C615" s="231" t="s">
        <v>787</v>
      </c>
      <c r="D615" s="231" t="s">
        <v>226</v>
      </c>
      <c r="E615" s="232" t="s">
        <v>712</v>
      </c>
      <c r="F615" s="233" t="s">
        <v>713</v>
      </c>
      <c r="G615" s="234" t="s">
        <v>229</v>
      </c>
      <c r="H615" s="235">
        <v>9954.2399999999998</v>
      </c>
      <c r="I615" s="236"/>
      <c r="J615" s="237">
        <f>ROUND(I615*H615,2)</f>
        <v>0</v>
      </c>
      <c r="K615" s="238"/>
      <c r="L615" s="46"/>
      <c r="M615" s="239" t="s">
        <v>1</v>
      </c>
      <c r="N615" s="240" t="s">
        <v>44</v>
      </c>
      <c r="O615" s="93"/>
      <c r="P615" s="241">
        <f>O615*H615</f>
        <v>0</v>
      </c>
      <c r="Q615" s="241">
        <v>0</v>
      </c>
      <c r="R615" s="241">
        <f>Q615*H615</f>
        <v>0</v>
      </c>
      <c r="S615" s="241">
        <v>0</v>
      </c>
      <c r="T615" s="242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3" t="s">
        <v>230</v>
      </c>
      <c r="AT615" s="243" t="s">
        <v>226</v>
      </c>
      <c r="AU615" s="243" t="s">
        <v>89</v>
      </c>
      <c r="AY615" s="19" t="s">
        <v>224</v>
      </c>
      <c r="BE615" s="244">
        <f>IF(N615="základní",J615,0)</f>
        <v>0</v>
      </c>
      <c r="BF615" s="244">
        <f>IF(N615="snížená",J615,0)</f>
        <v>0</v>
      </c>
      <c r="BG615" s="244">
        <f>IF(N615="zákl. přenesená",J615,0)</f>
        <v>0</v>
      </c>
      <c r="BH615" s="244">
        <f>IF(N615="sníž. přenesená",J615,0)</f>
        <v>0</v>
      </c>
      <c r="BI615" s="244">
        <f>IF(N615="nulová",J615,0)</f>
        <v>0</v>
      </c>
      <c r="BJ615" s="19" t="s">
        <v>89</v>
      </c>
      <c r="BK615" s="244">
        <f>ROUND(I615*H615,2)</f>
        <v>0</v>
      </c>
      <c r="BL615" s="19" t="s">
        <v>230</v>
      </c>
      <c r="BM615" s="243" t="s">
        <v>3470</v>
      </c>
    </row>
    <row r="616" s="13" customFormat="1">
      <c r="A616" s="13"/>
      <c r="B616" s="245"/>
      <c r="C616" s="246"/>
      <c r="D616" s="247" t="s">
        <v>232</v>
      </c>
      <c r="E616" s="248" t="s">
        <v>1</v>
      </c>
      <c r="F616" s="249" t="s">
        <v>3471</v>
      </c>
      <c r="G616" s="246"/>
      <c r="H616" s="250">
        <v>9954.2399999999998</v>
      </c>
      <c r="I616" s="251"/>
      <c r="J616" s="246"/>
      <c r="K616" s="246"/>
      <c r="L616" s="252"/>
      <c r="M616" s="253"/>
      <c r="N616" s="254"/>
      <c r="O616" s="254"/>
      <c r="P616" s="254"/>
      <c r="Q616" s="254"/>
      <c r="R616" s="254"/>
      <c r="S616" s="254"/>
      <c r="T616" s="25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6" t="s">
        <v>232</v>
      </c>
      <c r="AU616" s="256" t="s">
        <v>89</v>
      </c>
      <c r="AV616" s="13" t="s">
        <v>89</v>
      </c>
      <c r="AW616" s="13" t="s">
        <v>33</v>
      </c>
      <c r="AX616" s="13" t="s">
        <v>84</v>
      </c>
      <c r="AY616" s="256" t="s">
        <v>224</v>
      </c>
    </row>
    <row r="617" s="2" customFormat="1" ht="24.15" customHeight="1">
      <c r="A617" s="40"/>
      <c r="B617" s="41"/>
      <c r="C617" s="231" t="s">
        <v>791</v>
      </c>
      <c r="D617" s="231" t="s">
        <v>226</v>
      </c>
      <c r="E617" s="232" t="s">
        <v>717</v>
      </c>
      <c r="F617" s="233" t="s">
        <v>718</v>
      </c>
      <c r="G617" s="234" t="s">
        <v>386</v>
      </c>
      <c r="H617" s="235">
        <v>1</v>
      </c>
      <c r="I617" s="236"/>
      <c r="J617" s="237">
        <f>ROUND(I617*H617,2)</f>
        <v>0</v>
      </c>
      <c r="K617" s="238"/>
      <c r="L617" s="46"/>
      <c r="M617" s="239" t="s">
        <v>1</v>
      </c>
      <c r="N617" s="240" t="s">
        <v>44</v>
      </c>
      <c r="O617" s="93"/>
      <c r="P617" s="241">
        <f>O617*H617</f>
        <v>0</v>
      </c>
      <c r="Q617" s="241">
        <v>0</v>
      </c>
      <c r="R617" s="241">
        <f>Q617*H617</f>
        <v>0</v>
      </c>
      <c r="S617" s="241">
        <v>0</v>
      </c>
      <c r="T617" s="242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3" t="s">
        <v>230</v>
      </c>
      <c r="AT617" s="243" t="s">
        <v>226</v>
      </c>
      <c r="AU617" s="243" t="s">
        <v>89</v>
      </c>
      <c r="AY617" s="19" t="s">
        <v>224</v>
      </c>
      <c r="BE617" s="244">
        <f>IF(N617="základní",J617,0)</f>
        <v>0</v>
      </c>
      <c r="BF617" s="244">
        <f>IF(N617="snížená",J617,0)</f>
        <v>0</v>
      </c>
      <c r="BG617" s="244">
        <f>IF(N617="zákl. přenesená",J617,0)</f>
        <v>0</v>
      </c>
      <c r="BH617" s="244">
        <f>IF(N617="sníž. přenesená",J617,0)</f>
        <v>0</v>
      </c>
      <c r="BI617" s="244">
        <f>IF(N617="nulová",J617,0)</f>
        <v>0</v>
      </c>
      <c r="BJ617" s="19" t="s">
        <v>89</v>
      </c>
      <c r="BK617" s="244">
        <f>ROUND(I617*H617,2)</f>
        <v>0</v>
      </c>
      <c r="BL617" s="19" t="s">
        <v>230</v>
      </c>
      <c r="BM617" s="243" t="s">
        <v>3472</v>
      </c>
    </row>
    <row r="618" s="2" customFormat="1" ht="21.75" customHeight="1">
      <c r="A618" s="40"/>
      <c r="B618" s="41"/>
      <c r="C618" s="231" t="s">
        <v>797</v>
      </c>
      <c r="D618" s="231" t="s">
        <v>226</v>
      </c>
      <c r="E618" s="232" t="s">
        <v>721</v>
      </c>
      <c r="F618" s="233" t="s">
        <v>722</v>
      </c>
      <c r="G618" s="234" t="s">
        <v>229</v>
      </c>
      <c r="H618" s="235">
        <v>248.856</v>
      </c>
      <c r="I618" s="236"/>
      <c r="J618" s="237">
        <f>ROUND(I618*H618,2)</f>
        <v>0</v>
      </c>
      <c r="K618" s="238"/>
      <c r="L618" s="46"/>
      <c r="M618" s="239" t="s">
        <v>1</v>
      </c>
      <c r="N618" s="240" t="s">
        <v>44</v>
      </c>
      <c r="O618" s="93"/>
      <c r="P618" s="241">
        <f>O618*H618</f>
        <v>0</v>
      </c>
      <c r="Q618" s="241">
        <v>0</v>
      </c>
      <c r="R618" s="241">
        <f>Q618*H618</f>
        <v>0</v>
      </c>
      <c r="S618" s="241">
        <v>0</v>
      </c>
      <c r="T618" s="242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3" t="s">
        <v>230</v>
      </c>
      <c r="AT618" s="243" t="s">
        <v>226</v>
      </c>
      <c r="AU618" s="243" t="s">
        <v>89</v>
      </c>
      <c r="AY618" s="19" t="s">
        <v>224</v>
      </c>
      <c r="BE618" s="244">
        <f>IF(N618="základní",J618,0)</f>
        <v>0</v>
      </c>
      <c r="BF618" s="244">
        <f>IF(N618="snížená",J618,0)</f>
        <v>0</v>
      </c>
      <c r="BG618" s="244">
        <f>IF(N618="zákl. přenesená",J618,0)</f>
        <v>0</v>
      </c>
      <c r="BH618" s="244">
        <f>IF(N618="sníž. přenesená",J618,0)</f>
        <v>0</v>
      </c>
      <c r="BI618" s="244">
        <f>IF(N618="nulová",J618,0)</f>
        <v>0</v>
      </c>
      <c r="BJ618" s="19" t="s">
        <v>89</v>
      </c>
      <c r="BK618" s="244">
        <f>ROUND(I618*H618,2)</f>
        <v>0</v>
      </c>
      <c r="BL618" s="19" t="s">
        <v>230</v>
      </c>
      <c r="BM618" s="243" t="s">
        <v>3473</v>
      </c>
    </row>
    <row r="619" s="2" customFormat="1" ht="21.75" customHeight="1">
      <c r="A619" s="40"/>
      <c r="B619" s="41"/>
      <c r="C619" s="231" t="s">
        <v>802</v>
      </c>
      <c r="D619" s="231" t="s">
        <v>226</v>
      </c>
      <c r="E619" s="232" t="s">
        <v>725</v>
      </c>
      <c r="F619" s="233" t="s">
        <v>726</v>
      </c>
      <c r="G619" s="234" t="s">
        <v>229</v>
      </c>
      <c r="H619" s="235">
        <v>80.745999999999995</v>
      </c>
      <c r="I619" s="236"/>
      <c r="J619" s="237">
        <f>ROUND(I619*H619,2)</f>
        <v>0</v>
      </c>
      <c r="K619" s="238"/>
      <c r="L619" s="46"/>
      <c r="M619" s="239" t="s">
        <v>1</v>
      </c>
      <c r="N619" s="240" t="s">
        <v>44</v>
      </c>
      <c r="O619" s="93"/>
      <c r="P619" s="241">
        <f>O619*H619</f>
        <v>0</v>
      </c>
      <c r="Q619" s="241">
        <v>0.00012999999999999999</v>
      </c>
      <c r="R619" s="241">
        <f>Q619*H619</f>
        <v>0.010496979999999998</v>
      </c>
      <c r="S619" s="241">
        <v>0</v>
      </c>
      <c r="T619" s="242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3" t="s">
        <v>230</v>
      </c>
      <c r="AT619" s="243" t="s">
        <v>226</v>
      </c>
      <c r="AU619" s="243" t="s">
        <v>89</v>
      </c>
      <c r="AY619" s="19" t="s">
        <v>224</v>
      </c>
      <c r="BE619" s="244">
        <f>IF(N619="základní",J619,0)</f>
        <v>0</v>
      </c>
      <c r="BF619" s="244">
        <f>IF(N619="snížená",J619,0)</f>
        <v>0</v>
      </c>
      <c r="BG619" s="244">
        <f>IF(N619="zákl. přenesená",J619,0)</f>
        <v>0</v>
      </c>
      <c r="BH619" s="244">
        <f>IF(N619="sníž. přenesená",J619,0)</f>
        <v>0</v>
      </c>
      <c r="BI619" s="244">
        <f>IF(N619="nulová",J619,0)</f>
        <v>0</v>
      </c>
      <c r="BJ619" s="19" t="s">
        <v>89</v>
      </c>
      <c r="BK619" s="244">
        <f>ROUND(I619*H619,2)</f>
        <v>0</v>
      </c>
      <c r="BL619" s="19" t="s">
        <v>230</v>
      </c>
      <c r="BM619" s="243" t="s">
        <v>3474</v>
      </c>
    </row>
    <row r="620" s="14" customFormat="1">
      <c r="A620" s="14"/>
      <c r="B620" s="257"/>
      <c r="C620" s="258"/>
      <c r="D620" s="247" t="s">
        <v>232</v>
      </c>
      <c r="E620" s="259" t="s">
        <v>1</v>
      </c>
      <c r="F620" s="260" t="s">
        <v>728</v>
      </c>
      <c r="G620" s="258"/>
      <c r="H620" s="259" t="s">
        <v>1</v>
      </c>
      <c r="I620" s="261"/>
      <c r="J620" s="258"/>
      <c r="K620" s="258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232</v>
      </c>
      <c r="AU620" s="266" t="s">
        <v>89</v>
      </c>
      <c r="AV620" s="14" t="s">
        <v>84</v>
      </c>
      <c r="AW620" s="14" t="s">
        <v>33</v>
      </c>
      <c r="AX620" s="14" t="s">
        <v>78</v>
      </c>
      <c r="AY620" s="266" t="s">
        <v>224</v>
      </c>
    </row>
    <row r="621" s="14" customFormat="1">
      <c r="A621" s="14"/>
      <c r="B621" s="257"/>
      <c r="C621" s="258"/>
      <c r="D621" s="247" t="s">
        <v>232</v>
      </c>
      <c r="E621" s="259" t="s">
        <v>1</v>
      </c>
      <c r="F621" s="260" t="s">
        <v>1377</v>
      </c>
      <c r="G621" s="258"/>
      <c r="H621" s="259" t="s">
        <v>1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232</v>
      </c>
      <c r="AU621" s="266" t="s">
        <v>89</v>
      </c>
      <c r="AV621" s="14" t="s">
        <v>84</v>
      </c>
      <c r="AW621" s="14" t="s">
        <v>33</v>
      </c>
      <c r="AX621" s="14" t="s">
        <v>78</v>
      </c>
      <c r="AY621" s="266" t="s">
        <v>224</v>
      </c>
    </row>
    <row r="622" s="13" customFormat="1">
      <c r="A622" s="13"/>
      <c r="B622" s="245"/>
      <c r="C622" s="246"/>
      <c r="D622" s="247" t="s">
        <v>232</v>
      </c>
      <c r="E622" s="248" t="s">
        <v>1</v>
      </c>
      <c r="F622" s="249" t="s">
        <v>3451</v>
      </c>
      <c r="G622" s="246"/>
      <c r="H622" s="250">
        <v>22.789999999999999</v>
      </c>
      <c r="I622" s="251"/>
      <c r="J622" s="246"/>
      <c r="K622" s="246"/>
      <c r="L622" s="252"/>
      <c r="M622" s="253"/>
      <c r="N622" s="254"/>
      <c r="O622" s="254"/>
      <c r="P622" s="254"/>
      <c r="Q622" s="254"/>
      <c r="R622" s="254"/>
      <c r="S622" s="254"/>
      <c r="T622" s="25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6" t="s">
        <v>232</v>
      </c>
      <c r="AU622" s="256" t="s">
        <v>89</v>
      </c>
      <c r="AV622" s="13" t="s">
        <v>89</v>
      </c>
      <c r="AW622" s="13" t="s">
        <v>33</v>
      </c>
      <c r="AX622" s="13" t="s">
        <v>78</v>
      </c>
      <c r="AY622" s="256" t="s">
        <v>224</v>
      </c>
    </row>
    <row r="623" s="13" customFormat="1">
      <c r="A623" s="13"/>
      <c r="B623" s="245"/>
      <c r="C623" s="246"/>
      <c r="D623" s="247" t="s">
        <v>232</v>
      </c>
      <c r="E623" s="248" t="s">
        <v>1</v>
      </c>
      <c r="F623" s="249" t="s">
        <v>3475</v>
      </c>
      <c r="G623" s="246"/>
      <c r="H623" s="250">
        <v>5.5800000000000001</v>
      </c>
      <c r="I623" s="251"/>
      <c r="J623" s="246"/>
      <c r="K623" s="246"/>
      <c r="L623" s="252"/>
      <c r="M623" s="253"/>
      <c r="N623" s="254"/>
      <c r="O623" s="254"/>
      <c r="P623" s="254"/>
      <c r="Q623" s="254"/>
      <c r="R623" s="254"/>
      <c r="S623" s="254"/>
      <c r="T623" s="25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6" t="s">
        <v>232</v>
      </c>
      <c r="AU623" s="256" t="s">
        <v>89</v>
      </c>
      <c r="AV623" s="13" t="s">
        <v>89</v>
      </c>
      <c r="AW623" s="13" t="s">
        <v>33</v>
      </c>
      <c r="AX623" s="13" t="s">
        <v>78</v>
      </c>
      <c r="AY623" s="256" t="s">
        <v>224</v>
      </c>
    </row>
    <row r="624" s="13" customFormat="1">
      <c r="A624" s="13"/>
      <c r="B624" s="245"/>
      <c r="C624" s="246"/>
      <c r="D624" s="247" t="s">
        <v>232</v>
      </c>
      <c r="E624" s="248" t="s">
        <v>1</v>
      </c>
      <c r="F624" s="249" t="s">
        <v>3476</v>
      </c>
      <c r="G624" s="246"/>
      <c r="H624" s="250">
        <v>3.1899999999999999</v>
      </c>
      <c r="I624" s="251"/>
      <c r="J624" s="246"/>
      <c r="K624" s="246"/>
      <c r="L624" s="252"/>
      <c r="M624" s="253"/>
      <c r="N624" s="254"/>
      <c r="O624" s="254"/>
      <c r="P624" s="254"/>
      <c r="Q624" s="254"/>
      <c r="R624" s="254"/>
      <c r="S624" s="254"/>
      <c r="T624" s="25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6" t="s">
        <v>232</v>
      </c>
      <c r="AU624" s="256" t="s">
        <v>89</v>
      </c>
      <c r="AV624" s="13" t="s">
        <v>89</v>
      </c>
      <c r="AW624" s="13" t="s">
        <v>33</v>
      </c>
      <c r="AX624" s="13" t="s">
        <v>78</v>
      </c>
      <c r="AY624" s="256" t="s">
        <v>224</v>
      </c>
    </row>
    <row r="625" s="14" customFormat="1">
      <c r="A625" s="14"/>
      <c r="B625" s="257"/>
      <c r="C625" s="258"/>
      <c r="D625" s="247" t="s">
        <v>232</v>
      </c>
      <c r="E625" s="259" t="s">
        <v>1</v>
      </c>
      <c r="F625" s="260" t="s">
        <v>3477</v>
      </c>
      <c r="G625" s="258"/>
      <c r="H625" s="259" t="s">
        <v>1</v>
      </c>
      <c r="I625" s="261"/>
      <c r="J625" s="258"/>
      <c r="K625" s="258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232</v>
      </c>
      <c r="AU625" s="266" t="s">
        <v>89</v>
      </c>
      <c r="AV625" s="14" t="s">
        <v>84</v>
      </c>
      <c r="AW625" s="14" t="s">
        <v>33</v>
      </c>
      <c r="AX625" s="14" t="s">
        <v>78</v>
      </c>
      <c r="AY625" s="266" t="s">
        <v>224</v>
      </c>
    </row>
    <row r="626" s="14" customFormat="1">
      <c r="A626" s="14"/>
      <c r="B626" s="257"/>
      <c r="C626" s="258"/>
      <c r="D626" s="247" t="s">
        <v>232</v>
      </c>
      <c r="E626" s="259" t="s">
        <v>1</v>
      </c>
      <c r="F626" s="260" t="s">
        <v>3379</v>
      </c>
      <c r="G626" s="258"/>
      <c r="H626" s="259" t="s">
        <v>1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232</v>
      </c>
      <c r="AU626" s="266" t="s">
        <v>89</v>
      </c>
      <c r="AV626" s="14" t="s">
        <v>84</v>
      </c>
      <c r="AW626" s="14" t="s">
        <v>33</v>
      </c>
      <c r="AX626" s="14" t="s">
        <v>78</v>
      </c>
      <c r="AY626" s="266" t="s">
        <v>224</v>
      </c>
    </row>
    <row r="627" s="13" customFormat="1">
      <c r="A627" s="13"/>
      <c r="B627" s="245"/>
      <c r="C627" s="246"/>
      <c r="D627" s="247" t="s">
        <v>232</v>
      </c>
      <c r="E627" s="248" t="s">
        <v>1</v>
      </c>
      <c r="F627" s="249" t="s">
        <v>3380</v>
      </c>
      <c r="G627" s="246"/>
      <c r="H627" s="250">
        <v>45.457000000000001</v>
      </c>
      <c r="I627" s="251"/>
      <c r="J627" s="246"/>
      <c r="K627" s="246"/>
      <c r="L627" s="252"/>
      <c r="M627" s="253"/>
      <c r="N627" s="254"/>
      <c r="O627" s="254"/>
      <c r="P627" s="254"/>
      <c r="Q627" s="254"/>
      <c r="R627" s="254"/>
      <c r="S627" s="254"/>
      <c r="T627" s="25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6" t="s">
        <v>232</v>
      </c>
      <c r="AU627" s="256" t="s">
        <v>89</v>
      </c>
      <c r="AV627" s="13" t="s">
        <v>89</v>
      </c>
      <c r="AW627" s="13" t="s">
        <v>33</v>
      </c>
      <c r="AX627" s="13" t="s">
        <v>78</v>
      </c>
      <c r="AY627" s="256" t="s">
        <v>224</v>
      </c>
    </row>
    <row r="628" s="13" customFormat="1">
      <c r="A628" s="13"/>
      <c r="B628" s="245"/>
      <c r="C628" s="246"/>
      <c r="D628" s="247" t="s">
        <v>232</v>
      </c>
      <c r="E628" s="248" t="s">
        <v>1</v>
      </c>
      <c r="F628" s="249" t="s">
        <v>3478</v>
      </c>
      <c r="G628" s="246"/>
      <c r="H628" s="250">
        <v>3.7290000000000001</v>
      </c>
      <c r="I628" s="251"/>
      <c r="J628" s="246"/>
      <c r="K628" s="246"/>
      <c r="L628" s="252"/>
      <c r="M628" s="253"/>
      <c r="N628" s="254"/>
      <c r="O628" s="254"/>
      <c r="P628" s="254"/>
      <c r="Q628" s="254"/>
      <c r="R628" s="254"/>
      <c r="S628" s="254"/>
      <c r="T628" s="25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6" t="s">
        <v>232</v>
      </c>
      <c r="AU628" s="256" t="s">
        <v>89</v>
      </c>
      <c r="AV628" s="13" t="s">
        <v>89</v>
      </c>
      <c r="AW628" s="13" t="s">
        <v>33</v>
      </c>
      <c r="AX628" s="13" t="s">
        <v>78</v>
      </c>
      <c r="AY628" s="256" t="s">
        <v>224</v>
      </c>
    </row>
    <row r="629" s="15" customFormat="1">
      <c r="A629" s="15"/>
      <c r="B629" s="267"/>
      <c r="C629" s="268"/>
      <c r="D629" s="247" t="s">
        <v>232</v>
      </c>
      <c r="E629" s="269" t="s">
        <v>1</v>
      </c>
      <c r="F629" s="270" t="s">
        <v>248</v>
      </c>
      <c r="G629" s="268"/>
      <c r="H629" s="271">
        <v>80.745999999999995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7" t="s">
        <v>232</v>
      </c>
      <c r="AU629" s="277" t="s">
        <v>89</v>
      </c>
      <c r="AV629" s="15" t="s">
        <v>230</v>
      </c>
      <c r="AW629" s="15" t="s">
        <v>33</v>
      </c>
      <c r="AX629" s="15" t="s">
        <v>84</v>
      </c>
      <c r="AY629" s="277" t="s">
        <v>224</v>
      </c>
    </row>
    <row r="630" s="2" customFormat="1" ht="16.5" customHeight="1">
      <c r="A630" s="40"/>
      <c r="B630" s="41"/>
      <c r="C630" s="231" t="s">
        <v>807</v>
      </c>
      <c r="D630" s="231" t="s">
        <v>226</v>
      </c>
      <c r="E630" s="232" t="s">
        <v>738</v>
      </c>
      <c r="F630" s="233" t="s">
        <v>739</v>
      </c>
      <c r="G630" s="234" t="s">
        <v>229</v>
      </c>
      <c r="H630" s="235">
        <v>248.856</v>
      </c>
      <c r="I630" s="236"/>
      <c r="J630" s="237">
        <f>ROUND(I630*H630,2)</f>
        <v>0</v>
      </c>
      <c r="K630" s="238"/>
      <c r="L630" s="46"/>
      <c r="M630" s="239" t="s">
        <v>1</v>
      </c>
      <c r="N630" s="240" t="s">
        <v>44</v>
      </c>
      <c r="O630" s="93"/>
      <c r="P630" s="241">
        <f>O630*H630</f>
        <v>0</v>
      </c>
      <c r="Q630" s="241">
        <v>0</v>
      </c>
      <c r="R630" s="241">
        <f>Q630*H630</f>
        <v>0</v>
      </c>
      <c r="S630" s="241">
        <v>0</v>
      </c>
      <c r="T630" s="242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3" t="s">
        <v>230</v>
      </c>
      <c r="AT630" s="243" t="s">
        <v>226</v>
      </c>
      <c r="AU630" s="243" t="s">
        <v>89</v>
      </c>
      <c r="AY630" s="19" t="s">
        <v>224</v>
      </c>
      <c r="BE630" s="244">
        <f>IF(N630="základní",J630,0)</f>
        <v>0</v>
      </c>
      <c r="BF630" s="244">
        <f>IF(N630="snížená",J630,0)</f>
        <v>0</v>
      </c>
      <c r="BG630" s="244">
        <f>IF(N630="zákl. přenesená",J630,0)</f>
        <v>0</v>
      </c>
      <c r="BH630" s="244">
        <f>IF(N630="sníž. přenesená",J630,0)</f>
        <v>0</v>
      </c>
      <c r="BI630" s="244">
        <f>IF(N630="nulová",J630,0)</f>
        <v>0</v>
      </c>
      <c r="BJ630" s="19" t="s">
        <v>89</v>
      </c>
      <c r="BK630" s="244">
        <f>ROUND(I630*H630,2)</f>
        <v>0</v>
      </c>
      <c r="BL630" s="19" t="s">
        <v>230</v>
      </c>
      <c r="BM630" s="243" t="s">
        <v>3479</v>
      </c>
    </row>
    <row r="631" s="14" customFormat="1">
      <c r="A631" s="14"/>
      <c r="B631" s="257"/>
      <c r="C631" s="258"/>
      <c r="D631" s="247" t="s">
        <v>232</v>
      </c>
      <c r="E631" s="259" t="s">
        <v>1</v>
      </c>
      <c r="F631" s="260" t="s">
        <v>3465</v>
      </c>
      <c r="G631" s="258"/>
      <c r="H631" s="259" t="s">
        <v>1</v>
      </c>
      <c r="I631" s="261"/>
      <c r="J631" s="258"/>
      <c r="K631" s="258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232</v>
      </c>
      <c r="AU631" s="266" t="s">
        <v>89</v>
      </c>
      <c r="AV631" s="14" t="s">
        <v>84</v>
      </c>
      <c r="AW631" s="14" t="s">
        <v>33</v>
      </c>
      <c r="AX631" s="14" t="s">
        <v>78</v>
      </c>
      <c r="AY631" s="266" t="s">
        <v>224</v>
      </c>
    </row>
    <row r="632" s="13" customFormat="1">
      <c r="A632" s="13"/>
      <c r="B632" s="245"/>
      <c r="C632" s="246"/>
      <c r="D632" s="247" t="s">
        <v>232</v>
      </c>
      <c r="E632" s="248" t="s">
        <v>1</v>
      </c>
      <c r="F632" s="249" t="s">
        <v>3466</v>
      </c>
      <c r="G632" s="246"/>
      <c r="H632" s="250">
        <v>82.644000000000005</v>
      </c>
      <c r="I632" s="251"/>
      <c r="J632" s="246"/>
      <c r="K632" s="246"/>
      <c r="L632" s="252"/>
      <c r="M632" s="253"/>
      <c r="N632" s="254"/>
      <c r="O632" s="254"/>
      <c r="P632" s="254"/>
      <c r="Q632" s="254"/>
      <c r="R632" s="254"/>
      <c r="S632" s="254"/>
      <c r="T632" s="25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6" t="s">
        <v>232</v>
      </c>
      <c r="AU632" s="256" t="s">
        <v>89</v>
      </c>
      <c r="AV632" s="13" t="s">
        <v>89</v>
      </c>
      <c r="AW632" s="13" t="s">
        <v>33</v>
      </c>
      <c r="AX632" s="13" t="s">
        <v>78</v>
      </c>
      <c r="AY632" s="256" t="s">
        <v>224</v>
      </c>
    </row>
    <row r="633" s="13" customFormat="1">
      <c r="A633" s="13"/>
      <c r="B633" s="245"/>
      <c r="C633" s="246"/>
      <c r="D633" s="247" t="s">
        <v>232</v>
      </c>
      <c r="E633" s="248" t="s">
        <v>1</v>
      </c>
      <c r="F633" s="249" t="s">
        <v>3467</v>
      </c>
      <c r="G633" s="246"/>
      <c r="H633" s="250">
        <v>82.644000000000005</v>
      </c>
      <c r="I633" s="251"/>
      <c r="J633" s="246"/>
      <c r="K633" s="246"/>
      <c r="L633" s="252"/>
      <c r="M633" s="253"/>
      <c r="N633" s="254"/>
      <c r="O633" s="254"/>
      <c r="P633" s="254"/>
      <c r="Q633" s="254"/>
      <c r="R633" s="254"/>
      <c r="S633" s="254"/>
      <c r="T633" s="25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6" t="s">
        <v>232</v>
      </c>
      <c r="AU633" s="256" t="s">
        <v>89</v>
      </c>
      <c r="AV633" s="13" t="s">
        <v>89</v>
      </c>
      <c r="AW633" s="13" t="s">
        <v>33</v>
      </c>
      <c r="AX633" s="13" t="s">
        <v>78</v>
      </c>
      <c r="AY633" s="256" t="s">
        <v>224</v>
      </c>
    </row>
    <row r="634" s="13" customFormat="1">
      <c r="A634" s="13"/>
      <c r="B634" s="245"/>
      <c r="C634" s="246"/>
      <c r="D634" s="247" t="s">
        <v>232</v>
      </c>
      <c r="E634" s="248" t="s">
        <v>1</v>
      </c>
      <c r="F634" s="249" t="s">
        <v>3468</v>
      </c>
      <c r="G634" s="246"/>
      <c r="H634" s="250">
        <v>41.783999999999999</v>
      </c>
      <c r="I634" s="251"/>
      <c r="J634" s="246"/>
      <c r="K634" s="246"/>
      <c r="L634" s="252"/>
      <c r="M634" s="253"/>
      <c r="N634" s="254"/>
      <c r="O634" s="254"/>
      <c r="P634" s="254"/>
      <c r="Q634" s="254"/>
      <c r="R634" s="254"/>
      <c r="S634" s="254"/>
      <c r="T634" s="25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6" t="s">
        <v>232</v>
      </c>
      <c r="AU634" s="256" t="s">
        <v>89</v>
      </c>
      <c r="AV634" s="13" t="s">
        <v>89</v>
      </c>
      <c r="AW634" s="13" t="s">
        <v>33</v>
      </c>
      <c r="AX634" s="13" t="s">
        <v>78</v>
      </c>
      <c r="AY634" s="256" t="s">
        <v>224</v>
      </c>
    </row>
    <row r="635" s="13" customFormat="1">
      <c r="A635" s="13"/>
      <c r="B635" s="245"/>
      <c r="C635" s="246"/>
      <c r="D635" s="247" t="s">
        <v>232</v>
      </c>
      <c r="E635" s="248" t="s">
        <v>1</v>
      </c>
      <c r="F635" s="249" t="s">
        <v>3469</v>
      </c>
      <c r="G635" s="246"/>
      <c r="H635" s="250">
        <v>41.783999999999999</v>
      </c>
      <c r="I635" s="251"/>
      <c r="J635" s="246"/>
      <c r="K635" s="246"/>
      <c r="L635" s="252"/>
      <c r="M635" s="253"/>
      <c r="N635" s="254"/>
      <c r="O635" s="254"/>
      <c r="P635" s="254"/>
      <c r="Q635" s="254"/>
      <c r="R635" s="254"/>
      <c r="S635" s="254"/>
      <c r="T635" s="25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6" t="s">
        <v>232</v>
      </c>
      <c r="AU635" s="256" t="s">
        <v>89</v>
      </c>
      <c r="AV635" s="13" t="s">
        <v>89</v>
      </c>
      <c r="AW635" s="13" t="s">
        <v>33</v>
      </c>
      <c r="AX635" s="13" t="s">
        <v>78</v>
      </c>
      <c r="AY635" s="256" t="s">
        <v>224</v>
      </c>
    </row>
    <row r="636" s="15" customFormat="1">
      <c r="A636" s="15"/>
      <c r="B636" s="267"/>
      <c r="C636" s="268"/>
      <c r="D636" s="247" t="s">
        <v>232</v>
      </c>
      <c r="E636" s="269" t="s">
        <v>1</v>
      </c>
      <c r="F636" s="270" t="s">
        <v>248</v>
      </c>
      <c r="G636" s="268"/>
      <c r="H636" s="271">
        <v>248.856</v>
      </c>
      <c r="I636" s="272"/>
      <c r="J636" s="268"/>
      <c r="K636" s="268"/>
      <c r="L636" s="273"/>
      <c r="M636" s="274"/>
      <c r="N636" s="275"/>
      <c r="O636" s="275"/>
      <c r="P636" s="275"/>
      <c r="Q636" s="275"/>
      <c r="R636" s="275"/>
      <c r="S636" s="275"/>
      <c r="T636" s="27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7" t="s">
        <v>232</v>
      </c>
      <c r="AU636" s="277" t="s">
        <v>89</v>
      </c>
      <c r="AV636" s="15" t="s">
        <v>230</v>
      </c>
      <c r="AW636" s="15" t="s">
        <v>33</v>
      </c>
      <c r="AX636" s="15" t="s">
        <v>84</v>
      </c>
      <c r="AY636" s="277" t="s">
        <v>224</v>
      </c>
    </row>
    <row r="637" s="2" customFormat="1" ht="16.5" customHeight="1">
      <c r="A637" s="40"/>
      <c r="B637" s="41"/>
      <c r="C637" s="231" t="s">
        <v>814</v>
      </c>
      <c r="D637" s="231" t="s">
        <v>226</v>
      </c>
      <c r="E637" s="232" t="s">
        <v>742</v>
      </c>
      <c r="F637" s="233" t="s">
        <v>743</v>
      </c>
      <c r="G637" s="234" t="s">
        <v>229</v>
      </c>
      <c r="H637" s="235">
        <v>995.42399999999998</v>
      </c>
      <c r="I637" s="236"/>
      <c r="J637" s="237">
        <f>ROUND(I637*H637,2)</f>
        <v>0</v>
      </c>
      <c r="K637" s="238"/>
      <c r="L637" s="46"/>
      <c r="M637" s="239" t="s">
        <v>1</v>
      </c>
      <c r="N637" s="240" t="s">
        <v>44</v>
      </c>
      <c r="O637" s="93"/>
      <c r="P637" s="241">
        <f>O637*H637</f>
        <v>0</v>
      </c>
      <c r="Q637" s="241">
        <v>0</v>
      </c>
      <c r="R637" s="241">
        <f>Q637*H637</f>
        <v>0</v>
      </c>
      <c r="S637" s="241">
        <v>0</v>
      </c>
      <c r="T637" s="242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3" t="s">
        <v>230</v>
      </c>
      <c r="AT637" s="243" t="s">
        <v>226</v>
      </c>
      <c r="AU637" s="243" t="s">
        <v>89</v>
      </c>
      <c r="AY637" s="19" t="s">
        <v>224</v>
      </c>
      <c r="BE637" s="244">
        <f>IF(N637="základní",J637,0)</f>
        <v>0</v>
      </c>
      <c r="BF637" s="244">
        <f>IF(N637="snížená",J637,0)</f>
        <v>0</v>
      </c>
      <c r="BG637" s="244">
        <f>IF(N637="zákl. přenesená",J637,0)</f>
        <v>0</v>
      </c>
      <c r="BH637" s="244">
        <f>IF(N637="sníž. přenesená",J637,0)</f>
        <v>0</v>
      </c>
      <c r="BI637" s="244">
        <f>IF(N637="nulová",J637,0)</f>
        <v>0</v>
      </c>
      <c r="BJ637" s="19" t="s">
        <v>89</v>
      </c>
      <c r="BK637" s="244">
        <f>ROUND(I637*H637,2)</f>
        <v>0</v>
      </c>
      <c r="BL637" s="19" t="s">
        <v>230</v>
      </c>
      <c r="BM637" s="243" t="s">
        <v>3480</v>
      </c>
    </row>
    <row r="638" s="14" customFormat="1">
      <c r="A638" s="14"/>
      <c r="B638" s="257"/>
      <c r="C638" s="258"/>
      <c r="D638" s="247" t="s">
        <v>232</v>
      </c>
      <c r="E638" s="259" t="s">
        <v>1</v>
      </c>
      <c r="F638" s="260" t="s">
        <v>745</v>
      </c>
      <c r="G638" s="258"/>
      <c r="H638" s="259" t="s">
        <v>1</v>
      </c>
      <c r="I638" s="261"/>
      <c r="J638" s="258"/>
      <c r="K638" s="258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232</v>
      </c>
      <c r="AU638" s="266" t="s">
        <v>89</v>
      </c>
      <c r="AV638" s="14" t="s">
        <v>84</v>
      </c>
      <c r="AW638" s="14" t="s">
        <v>33</v>
      </c>
      <c r="AX638" s="14" t="s">
        <v>78</v>
      </c>
      <c r="AY638" s="266" t="s">
        <v>224</v>
      </c>
    </row>
    <row r="639" s="13" customFormat="1">
      <c r="A639" s="13"/>
      <c r="B639" s="245"/>
      <c r="C639" s="246"/>
      <c r="D639" s="247" t="s">
        <v>232</v>
      </c>
      <c r="E639" s="248" t="s">
        <v>1</v>
      </c>
      <c r="F639" s="249" t="s">
        <v>3481</v>
      </c>
      <c r="G639" s="246"/>
      <c r="H639" s="250">
        <v>995.42399999999998</v>
      </c>
      <c r="I639" s="251"/>
      <c r="J639" s="246"/>
      <c r="K639" s="246"/>
      <c r="L639" s="252"/>
      <c r="M639" s="253"/>
      <c r="N639" s="254"/>
      <c r="O639" s="254"/>
      <c r="P639" s="254"/>
      <c r="Q639" s="254"/>
      <c r="R639" s="254"/>
      <c r="S639" s="254"/>
      <c r="T639" s="25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6" t="s">
        <v>232</v>
      </c>
      <c r="AU639" s="256" t="s">
        <v>89</v>
      </c>
      <c r="AV639" s="13" t="s">
        <v>89</v>
      </c>
      <c r="AW639" s="13" t="s">
        <v>33</v>
      </c>
      <c r="AX639" s="13" t="s">
        <v>84</v>
      </c>
      <c r="AY639" s="256" t="s">
        <v>224</v>
      </c>
    </row>
    <row r="640" s="12" customFormat="1" ht="22.8" customHeight="1">
      <c r="A640" s="12"/>
      <c r="B640" s="215"/>
      <c r="C640" s="216"/>
      <c r="D640" s="217" t="s">
        <v>77</v>
      </c>
      <c r="E640" s="229" t="s">
        <v>747</v>
      </c>
      <c r="F640" s="229" t="s">
        <v>748</v>
      </c>
      <c r="G640" s="216"/>
      <c r="H640" s="216"/>
      <c r="I640" s="219"/>
      <c r="J640" s="230">
        <f>BK640</f>
        <v>0</v>
      </c>
      <c r="K640" s="216"/>
      <c r="L640" s="221"/>
      <c r="M640" s="222"/>
      <c r="N640" s="223"/>
      <c r="O640" s="223"/>
      <c r="P640" s="224">
        <f>SUM(P641:P655)</f>
        <v>0</v>
      </c>
      <c r="Q640" s="223"/>
      <c r="R640" s="224">
        <f>SUM(R641:R655)</f>
        <v>0.88790583999999995</v>
      </c>
      <c r="S640" s="223"/>
      <c r="T640" s="225">
        <f>SUM(T641:T655)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6" t="s">
        <v>84</v>
      </c>
      <c r="AT640" s="227" t="s">
        <v>77</v>
      </c>
      <c r="AU640" s="227" t="s">
        <v>84</v>
      </c>
      <c r="AY640" s="226" t="s">
        <v>224</v>
      </c>
      <c r="BK640" s="228">
        <f>SUM(BK641:BK655)</f>
        <v>0</v>
      </c>
    </row>
    <row r="641" s="2" customFormat="1" ht="16.5" customHeight="1">
      <c r="A641" s="40"/>
      <c r="B641" s="41"/>
      <c r="C641" s="231" t="s">
        <v>823</v>
      </c>
      <c r="D641" s="231" t="s">
        <v>226</v>
      </c>
      <c r="E641" s="232" t="s">
        <v>750</v>
      </c>
      <c r="F641" s="233" t="s">
        <v>751</v>
      </c>
      <c r="G641" s="234" t="s">
        <v>229</v>
      </c>
      <c r="H641" s="235">
        <v>110.03</v>
      </c>
      <c r="I641" s="236"/>
      <c r="J641" s="237">
        <f>ROUND(I641*H641,2)</f>
        <v>0</v>
      </c>
      <c r="K641" s="238"/>
      <c r="L641" s="46"/>
      <c r="M641" s="239" t="s">
        <v>1</v>
      </c>
      <c r="N641" s="240" t="s">
        <v>44</v>
      </c>
      <c r="O641" s="93"/>
      <c r="P641" s="241">
        <f>O641*H641</f>
        <v>0</v>
      </c>
      <c r="Q641" s="241">
        <v>4.0000000000000003E-05</v>
      </c>
      <c r="R641" s="241">
        <f>Q641*H641</f>
        <v>0.0044012000000000001</v>
      </c>
      <c r="S641" s="241">
        <v>0</v>
      </c>
      <c r="T641" s="242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3" t="s">
        <v>230</v>
      </c>
      <c r="AT641" s="243" t="s">
        <v>226</v>
      </c>
      <c r="AU641" s="243" t="s">
        <v>89</v>
      </c>
      <c r="AY641" s="19" t="s">
        <v>224</v>
      </c>
      <c r="BE641" s="244">
        <f>IF(N641="základní",J641,0)</f>
        <v>0</v>
      </c>
      <c r="BF641" s="244">
        <f>IF(N641="snížená",J641,0)</f>
        <v>0</v>
      </c>
      <c r="BG641" s="244">
        <f>IF(N641="zákl. přenesená",J641,0)</f>
        <v>0</v>
      </c>
      <c r="BH641" s="244">
        <f>IF(N641="sníž. přenesená",J641,0)</f>
        <v>0</v>
      </c>
      <c r="BI641" s="244">
        <f>IF(N641="nulová",J641,0)</f>
        <v>0</v>
      </c>
      <c r="BJ641" s="19" t="s">
        <v>89</v>
      </c>
      <c r="BK641" s="244">
        <f>ROUND(I641*H641,2)</f>
        <v>0</v>
      </c>
      <c r="BL641" s="19" t="s">
        <v>230</v>
      </c>
      <c r="BM641" s="243" t="s">
        <v>3482</v>
      </c>
    </row>
    <row r="642" s="14" customFormat="1">
      <c r="A642" s="14"/>
      <c r="B642" s="257"/>
      <c r="C642" s="258"/>
      <c r="D642" s="247" t="s">
        <v>232</v>
      </c>
      <c r="E642" s="259" t="s">
        <v>1</v>
      </c>
      <c r="F642" s="260" t="s">
        <v>753</v>
      </c>
      <c r="G642" s="258"/>
      <c r="H642" s="259" t="s">
        <v>1</v>
      </c>
      <c r="I642" s="261"/>
      <c r="J642" s="258"/>
      <c r="K642" s="258"/>
      <c r="L642" s="262"/>
      <c r="M642" s="263"/>
      <c r="N642" s="264"/>
      <c r="O642" s="264"/>
      <c r="P642" s="264"/>
      <c r="Q642" s="264"/>
      <c r="R642" s="264"/>
      <c r="S642" s="264"/>
      <c r="T642" s="26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6" t="s">
        <v>232</v>
      </c>
      <c r="AU642" s="266" t="s">
        <v>89</v>
      </c>
      <c r="AV642" s="14" t="s">
        <v>84</v>
      </c>
      <c r="AW642" s="14" t="s">
        <v>33</v>
      </c>
      <c r="AX642" s="14" t="s">
        <v>78</v>
      </c>
      <c r="AY642" s="266" t="s">
        <v>224</v>
      </c>
    </row>
    <row r="643" s="13" customFormat="1">
      <c r="A643" s="13"/>
      <c r="B643" s="245"/>
      <c r="C643" s="246"/>
      <c r="D643" s="247" t="s">
        <v>232</v>
      </c>
      <c r="E643" s="248" t="s">
        <v>1</v>
      </c>
      <c r="F643" s="249" t="s">
        <v>3451</v>
      </c>
      <c r="G643" s="246"/>
      <c r="H643" s="250">
        <v>22.789999999999999</v>
      </c>
      <c r="I643" s="251"/>
      <c r="J643" s="246"/>
      <c r="K643" s="246"/>
      <c r="L643" s="252"/>
      <c r="M643" s="253"/>
      <c r="N643" s="254"/>
      <c r="O643" s="254"/>
      <c r="P643" s="254"/>
      <c r="Q643" s="254"/>
      <c r="R643" s="254"/>
      <c r="S643" s="254"/>
      <c r="T643" s="25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6" t="s">
        <v>232</v>
      </c>
      <c r="AU643" s="256" t="s">
        <v>89</v>
      </c>
      <c r="AV643" s="13" t="s">
        <v>89</v>
      </c>
      <c r="AW643" s="13" t="s">
        <v>33</v>
      </c>
      <c r="AX643" s="13" t="s">
        <v>78</v>
      </c>
      <c r="AY643" s="256" t="s">
        <v>224</v>
      </c>
    </row>
    <row r="644" s="13" customFormat="1">
      <c r="A644" s="13"/>
      <c r="B644" s="245"/>
      <c r="C644" s="246"/>
      <c r="D644" s="247" t="s">
        <v>232</v>
      </c>
      <c r="E644" s="248" t="s">
        <v>1</v>
      </c>
      <c r="F644" s="249" t="s">
        <v>3333</v>
      </c>
      <c r="G644" s="246"/>
      <c r="H644" s="250">
        <v>31.670000000000002</v>
      </c>
      <c r="I644" s="251"/>
      <c r="J644" s="246"/>
      <c r="K644" s="246"/>
      <c r="L644" s="252"/>
      <c r="M644" s="253"/>
      <c r="N644" s="254"/>
      <c r="O644" s="254"/>
      <c r="P644" s="254"/>
      <c r="Q644" s="254"/>
      <c r="R644" s="254"/>
      <c r="S644" s="254"/>
      <c r="T644" s="25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6" t="s">
        <v>232</v>
      </c>
      <c r="AU644" s="256" t="s">
        <v>89</v>
      </c>
      <c r="AV644" s="13" t="s">
        <v>89</v>
      </c>
      <c r="AW644" s="13" t="s">
        <v>33</v>
      </c>
      <c r="AX644" s="13" t="s">
        <v>78</v>
      </c>
      <c r="AY644" s="256" t="s">
        <v>224</v>
      </c>
    </row>
    <row r="645" s="13" customFormat="1">
      <c r="A645" s="13"/>
      <c r="B645" s="245"/>
      <c r="C645" s="246"/>
      <c r="D645" s="247" t="s">
        <v>232</v>
      </c>
      <c r="E645" s="248" t="s">
        <v>1</v>
      </c>
      <c r="F645" s="249" t="s">
        <v>3453</v>
      </c>
      <c r="G645" s="246"/>
      <c r="H645" s="250">
        <v>5.5800000000000001</v>
      </c>
      <c r="I645" s="251"/>
      <c r="J645" s="246"/>
      <c r="K645" s="246"/>
      <c r="L645" s="252"/>
      <c r="M645" s="253"/>
      <c r="N645" s="254"/>
      <c r="O645" s="254"/>
      <c r="P645" s="254"/>
      <c r="Q645" s="254"/>
      <c r="R645" s="254"/>
      <c r="S645" s="254"/>
      <c r="T645" s="25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6" t="s">
        <v>232</v>
      </c>
      <c r="AU645" s="256" t="s">
        <v>89</v>
      </c>
      <c r="AV645" s="13" t="s">
        <v>89</v>
      </c>
      <c r="AW645" s="13" t="s">
        <v>33</v>
      </c>
      <c r="AX645" s="13" t="s">
        <v>78</v>
      </c>
      <c r="AY645" s="256" t="s">
        <v>224</v>
      </c>
    </row>
    <row r="646" s="13" customFormat="1">
      <c r="A646" s="13"/>
      <c r="B646" s="245"/>
      <c r="C646" s="246"/>
      <c r="D646" s="247" t="s">
        <v>232</v>
      </c>
      <c r="E646" s="248" t="s">
        <v>1</v>
      </c>
      <c r="F646" s="249" t="s">
        <v>3454</v>
      </c>
      <c r="G646" s="246"/>
      <c r="H646" s="250">
        <v>7.5999999999999996</v>
      </c>
      <c r="I646" s="251"/>
      <c r="J646" s="246"/>
      <c r="K646" s="246"/>
      <c r="L646" s="252"/>
      <c r="M646" s="253"/>
      <c r="N646" s="254"/>
      <c r="O646" s="254"/>
      <c r="P646" s="254"/>
      <c r="Q646" s="254"/>
      <c r="R646" s="254"/>
      <c r="S646" s="254"/>
      <c r="T646" s="25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6" t="s">
        <v>232</v>
      </c>
      <c r="AU646" s="256" t="s">
        <v>89</v>
      </c>
      <c r="AV646" s="13" t="s">
        <v>89</v>
      </c>
      <c r="AW646" s="13" t="s">
        <v>33</v>
      </c>
      <c r="AX646" s="13" t="s">
        <v>78</v>
      </c>
      <c r="AY646" s="256" t="s">
        <v>224</v>
      </c>
    </row>
    <row r="647" s="13" customFormat="1">
      <c r="A647" s="13"/>
      <c r="B647" s="245"/>
      <c r="C647" s="246"/>
      <c r="D647" s="247" t="s">
        <v>232</v>
      </c>
      <c r="E647" s="248" t="s">
        <v>1</v>
      </c>
      <c r="F647" s="249" t="s">
        <v>3335</v>
      </c>
      <c r="G647" s="246"/>
      <c r="H647" s="250">
        <v>12.74</v>
      </c>
      <c r="I647" s="251"/>
      <c r="J647" s="246"/>
      <c r="K647" s="246"/>
      <c r="L647" s="252"/>
      <c r="M647" s="253"/>
      <c r="N647" s="254"/>
      <c r="O647" s="254"/>
      <c r="P647" s="254"/>
      <c r="Q647" s="254"/>
      <c r="R647" s="254"/>
      <c r="S647" s="254"/>
      <c r="T647" s="25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6" t="s">
        <v>232</v>
      </c>
      <c r="AU647" s="256" t="s">
        <v>89</v>
      </c>
      <c r="AV647" s="13" t="s">
        <v>89</v>
      </c>
      <c r="AW647" s="13" t="s">
        <v>33</v>
      </c>
      <c r="AX647" s="13" t="s">
        <v>78</v>
      </c>
      <c r="AY647" s="256" t="s">
        <v>224</v>
      </c>
    </row>
    <row r="648" s="13" customFormat="1">
      <c r="A648" s="13"/>
      <c r="B648" s="245"/>
      <c r="C648" s="246"/>
      <c r="D648" s="247" t="s">
        <v>232</v>
      </c>
      <c r="E648" s="248" t="s">
        <v>1</v>
      </c>
      <c r="F648" s="249" t="s">
        <v>3336</v>
      </c>
      <c r="G648" s="246"/>
      <c r="H648" s="250">
        <v>12.74</v>
      </c>
      <c r="I648" s="251"/>
      <c r="J648" s="246"/>
      <c r="K648" s="246"/>
      <c r="L648" s="252"/>
      <c r="M648" s="253"/>
      <c r="N648" s="254"/>
      <c r="O648" s="254"/>
      <c r="P648" s="254"/>
      <c r="Q648" s="254"/>
      <c r="R648" s="254"/>
      <c r="S648" s="254"/>
      <c r="T648" s="25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6" t="s">
        <v>232</v>
      </c>
      <c r="AU648" s="256" t="s">
        <v>89</v>
      </c>
      <c r="AV648" s="13" t="s">
        <v>89</v>
      </c>
      <c r="AW648" s="13" t="s">
        <v>33</v>
      </c>
      <c r="AX648" s="13" t="s">
        <v>78</v>
      </c>
      <c r="AY648" s="256" t="s">
        <v>224</v>
      </c>
    </row>
    <row r="649" s="13" customFormat="1">
      <c r="A649" s="13"/>
      <c r="B649" s="245"/>
      <c r="C649" s="246"/>
      <c r="D649" s="247" t="s">
        <v>232</v>
      </c>
      <c r="E649" s="248" t="s">
        <v>1</v>
      </c>
      <c r="F649" s="249" t="s">
        <v>3337</v>
      </c>
      <c r="G649" s="246"/>
      <c r="H649" s="250">
        <v>13.720000000000001</v>
      </c>
      <c r="I649" s="251"/>
      <c r="J649" s="246"/>
      <c r="K649" s="246"/>
      <c r="L649" s="252"/>
      <c r="M649" s="253"/>
      <c r="N649" s="254"/>
      <c r="O649" s="254"/>
      <c r="P649" s="254"/>
      <c r="Q649" s="254"/>
      <c r="R649" s="254"/>
      <c r="S649" s="254"/>
      <c r="T649" s="25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6" t="s">
        <v>232</v>
      </c>
      <c r="AU649" s="256" t="s">
        <v>89</v>
      </c>
      <c r="AV649" s="13" t="s">
        <v>89</v>
      </c>
      <c r="AW649" s="13" t="s">
        <v>33</v>
      </c>
      <c r="AX649" s="13" t="s">
        <v>78</v>
      </c>
      <c r="AY649" s="256" t="s">
        <v>224</v>
      </c>
    </row>
    <row r="650" s="13" customFormat="1">
      <c r="A650" s="13"/>
      <c r="B650" s="245"/>
      <c r="C650" s="246"/>
      <c r="D650" s="247" t="s">
        <v>232</v>
      </c>
      <c r="E650" s="248" t="s">
        <v>1</v>
      </c>
      <c r="F650" s="249" t="s">
        <v>3452</v>
      </c>
      <c r="G650" s="246"/>
      <c r="H650" s="250">
        <v>3.1899999999999999</v>
      </c>
      <c r="I650" s="251"/>
      <c r="J650" s="246"/>
      <c r="K650" s="246"/>
      <c r="L650" s="252"/>
      <c r="M650" s="253"/>
      <c r="N650" s="254"/>
      <c r="O650" s="254"/>
      <c r="P650" s="254"/>
      <c r="Q650" s="254"/>
      <c r="R650" s="254"/>
      <c r="S650" s="254"/>
      <c r="T650" s="25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6" t="s">
        <v>232</v>
      </c>
      <c r="AU650" s="256" t="s">
        <v>89</v>
      </c>
      <c r="AV650" s="13" t="s">
        <v>89</v>
      </c>
      <c r="AW650" s="13" t="s">
        <v>33</v>
      </c>
      <c r="AX650" s="13" t="s">
        <v>78</v>
      </c>
      <c r="AY650" s="256" t="s">
        <v>224</v>
      </c>
    </row>
    <row r="651" s="15" customFormat="1">
      <c r="A651" s="15"/>
      <c r="B651" s="267"/>
      <c r="C651" s="268"/>
      <c r="D651" s="247" t="s">
        <v>232</v>
      </c>
      <c r="E651" s="269" t="s">
        <v>1</v>
      </c>
      <c r="F651" s="270" t="s">
        <v>248</v>
      </c>
      <c r="G651" s="268"/>
      <c r="H651" s="271">
        <v>110.03</v>
      </c>
      <c r="I651" s="272"/>
      <c r="J651" s="268"/>
      <c r="K651" s="268"/>
      <c r="L651" s="273"/>
      <c r="M651" s="274"/>
      <c r="N651" s="275"/>
      <c r="O651" s="275"/>
      <c r="P651" s="275"/>
      <c r="Q651" s="275"/>
      <c r="R651" s="275"/>
      <c r="S651" s="275"/>
      <c r="T651" s="27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7" t="s">
        <v>232</v>
      </c>
      <c r="AU651" s="277" t="s">
        <v>89</v>
      </c>
      <c r="AV651" s="15" t="s">
        <v>230</v>
      </c>
      <c r="AW651" s="15" t="s">
        <v>33</v>
      </c>
      <c r="AX651" s="15" t="s">
        <v>84</v>
      </c>
      <c r="AY651" s="277" t="s">
        <v>224</v>
      </c>
    </row>
    <row r="652" s="2" customFormat="1" ht="16.5" customHeight="1">
      <c r="A652" s="40"/>
      <c r="B652" s="41"/>
      <c r="C652" s="231" t="s">
        <v>828</v>
      </c>
      <c r="D652" s="231" t="s">
        <v>226</v>
      </c>
      <c r="E652" s="232" t="s">
        <v>3483</v>
      </c>
      <c r="F652" s="233" t="s">
        <v>3484</v>
      </c>
      <c r="G652" s="234" t="s">
        <v>229</v>
      </c>
      <c r="H652" s="235">
        <v>0.35199999999999998</v>
      </c>
      <c r="I652" s="236"/>
      <c r="J652" s="237">
        <f>ROUND(I652*H652,2)</f>
        <v>0</v>
      </c>
      <c r="K652" s="238"/>
      <c r="L652" s="46"/>
      <c r="M652" s="239" t="s">
        <v>1</v>
      </c>
      <c r="N652" s="240" t="s">
        <v>44</v>
      </c>
      <c r="O652" s="93"/>
      <c r="P652" s="241">
        <f>O652*H652</f>
        <v>0</v>
      </c>
      <c r="Q652" s="241">
        <v>0.0050699999999999999</v>
      </c>
      <c r="R652" s="241">
        <f>Q652*H652</f>
        <v>0.0017846399999999999</v>
      </c>
      <c r="S652" s="241">
        <v>0</v>
      </c>
      <c r="T652" s="242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3" t="s">
        <v>230</v>
      </c>
      <c r="AT652" s="243" t="s">
        <v>226</v>
      </c>
      <c r="AU652" s="243" t="s">
        <v>89</v>
      </c>
      <c r="AY652" s="19" t="s">
        <v>224</v>
      </c>
      <c r="BE652" s="244">
        <f>IF(N652="základní",J652,0)</f>
        <v>0</v>
      </c>
      <c r="BF652" s="244">
        <f>IF(N652="snížená",J652,0)</f>
        <v>0</v>
      </c>
      <c r="BG652" s="244">
        <f>IF(N652="zákl. přenesená",J652,0)</f>
        <v>0</v>
      </c>
      <c r="BH652" s="244">
        <f>IF(N652="sníž. přenesená",J652,0)</f>
        <v>0</v>
      </c>
      <c r="BI652" s="244">
        <f>IF(N652="nulová",J652,0)</f>
        <v>0</v>
      </c>
      <c r="BJ652" s="19" t="s">
        <v>89</v>
      </c>
      <c r="BK652" s="244">
        <f>ROUND(I652*H652,2)</f>
        <v>0</v>
      </c>
      <c r="BL652" s="19" t="s">
        <v>230</v>
      </c>
      <c r="BM652" s="243" t="s">
        <v>3485</v>
      </c>
    </row>
    <row r="653" s="13" customFormat="1">
      <c r="A653" s="13"/>
      <c r="B653" s="245"/>
      <c r="C653" s="246"/>
      <c r="D653" s="247" t="s">
        <v>232</v>
      </c>
      <c r="E653" s="248" t="s">
        <v>1</v>
      </c>
      <c r="F653" s="249" t="s">
        <v>3486</v>
      </c>
      <c r="G653" s="246"/>
      <c r="H653" s="250">
        <v>0.35199999999999998</v>
      </c>
      <c r="I653" s="251"/>
      <c r="J653" s="246"/>
      <c r="K653" s="246"/>
      <c r="L653" s="252"/>
      <c r="M653" s="253"/>
      <c r="N653" s="254"/>
      <c r="O653" s="254"/>
      <c r="P653" s="254"/>
      <c r="Q653" s="254"/>
      <c r="R653" s="254"/>
      <c r="S653" s="254"/>
      <c r="T653" s="25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6" t="s">
        <v>232</v>
      </c>
      <c r="AU653" s="256" t="s">
        <v>89</v>
      </c>
      <c r="AV653" s="13" t="s">
        <v>89</v>
      </c>
      <c r="AW653" s="13" t="s">
        <v>33</v>
      </c>
      <c r="AX653" s="13" t="s">
        <v>84</v>
      </c>
      <c r="AY653" s="256" t="s">
        <v>224</v>
      </c>
    </row>
    <row r="654" s="2" customFormat="1" ht="24.15" customHeight="1">
      <c r="A654" s="40"/>
      <c r="B654" s="41"/>
      <c r="C654" s="231" t="s">
        <v>833</v>
      </c>
      <c r="D654" s="231" t="s">
        <v>226</v>
      </c>
      <c r="E654" s="232" t="s">
        <v>3487</v>
      </c>
      <c r="F654" s="233" t="s">
        <v>3488</v>
      </c>
      <c r="G654" s="234" t="s">
        <v>386</v>
      </c>
      <c r="H654" s="235">
        <v>32.899999999999999</v>
      </c>
      <c r="I654" s="236"/>
      <c r="J654" s="237">
        <f>ROUND(I654*H654,2)</f>
        <v>0</v>
      </c>
      <c r="K654" s="238"/>
      <c r="L654" s="46"/>
      <c r="M654" s="239" t="s">
        <v>1</v>
      </c>
      <c r="N654" s="240" t="s">
        <v>44</v>
      </c>
      <c r="O654" s="93"/>
      <c r="P654" s="241">
        <f>O654*H654</f>
        <v>0</v>
      </c>
      <c r="Q654" s="241">
        <v>0.026800000000000001</v>
      </c>
      <c r="R654" s="241">
        <f>Q654*H654</f>
        <v>0.88171999999999995</v>
      </c>
      <c r="S654" s="241">
        <v>0</v>
      </c>
      <c r="T654" s="242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3" t="s">
        <v>230</v>
      </c>
      <c r="AT654" s="243" t="s">
        <v>226</v>
      </c>
      <c r="AU654" s="243" t="s">
        <v>89</v>
      </c>
      <c r="AY654" s="19" t="s">
        <v>224</v>
      </c>
      <c r="BE654" s="244">
        <f>IF(N654="základní",J654,0)</f>
        <v>0</v>
      </c>
      <c r="BF654" s="244">
        <f>IF(N654="snížená",J654,0)</f>
        <v>0</v>
      </c>
      <c r="BG654" s="244">
        <f>IF(N654="zákl. přenesená",J654,0)</f>
        <v>0</v>
      </c>
      <c r="BH654" s="244">
        <f>IF(N654="sníž. přenesená",J654,0)</f>
        <v>0</v>
      </c>
      <c r="BI654" s="244">
        <f>IF(N654="nulová",J654,0)</f>
        <v>0</v>
      </c>
      <c r="BJ654" s="19" t="s">
        <v>89</v>
      </c>
      <c r="BK654" s="244">
        <f>ROUND(I654*H654,2)</f>
        <v>0</v>
      </c>
      <c r="BL654" s="19" t="s">
        <v>230</v>
      </c>
      <c r="BM654" s="243" t="s">
        <v>3489</v>
      </c>
    </row>
    <row r="655" s="13" customFormat="1">
      <c r="A655" s="13"/>
      <c r="B655" s="245"/>
      <c r="C655" s="246"/>
      <c r="D655" s="247" t="s">
        <v>232</v>
      </c>
      <c r="E655" s="248" t="s">
        <v>1</v>
      </c>
      <c r="F655" s="249" t="s">
        <v>3490</v>
      </c>
      <c r="G655" s="246"/>
      <c r="H655" s="250">
        <v>32.899999999999999</v>
      </c>
      <c r="I655" s="251"/>
      <c r="J655" s="246"/>
      <c r="K655" s="246"/>
      <c r="L655" s="252"/>
      <c r="M655" s="253"/>
      <c r="N655" s="254"/>
      <c r="O655" s="254"/>
      <c r="P655" s="254"/>
      <c r="Q655" s="254"/>
      <c r="R655" s="254"/>
      <c r="S655" s="254"/>
      <c r="T655" s="25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6" t="s">
        <v>232</v>
      </c>
      <c r="AU655" s="256" t="s">
        <v>89</v>
      </c>
      <c r="AV655" s="13" t="s">
        <v>89</v>
      </c>
      <c r="AW655" s="13" t="s">
        <v>33</v>
      </c>
      <c r="AX655" s="13" t="s">
        <v>84</v>
      </c>
      <c r="AY655" s="256" t="s">
        <v>224</v>
      </c>
    </row>
    <row r="656" s="12" customFormat="1" ht="22.8" customHeight="1">
      <c r="A656" s="12"/>
      <c r="B656" s="215"/>
      <c r="C656" s="216"/>
      <c r="D656" s="217" t="s">
        <v>77</v>
      </c>
      <c r="E656" s="229" t="s">
        <v>754</v>
      </c>
      <c r="F656" s="229" t="s">
        <v>755</v>
      </c>
      <c r="G656" s="216"/>
      <c r="H656" s="216"/>
      <c r="I656" s="219"/>
      <c r="J656" s="230">
        <f>BK656</f>
        <v>0</v>
      </c>
      <c r="K656" s="216"/>
      <c r="L656" s="221"/>
      <c r="M656" s="222"/>
      <c r="N656" s="223"/>
      <c r="O656" s="223"/>
      <c r="P656" s="224">
        <f>P657</f>
        <v>0</v>
      </c>
      <c r="Q656" s="223"/>
      <c r="R656" s="224">
        <f>R657</f>
        <v>0</v>
      </c>
      <c r="S656" s="223"/>
      <c r="T656" s="225">
        <f>T657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6" t="s">
        <v>84</v>
      </c>
      <c r="AT656" s="227" t="s">
        <v>77</v>
      </c>
      <c r="AU656" s="227" t="s">
        <v>84</v>
      </c>
      <c r="AY656" s="226" t="s">
        <v>224</v>
      </c>
      <c r="BK656" s="228">
        <f>BK657</f>
        <v>0</v>
      </c>
    </row>
    <row r="657" s="2" customFormat="1" ht="16.5" customHeight="1">
      <c r="A657" s="40"/>
      <c r="B657" s="41"/>
      <c r="C657" s="231" t="s">
        <v>701</v>
      </c>
      <c r="D657" s="231" t="s">
        <v>226</v>
      </c>
      <c r="E657" s="232" t="s">
        <v>757</v>
      </c>
      <c r="F657" s="233" t="s">
        <v>758</v>
      </c>
      <c r="G657" s="234" t="s">
        <v>322</v>
      </c>
      <c r="H657" s="235">
        <v>387.32600000000002</v>
      </c>
      <c r="I657" s="236"/>
      <c r="J657" s="237">
        <f>ROUND(I657*H657,2)</f>
        <v>0</v>
      </c>
      <c r="K657" s="238"/>
      <c r="L657" s="46"/>
      <c r="M657" s="239" t="s">
        <v>1</v>
      </c>
      <c r="N657" s="240" t="s">
        <v>44</v>
      </c>
      <c r="O657" s="93"/>
      <c r="P657" s="241">
        <f>O657*H657</f>
        <v>0</v>
      </c>
      <c r="Q657" s="241">
        <v>0</v>
      </c>
      <c r="R657" s="241">
        <f>Q657*H657</f>
        <v>0</v>
      </c>
      <c r="S657" s="241">
        <v>0</v>
      </c>
      <c r="T657" s="242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3" t="s">
        <v>230</v>
      </c>
      <c r="AT657" s="243" t="s">
        <v>226</v>
      </c>
      <c r="AU657" s="243" t="s">
        <v>89</v>
      </c>
      <c r="AY657" s="19" t="s">
        <v>224</v>
      </c>
      <c r="BE657" s="244">
        <f>IF(N657="základní",J657,0)</f>
        <v>0</v>
      </c>
      <c r="BF657" s="244">
        <f>IF(N657="snížená",J657,0)</f>
        <v>0</v>
      </c>
      <c r="BG657" s="244">
        <f>IF(N657="zákl. přenesená",J657,0)</f>
        <v>0</v>
      </c>
      <c r="BH657" s="244">
        <f>IF(N657="sníž. přenesená",J657,0)</f>
        <v>0</v>
      </c>
      <c r="BI657" s="244">
        <f>IF(N657="nulová",J657,0)</f>
        <v>0</v>
      </c>
      <c r="BJ657" s="19" t="s">
        <v>89</v>
      </c>
      <c r="BK657" s="244">
        <f>ROUND(I657*H657,2)</f>
        <v>0</v>
      </c>
      <c r="BL657" s="19" t="s">
        <v>230</v>
      </c>
      <c r="BM657" s="243" t="s">
        <v>3491</v>
      </c>
    </row>
    <row r="658" s="12" customFormat="1" ht="25.92" customHeight="1">
      <c r="A658" s="12"/>
      <c r="B658" s="215"/>
      <c r="C658" s="216"/>
      <c r="D658" s="217" t="s">
        <v>77</v>
      </c>
      <c r="E658" s="218" t="s">
        <v>760</v>
      </c>
      <c r="F658" s="218" t="s">
        <v>761</v>
      </c>
      <c r="G658" s="216"/>
      <c r="H658" s="216"/>
      <c r="I658" s="219"/>
      <c r="J658" s="220">
        <f>BK658</f>
        <v>0</v>
      </c>
      <c r="K658" s="216"/>
      <c r="L658" s="221"/>
      <c r="M658" s="222"/>
      <c r="N658" s="223"/>
      <c r="O658" s="223"/>
      <c r="P658" s="224">
        <f>P659+P690+P764+P876+P887+P940+P963+P990+P1002+P1189+P1206+P1242+P1295+P1321+P1379+P1410</f>
        <v>0</v>
      </c>
      <c r="Q658" s="223"/>
      <c r="R658" s="224">
        <f>R659+R690+R764+R876+R887+R940+R963+R990+R1002+R1189+R1206+R1242+R1295+R1321+R1379+R1410</f>
        <v>22.794123710000004</v>
      </c>
      <c r="S658" s="223"/>
      <c r="T658" s="225">
        <f>T659+T690+T764+T876+T887+T940+T963+T990+T1002+T1189+T1206+T1242+T1295+T1321+T1379+T1410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26" t="s">
        <v>89</v>
      </c>
      <c r="AT658" s="227" t="s">
        <v>77</v>
      </c>
      <c r="AU658" s="227" t="s">
        <v>78</v>
      </c>
      <c r="AY658" s="226" t="s">
        <v>224</v>
      </c>
      <c r="BK658" s="228">
        <f>BK659+BK690+BK764+BK876+BK887+BK940+BK963+BK990+BK1002+BK1189+BK1206+BK1242+BK1295+BK1321+BK1379+BK1410</f>
        <v>0</v>
      </c>
    </row>
    <row r="659" s="12" customFormat="1" ht="22.8" customHeight="1">
      <c r="A659" s="12"/>
      <c r="B659" s="215"/>
      <c r="C659" s="216"/>
      <c r="D659" s="217" t="s">
        <v>77</v>
      </c>
      <c r="E659" s="229" t="s">
        <v>762</v>
      </c>
      <c r="F659" s="229" t="s">
        <v>763</v>
      </c>
      <c r="G659" s="216"/>
      <c r="H659" s="216"/>
      <c r="I659" s="219"/>
      <c r="J659" s="230">
        <f>BK659</f>
        <v>0</v>
      </c>
      <c r="K659" s="216"/>
      <c r="L659" s="221"/>
      <c r="M659" s="222"/>
      <c r="N659" s="223"/>
      <c r="O659" s="223"/>
      <c r="P659" s="224">
        <f>SUM(P660:P689)</f>
        <v>0</v>
      </c>
      <c r="Q659" s="223"/>
      <c r="R659" s="224">
        <f>SUM(R660:R689)</f>
        <v>1.7330416000000002</v>
      </c>
      <c r="S659" s="223"/>
      <c r="T659" s="225">
        <f>SUM(T660:T689)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26" t="s">
        <v>89</v>
      </c>
      <c r="AT659" s="227" t="s">
        <v>77</v>
      </c>
      <c r="AU659" s="227" t="s">
        <v>84</v>
      </c>
      <c r="AY659" s="226" t="s">
        <v>224</v>
      </c>
      <c r="BK659" s="228">
        <f>SUM(BK660:BK689)</f>
        <v>0</v>
      </c>
    </row>
    <row r="660" s="2" customFormat="1" ht="16.5" customHeight="1">
      <c r="A660" s="40"/>
      <c r="B660" s="41"/>
      <c r="C660" s="231" t="s">
        <v>747</v>
      </c>
      <c r="D660" s="231" t="s">
        <v>226</v>
      </c>
      <c r="E660" s="232" t="s">
        <v>765</v>
      </c>
      <c r="F660" s="233" t="s">
        <v>766</v>
      </c>
      <c r="G660" s="234" t="s">
        <v>229</v>
      </c>
      <c r="H660" s="235">
        <v>126.997</v>
      </c>
      <c r="I660" s="236"/>
      <c r="J660" s="237">
        <f>ROUND(I660*H660,2)</f>
        <v>0</v>
      </c>
      <c r="K660" s="238"/>
      <c r="L660" s="46"/>
      <c r="M660" s="239" t="s">
        <v>1</v>
      </c>
      <c r="N660" s="240" t="s">
        <v>44</v>
      </c>
      <c r="O660" s="93"/>
      <c r="P660" s="241">
        <f>O660*H660</f>
        <v>0</v>
      </c>
      <c r="Q660" s="241">
        <v>0</v>
      </c>
      <c r="R660" s="241">
        <f>Q660*H660</f>
        <v>0</v>
      </c>
      <c r="S660" s="241">
        <v>0</v>
      </c>
      <c r="T660" s="242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3" t="s">
        <v>319</v>
      </c>
      <c r="AT660" s="243" t="s">
        <v>226</v>
      </c>
      <c r="AU660" s="243" t="s">
        <v>89</v>
      </c>
      <c r="AY660" s="19" t="s">
        <v>224</v>
      </c>
      <c r="BE660" s="244">
        <f>IF(N660="základní",J660,0)</f>
        <v>0</v>
      </c>
      <c r="BF660" s="244">
        <f>IF(N660="snížená",J660,0)</f>
        <v>0</v>
      </c>
      <c r="BG660" s="244">
        <f>IF(N660="zákl. přenesená",J660,0)</f>
        <v>0</v>
      </c>
      <c r="BH660" s="244">
        <f>IF(N660="sníž. přenesená",J660,0)</f>
        <v>0</v>
      </c>
      <c r="BI660" s="244">
        <f>IF(N660="nulová",J660,0)</f>
        <v>0</v>
      </c>
      <c r="BJ660" s="19" t="s">
        <v>89</v>
      </c>
      <c r="BK660" s="244">
        <f>ROUND(I660*H660,2)</f>
        <v>0</v>
      </c>
      <c r="BL660" s="19" t="s">
        <v>319</v>
      </c>
      <c r="BM660" s="243" t="s">
        <v>3492</v>
      </c>
    </row>
    <row r="661" s="14" customFormat="1">
      <c r="A661" s="14"/>
      <c r="B661" s="257"/>
      <c r="C661" s="258"/>
      <c r="D661" s="247" t="s">
        <v>232</v>
      </c>
      <c r="E661" s="259" t="s">
        <v>1</v>
      </c>
      <c r="F661" s="260" t="s">
        <v>292</v>
      </c>
      <c r="G661" s="258"/>
      <c r="H661" s="259" t="s">
        <v>1</v>
      </c>
      <c r="I661" s="261"/>
      <c r="J661" s="258"/>
      <c r="K661" s="258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232</v>
      </c>
      <c r="AU661" s="266" t="s">
        <v>89</v>
      </c>
      <c r="AV661" s="14" t="s">
        <v>84</v>
      </c>
      <c r="AW661" s="14" t="s">
        <v>33</v>
      </c>
      <c r="AX661" s="14" t="s">
        <v>78</v>
      </c>
      <c r="AY661" s="266" t="s">
        <v>224</v>
      </c>
    </row>
    <row r="662" s="14" customFormat="1">
      <c r="A662" s="14"/>
      <c r="B662" s="257"/>
      <c r="C662" s="258"/>
      <c r="D662" s="247" t="s">
        <v>232</v>
      </c>
      <c r="E662" s="259" t="s">
        <v>1</v>
      </c>
      <c r="F662" s="260" t="s">
        <v>768</v>
      </c>
      <c r="G662" s="258"/>
      <c r="H662" s="259" t="s">
        <v>1</v>
      </c>
      <c r="I662" s="261"/>
      <c r="J662" s="258"/>
      <c r="K662" s="258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232</v>
      </c>
      <c r="AU662" s="266" t="s">
        <v>89</v>
      </c>
      <c r="AV662" s="14" t="s">
        <v>84</v>
      </c>
      <c r="AW662" s="14" t="s">
        <v>33</v>
      </c>
      <c r="AX662" s="14" t="s">
        <v>78</v>
      </c>
      <c r="AY662" s="266" t="s">
        <v>224</v>
      </c>
    </row>
    <row r="663" s="13" customFormat="1">
      <c r="A663" s="13"/>
      <c r="B663" s="245"/>
      <c r="C663" s="246"/>
      <c r="D663" s="247" t="s">
        <v>232</v>
      </c>
      <c r="E663" s="248" t="s">
        <v>1</v>
      </c>
      <c r="F663" s="249" t="s">
        <v>3493</v>
      </c>
      <c r="G663" s="246"/>
      <c r="H663" s="250">
        <v>126.997</v>
      </c>
      <c r="I663" s="251"/>
      <c r="J663" s="246"/>
      <c r="K663" s="246"/>
      <c r="L663" s="252"/>
      <c r="M663" s="253"/>
      <c r="N663" s="254"/>
      <c r="O663" s="254"/>
      <c r="P663" s="254"/>
      <c r="Q663" s="254"/>
      <c r="R663" s="254"/>
      <c r="S663" s="254"/>
      <c r="T663" s="25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6" t="s">
        <v>232</v>
      </c>
      <c r="AU663" s="256" t="s">
        <v>89</v>
      </c>
      <c r="AV663" s="13" t="s">
        <v>89</v>
      </c>
      <c r="AW663" s="13" t="s">
        <v>33</v>
      </c>
      <c r="AX663" s="13" t="s">
        <v>84</v>
      </c>
      <c r="AY663" s="256" t="s">
        <v>224</v>
      </c>
    </row>
    <row r="664" s="2" customFormat="1" ht="16.5" customHeight="1">
      <c r="A664" s="40"/>
      <c r="B664" s="41"/>
      <c r="C664" s="231" t="s">
        <v>844</v>
      </c>
      <c r="D664" s="231" t="s">
        <v>226</v>
      </c>
      <c r="E664" s="232" t="s">
        <v>771</v>
      </c>
      <c r="F664" s="233" t="s">
        <v>772</v>
      </c>
      <c r="G664" s="234" t="s">
        <v>229</v>
      </c>
      <c r="H664" s="235">
        <v>25.577999999999999</v>
      </c>
      <c r="I664" s="236"/>
      <c r="J664" s="237">
        <f>ROUND(I664*H664,2)</f>
        <v>0</v>
      </c>
      <c r="K664" s="238"/>
      <c r="L664" s="46"/>
      <c r="M664" s="239" t="s">
        <v>1</v>
      </c>
      <c r="N664" s="240" t="s">
        <v>44</v>
      </c>
      <c r="O664" s="93"/>
      <c r="P664" s="241">
        <f>O664*H664</f>
        <v>0</v>
      </c>
      <c r="Q664" s="241">
        <v>0</v>
      </c>
      <c r="R664" s="241">
        <f>Q664*H664</f>
        <v>0</v>
      </c>
      <c r="S664" s="241">
        <v>0</v>
      </c>
      <c r="T664" s="242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3" t="s">
        <v>319</v>
      </c>
      <c r="AT664" s="243" t="s">
        <v>226</v>
      </c>
      <c r="AU664" s="243" t="s">
        <v>89</v>
      </c>
      <c r="AY664" s="19" t="s">
        <v>224</v>
      </c>
      <c r="BE664" s="244">
        <f>IF(N664="základní",J664,0)</f>
        <v>0</v>
      </c>
      <c r="BF664" s="244">
        <f>IF(N664="snížená",J664,0)</f>
        <v>0</v>
      </c>
      <c r="BG664" s="244">
        <f>IF(N664="zákl. přenesená",J664,0)</f>
        <v>0</v>
      </c>
      <c r="BH664" s="244">
        <f>IF(N664="sníž. přenesená",J664,0)</f>
        <v>0</v>
      </c>
      <c r="BI664" s="244">
        <f>IF(N664="nulová",J664,0)</f>
        <v>0</v>
      </c>
      <c r="BJ664" s="19" t="s">
        <v>89</v>
      </c>
      <c r="BK664" s="244">
        <f>ROUND(I664*H664,2)</f>
        <v>0</v>
      </c>
      <c r="BL664" s="19" t="s">
        <v>319</v>
      </c>
      <c r="BM664" s="243" t="s">
        <v>3494</v>
      </c>
    </row>
    <row r="665" s="14" customFormat="1">
      <c r="A665" s="14"/>
      <c r="B665" s="257"/>
      <c r="C665" s="258"/>
      <c r="D665" s="247" t="s">
        <v>232</v>
      </c>
      <c r="E665" s="259" t="s">
        <v>1</v>
      </c>
      <c r="F665" s="260" t="s">
        <v>774</v>
      </c>
      <c r="G665" s="258"/>
      <c r="H665" s="259" t="s">
        <v>1</v>
      </c>
      <c r="I665" s="261"/>
      <c r="J665" s="258"/>
      <c r="K665" s="258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232</v>
      </c>
      <c r="AU665" s="266" t="s">
        <v>89</v>
      </c>
      <c r="AV665" s="14" t="s">
        <v>84</v>
      </c>
      <c r="AW665" s="14" t="s">
        <v>33</v>
      </c>
      <c r="AX665" s="14" t="s">
        <v>78</v>
      </c>
      <c r="AY665" s="266" t="s">
        <v>224</v>
      </c>
    </row>
    <row r="666" s="13" customFormat="1">
      <c r="A666" s="13"/>
      <c r="B666" s="245"/>
      <c r="C666" s="246"/>
      <c r="D666" s="247" t="s">
        <v>232</v>
      </c>
      <c r="E666" s="248" t="s">
        <v>1</v>
      </c>
      <c r="F666" s="249" t="s">
        <v>3366</v>
      </c>
      <c r="G666" s="246"/>
      <c r="H666" s="250">
        <v>25.577999999999999</v>
      </c>
      <c r="I666" s="251"/>
      <c r="J666" s="246"/>
      <c r="K666" s="246"/>
      <c r="L666" s="252"/>
      <c r="M666" s="253"/>
      <c r="N666" s="254"/>
      <c r="O666" s="254"/>
      <c r="P666" s="254"/>
      <c r="Q666" s="254"/>
      <c r="R666" s="254"/>
      <c r="S666" s="254"/>
      <c r="T666" s="25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6" t="s">
        <v>232</v>
      </c>
      <c r="AU666" s="256" t="s">
        <v>89</v>
      </c>
      <c r="AV666" s="13" t="s">
        <v>89</v>
      </c>
      <c r="AW666" s="13" t="s">
        <v>33</v>
      </c>
      <c r="AX666" s="13" t="s">
        <v>84</v>
      </c>
      <c r="AY666" s="256" t="s">
        <v>224</v>
      </c>
    </row>
    <row r="667" s="2" customFormat="1" ht="16.5" customHeight="1">
      <c r="A667" s="40"/>
      <c r="B667" s="41"/>
      <c r="C667" s="278" t="s">
        <v>849</v>
      </c>
      <c r="D667" s="278" t="s">
        <v>390</v>
      </c>
      <c r="E667" s="279" t="s">
        <v>776</v>
      </c>
      <c r="F667" s="280" t="s">
        <v>777</v>
      </c>
      <c r="G667" s="281" t="s">
        <v>322</v>
      </c>
      <c r="H667" s="282">
        <v>0.047</v>
      </c>
      <c r="I667" s="283"/>
      <c r="J667" s="284">
        <f>ROUND(I667*H667,2)</f>
        <v>0</v>
      </c>
      <c r="K667" s="285"/>
      <c r="L667" s="286"/>
      <c r="M667" s="287" t="s">
        <v>1</v>
      </c>
      <c r="N667" s="288" t="s">
        <v>44</v>
      </c>
      <c r="O667" s="93"/>
      <c r="P667" s="241">
        <f>O667*H667</f>
        <v>0</v>
      </c>
      <c r="Q667" s="241">
        <v>1</v>
      </c>
      <c r="R667" s="241">
        <f>Q667*H667</f>
        <v>0.047</v>
      </c>
      <c r="S667" s="241">
        <v>0</v>
      </c>
      <c r="T667" s="242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3" t="s">
        <v>418</v>
      </c>
      <c r="AT667" s="243" t="s">
        <v>390</v>
      </c>
      <c r="AU667" s="243" t="s">
        <v>89</v>
      </c>
      <c r="AY667" s="19" t="s">
        <v>224</v>
      </c>
      <c r="BE667" s="244">
        <f>IF(N667="základní",J667,0)</f>
        <v>0</v>
      </c>
      <c r="BF667" s="244">
        <f>IF(N667="snížená",J667,0)</f>
        <v>0</v>
      </c>
      <c r="BG667" s="244">
        <f>IF(N667="zákl. přenesená",J667,0)</f>
        <v>0</v>
      </c>
      <c r="BH667" s="244">
        <f>IF(N667="sníž. přenesená",J667,0)</f>
        <v>0</v>
      </c>
      <c r="BI667" s="244">
        <f>IF(N667="nulová",J667,0)</f>
        <v>0</v>
      </c>
      <c r="BJ667" s="19" t="s">
        <v>89</v>
      </c>
      <c r="BK667" s="244">
        <f>ROUND(I667*H667,2)</f>
        <v>0</v>
      </c>
      <c r="BL667" s="19" t="s">
        <v>319</v>
      </c>
      <c r="BM667" s="243" t="s">
        <v>3495</v>
      </c>
    </row>
    <row r="668" s="13" customFormat="1">
      <c r="A668" s="13"/>
      <c r="B668" s="245"/>
      <c r="C668" s="246"/>
      <c r="D668" s="247" t="s">
        <v>232</v>
      </c>
      <c r="E668" s="248" t="s">
        <v>1</v>
      </c>
      <c r="F668" s="249" t="s">
        <v>3496</v>
      </c>
      <c r="G668" s="246"/>
      <c r="H668" s="250">
        <v>0.037999999999999999</v>
      </c>
      <c r="I668" s="251"/>
      <c r="J668" s="246"/>
      <c r="K668" s="246"/>
      <c r="L668" s="252"/>
      <c r="M668" s="253"/>
      <c r="N668" s="254"/>
      <c r="O668" s="254"/>
      <c r="P668" s="254"/>
      <c r="Q668" s="254"/>
      <c r="R668" s="254"/>
      <c r="S668" s="254"/>
      <c r="T668" s="25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6" t="s">
        <v>232</v>
      </c>
      <c r="AU668" s="256" t="s">
        <v>89</v>
      </c>
      <c r="AV668" s="13" t="s">
        <v>89</v>
      </c>
      <c r="AW668" s="13" t="s">
        <v>33</v>
      </c>
      <c r="AX668" s="13" t="s">
        <v>78</v>
      </c>
      <c r="AY668" s="256" t="s">
        <v>224</v>
      </c>
    </row>
    <row r="669" s="13" customFormat="1">
      <c r="A669" s="13"/>
      <c r="B669" s="245"/>
      <c r="C669" s="246"/>
      <c r="D669" s="247" t="s">
        <v>232</v>
      </c>
      <c r="E669" s="248" t="s">
        <v>1</v>
      </c>
      <c r="F669" s="249" t="s">
        <v>3497</v>
      </c>
      <c r="G669" s="246"/>
      <c r="H669" s="250">
        <v>0.0089999999999999993</v>
      </c>
      <c r="I669" s="251"/>
      <c r="J669" s="246"/>
      <c r="K669" s="246"/>
      <c r="L669" s="252"/>
      <c r="M669" s="253"/>
      <c r="N669" s="254"/>
      <c r="O669" s="254"/>
      <c r="P669" s="254"/>
      <c r="Q669" s="254"/>
      <c r="R669" s="254"/>
      <c r="S669" s="254"/>
      <c r="T669" s="25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6" t="s">
        <v>232</v>
      </c>
      <c r="AU669" s="256" t="s">
        <v>89</v>
      </c>
      <c r="AV669" s="13" t="s">
        <v>89</v>
      </c>
      <c r="AW669" s="13" t="s">
        <v>33</v>
      </c>
      <c r="AX669" s="13" t="s">
        <v>78</v>
      </c>
      <c r="AY669" s="256" t="s">
        <v>224</v>
      </c>
    </row>
    <row r="670" s="15" customFormat="1">
      <c r="A670" s="15"/>
      <c r="B670" s="267"/>
      <c r="C670" s="268"/>
      <c r="D670" s="247" t="s">
        <v>232</v>
      </c>
      <c r="E670" s="269" t="s">
        <v>1</v>
      </c>
      <c r="F670" s="270" t="s">
        <v>248</v>
      </c>
      <c r="G670" s="268"/>
      <c r="H670" s="271">
        <v>0.047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7" t="s">
        <v>232</v>
      </c>
      <c r="AU670" s="277" t="s">
        <v>89</v>
      </c>
      <c r="AV670" s="15" t="s">
        <v>230</v>
      </c>
      <c r="AW670" s="15" t="s">
        <v>33</v>
      </c>
      <c r="AX670" s="15" t="s">
        <v>84</v>
      </c>
      <c r="AY670" s="277" t="s">
        <v>224</v>
      </c>
    </row>
    <row r="671" s="2" customFormat="1" ht="16.5" customHeight="1">
      <c r="A671" s="40"/>
      <c r="B671" s="41"/>
      <c r="C671" s="231" t="s">
        <v>853</v>
      </c>
      <c r="D671" s="231" t="s">
        <v>226</v>
      </c>
      <c r="E671" s="232" t="s">
        <v>782</v>
      </c>
      <c r="F671" s="233" t="s">
        <v>783</v>
      </c>
      <c r="G671" s="234" t="s">
        <v>229</v>
      </c>
      <c r="H671" s="235">
        <v>253.994</v>
      </c>
      <c r="I671" s="236"/>
      <c r="J671" s="237">
        <f>ROUND(I671*H671,2)</f>
        <v>0</v>
      </c>
      <c r="K671" s="238"/>
      <c r="L671" s="46"/>
      <c r="M671" s="239" t="s">
        <v>1</v>
      </c>
      <c r="N671" s="240" t="s">
        <v>44</v>
      </c>
      <c r="O671" s="93"/>
      <c r="P671" s="241">
        <f>O671*H671</f>
        <v>0</v>
      </c>
      <c r="Q671" s="241">
        <v>0.00040000000000000002</v>
      </c>
      <c r="R671" s="241">
        <f>Q671*H671</f>
        <v>0.10159760000000001</v>
      </c>
      <c r="S671" s="241">
        <v>0</v>
      </c>
      <c r="T671" s="242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3" t="s">
        <v>319</v>
      </c>
      <c r="AT671" s="243" t="s">
        <v>226</v>
      </c>
      <c r="AU671" s="243" t="s">
        <v>89</v>
      </c>
      <c r="AY671" s="19" t="s">
        <v>224</v>
      </c>
      <c r="BE671" s="244">
        <f>IF(N671="základní",J671,0)</f>
        <v>0</v>
      </c>
      <c r="BF671" s="244">
        <f>IF(N671="snížená",J671,0)</f>
        <v>0</v>
      </c>
      <c r="BG671" s="244">
        <f>IF(N671="zákl. přenesená",J671,0)</f>
        <v>0</v>
      </c>
      <c r="BH671" s="244">
        <f>IF(N671="sníž. přenesená",J671,0)</f>
        <v>0</v>
      </c>
      <c r="BI671" s="244">
        <f>IF(N671="nulová",J671,0)</f>
        <v>0</v>
      </c>
      <c r="BJ671" s="19" t="s">
        <v>89</v>
      </c>
      <c r="BK671" s="244">
        <f>ROUND(I671*H671,2)</f>
        <v>0</v>
      </c>
      <c r="BL671" s="19" t="s">
        <v>319</v>
      </c>
      <c r="BM671" s="243" t="s">
        <v>3498</v>
      </c>
    </row>
    <row r="672" s="14" customFormat="1">
      <c r="A672" s="14"/>
      <c r="B672" s="257"/>
      <c r="C672" s="258"/>
      <c r="D672" s="247" t="s">
        <v>232</v>
      </c>
      <c r="E672" s="259" t="s">
        <v>1</v>
      </c>
      <c r="F672" s="260" t="s">
        <v>785</v>
      </c>
      <c r="G672" s="258"/>
      <c r="H672" s="259" t="s">
        <v>1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232</v>
      </c>
      <c r="AU672" s="266" t="s">
        <v>89</v>
      </c>
      <c r="AV672" s="14" t="s">
        <v>84</v>
      </c>
      <c r="AW672" s="14" t="s">
        <v>33</v>
      </c>
      <c r="AX672" s="14" t="s">
        <v>78</v>
      </c>
      <c r="AY672" s="266" t="s">
        <v>224</v>
      </c>
    </row>
    <row r="673" s="14" customFormat="1">
      <c r="A673" s="14"/>
      <c r="B673" s="257"/>
      <c r="C673" s="258"/>
      <c r="D673" s="247" t="s">
        <v>232</v>
      </c>
      <c r="E673" s="259" t="s">
        <v>1</v>
      </c>
      <c r="F673" s="260" t="s">
        <v>292</v>
      </c>
      <c r="G673" s="258"/>
      <c r="H673" s="259" t="s">
        <v>1</v>
      </c>
      <c r="I673" s="261"/>
      <c r="J673" s="258"/>
      <c r="K673" s="258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232</v>
      </c>
      <c r="AU673" s="266" t="s">
        <v>89</v>
      </c>
      <c r="AV673" s="14" t="s">
        <v>84</v>
      </c>
      <c r="AW673" s="14" t="s">
        <v>33</v>
      </c>
      <c r="AX673" s="14" t="s">
        <v>78</v>
      </c>
      <c r="AY673" s="266" t="s">
        <v>224</v>
      </c>
    </row>
    <row r="674" s="14" customFormat="1">
      <c r="A674" s="14"/>
      <c r="B674" s="257"/>
      <c r="C674" s="258"/>
      <c r="D674" s="247" t="s">
        <v>232</v>
      </c>
      <c r="E674" s="259" t="s">
        <v>1</v>
      </c>
      <c r="F674" s="260" t="s">
        <v>768</v>
      </c>
      <c r="G674" s="258"/>
      <c r="H674" s="259" t="s">
        <v>1</v>
      </c>
      <c r="I674" s="261"/>
      <c r="J674" s="258"/>
      <c r="K674" s="258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232</v>
      </c>
      <c r="AU674" s="266" t="s">
        <v>89</v>
      </c>
      <c r="AV674" s="14" t="s">
        <v>84</v>
      </c>
      <c r="AW674" s="14" t="s">
        <v>33</v>
      </c>
      <c r="AX674" s="14" t="s">
        <v>78</v>
      </c>
      <c r="AY674" s="266" t="s">
        <v>224</v>
      </c>
    </row>
    <row r="675" s="13" customFormat="1">
      <c r="A675" s="13"/>
      <c r="B675" s="245"/>
      <c r="C675" s="246"/>
      <c r="D675" s="247" t="s">
        <v>232</v>
      </c>
      <c r="E675" s="248" t="s">
        <v>1</v>
      </c>
      <c r="F675" s="249" t="s">
        <v>3499</v>
      </c>
      <c r="G675" s="246"/>
      <c r="H675" s="250">
        <v>253.994</v>
      </c>
      <c r="I675" s="251"/>
      <c r="J675" s="246"/>
      <c r="K675" s="246"/>
      <c r="L675" s="252"/>
      <c r="M675" s="253"/>
      <c r="N675" s="254"/>
      <c r="O675" s="254"/>
      <c r="P675" s="254"/>
      <c r="Q675" s="254"/>
      <c r="R675" s="254"/>
      <c r="S675" s="254"/>
      <c r="T675" s="25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6" t="s">
        <v>232</v>
      </c>
      <c r="AU675" s="256" t="s">
        <v>89</v>
      </c>
      <c r="AV675" s="13" t="s">
        <v>89</v>
      </c>
      <c r="AW675" s="13" t="s">
        <v>33</v>
      </c>
      <c r="AX675" s="13" t="s">
        <v>84</v>
      </c>
      <c r="AY675" s="256" t="s">
        <v>224</v>
      </c>
    </row>
    <row r="676" s="2" customFormat="1" ht="16.5" customHeight="1">
      <c r="A676" s="40"/>
      <c r="B676" s="41"/>
      <c r="C676" s="231" t="s">
        <v>858</v>
      </c>
      <c r="D676" s="231" t="s">
        <v>226</v>
      </c>
      <c r="E676" s="232" t="s">
        <v>788</v>
      </c>
      <c r="F676" s="233" t="s">
        <v>789</v>
      </c>
      <c r="G676" s="234" t="s">
        <v>229</v>
      </c>
      <c r="H676" s="235">
        <v>25.577999999999999</v>
      </c>
      <c r="I676" s="236"/>
      <c r="J676" s="237">
        <f>ROUND(I676*H676,2)</f>
        <v>0</v>
      </c>
      <c r="K676" s="238"/>
      <c r="L676" s="46"/>
      <c r="M676" s="239" t="s">
        <v>1</v>
      </c>
      <c r="N676" s="240" t="s">
        <v>44</v>
      </c>
      <c r="O676" s="93"/>
      <c r="P676" s="241">
        <f>O676*H676</f>
        <v>0</v>
      </c>
      <c r="Q676" s="241">
        <v>0.00040000000000000002</v>
      </c>
      <c r="R676" s="241">
        <f>Q676*H676</f>
        <v>0.010231200000000001</v>
      </c>
      <c r="S676" s="241">
        <v>0</v>
      </c>
      <c r="T676" s="242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3" t="s">
        <v>319</v>
      </c>
      <c r="AT676" s="243" t="s">
        <v>226</v>
      </c>
      <c r="AU676" s="243" t="s">
        <v>89</v>
      </c>
      <c r="AY676" s="19" t="s">
        <v>224</v>
      </c>
      <c r="BE676" s="244">
        <f>IF(N676="základní",J676,0)</f>
        <v>0</v>
      </c>
      <c r="BF676" s="244">
        <f>IF(N676="snížená",J676,0)</f>
        <v>0</v>
      </c>
      <c r="BG676" s="244">
        <f>IF(N676="zákl. přenesená",J676,0)</f>
        <v>0</v>
      </c>
      <c r="BH676" s="244">
        <f>IF(N676="sníž. přenesená",J676,0)</f>
        <v>0</v>
      </c>
      <c r="BI676" s="244">
        <f>IF(N676="nulová",J676,0)</f>
        <v>0</v>
      </c>
      <c r="BJ676" s="19" t="s">
        <v>89</v>
      </c>
      <c r="BK676" s="244">
        <f>ROUND(I676*H676,2)</f>
        <v>0</v>
      </c>
      <c r="BL676" s="19" t="s">
        <v>319</v>
      </c>
      <c r="BM676" s="243" t="s">
        <v>3500</v>
      </c>
    </row>
    <row r="677" s="14" customFormat="1">
      <c r="A677" s="14"/>
      <c r="B677" s="257"/>
      <c r="C677" s="258"/>
      <c r="D677" s="247" t="s">
        <v>232</v>
      </c>
      <c r="E677" s="259" t="s">
        <v>1</v>
      </c>
      <c r="F677" s="260" t="s">
        <v>774</v>
      </c>
      <c r="G677" s="258"/>
      <c r="H677" s="259" t="s">
        <v>1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232</v>
      </c>
      <c r="AU677" s="266" t="s">
        <v>89</v>
      </c>
      <c r="AV677" s="14" t="s">
        <v>84</v>
      </c>
      <c r="AW677" s="14" t="s">
        <v>33</v>
      </c>
      <c r="AX677" s="14" t="s">
        <v>78</v>
      </c>
      <c r="AY677" s="266" t="s">
        <v>224</v>
      </c>
    </row>
    <row r="678" s="13" customFormat="1">
      <c r="A678" s="13"/>
      <c r="B678" s="245"/>
      <c r="C678" s="246"/>
      <c r="D678" s="247" t="s">
        <v>232</v>
      </c>
      <c r="E678" s="248" t="s">
        <v>1</v>
      </c>
      <c r="F678" s="249" t="s">
        <v>3366</v>
      </c>
      <c r="G678" s="246"/>
      <c r="H678" s="250">
        <v>25.577999999999999</v>
      </c>
      <c r="I678" s="251"/>
      <c r="J678" s="246"/>
      <c r="K678" s="246"/>
      <c r="L678" s="252"/>
      <c r="M678" s="253"/>
      <c r="N678" s="254"/>
      <c r="O678" s="254"/>
      <c r="P678" s="254"/>
      <c r="Q678" s="254"/>
      <c r="R678" s="254"/>
      <c r="S678" s="254"/>
      <c r="T678" s="25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6" t="s">
        <v>232</v>
      </c>
      <c r="AU678" s="256" t="s">
        <v>89</v>
      </c>
      <c r="AV678" s="13" t="s">
        <v>89</v>
      </c>
      <c r="AW678" s="13" t="s">
        <v>33</v>
      </c>
      <c r="AX678" s="13" t="s">
        <v>84</v>
      </c>
      <c r="AY678" s="256" t="s">
        <v>224</v>
      </c>
    </row>
    <row r="679" s="2" customFormat="1" ht="24.15" customHeight="1">
      <c r="A679" s="40"/>
      <c r="B679" s="41"/>
      <c r="C679" s="278" t="s">
        <v>862</v>
      </c>
      <c r="D679" s="278" t="s">
        <v>390</v>
      </c>
      <c r="E679" s="279" t="s">
        <v>792</v>
      </c>
      <c r="F679" s="280" t="s">
        <v>793</v>
      </c>
      <c r="G679" s="281" t="s">
        <v>229</v>
      </c>
      <c r="H679" s="282">
        <v>327.12</v>
      </c>
      <c r="I679" s="283"/>
      <c r="J679" s="284">
        <f>ROUND(I679*H679,2)</f>
        <v>0</v>
      </c>
      <c r="K679" s="285"/>
      <c r="L679" s="286"/>
      <c r="M679" s="287" t="s">
        <v>1</v>
      </c>
      <c r="N679" s="288" t="s">
        <v>44</v>
      </c>
      <c r="O679" s="93"/>
      <c r="P679" s="241">
        <f>O679*H679</f>
        <v>0</v>
      </c>
      <c r="Q679" s="241">
        <v>0.0047000000000000002</v>
      </c>
      <c r="R679" s="241">
        <f>Q679*H679</f>
        <v>1.5374640000000002</v>
      </c>
      <c r="S679" s="241">
        <v>0</v>
      </c>
      <c r="T679" s="242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3" t="s">
        <v>418</v>
      </c>
      <c r="AT679" s="243" t="s">
        <v>390</v>
      </c>
      <c r="AU679" s="243" t="s">
        <v>89</v>
      </c>
      <c r="AY679" s="19" t="s">
        <v>224</v>
      </c>
      <c r="BE679" s="244">
        <f>IF(N679="základní",J679,0)</f>
        <v>0</v>
      </c>
      <c r="BF679" s="244">
        <f>IF(N679="snížená",J679,0)</f>
        <v>0</v>
      </c>
      <c r="BG679" s="244">
        <f>IF(N679="zákl. přenesená",J679,0)</f>
        <v>0</v>
      </c>
      <c r="BH679" s="244">
        <f>IF(N679="sníž. přenesená",J679,0)</f>
        <v>0</v>
      </c>
      <c r="BI679" s="244">
        <f>IF(N679="nulová",J679,0)</f>
        <v>0</v>
      </c>
      <c r="BJ679" s="19" t="s">
        <v>89</v>
      </c>
      <c r="BK679" s="244">
        <f>ROUND(I679*H679,2)</f>
        <v>0</v>
      </c>
      <c r="BL679" s="19" t="s">
        <v>319</v>
      </c>
      <c r="BM679" s="243" t="s">
        <v>3501</v>
      </c>
    </row>
    <row r="680" s="13" customFormat="1">
      <c r="A680" s="13"/>
      <c r="B680" s="245"/>
      <c r="C680" s="246"/>
      <c r="D680" s="247" t="s">
        <v>232</v>
      </c>
      <c r="E680" s="248" t="s">
        <v>1</v>
      </c>
      <c r="F680" s="249" t="s">
        <v>3502</v>
      </c>
      <c r="G680" s="246"/>
      <c r="H680" s="250">
        <v>296.02999999999997</v>
      </c>
      <c r="I680" s="251"/>
      <c r="J680" s="246"/>
      <c r="K680" s="246"/>
      <c r="L680" s="252"/>
      <c r="M680" s="253"/>
      <c r="N680" s="254"/>
      <c r="O680" s="254"/>
      <c r="P680" s="254"/>
      <c r="Q680" s="254"/>
      <c r="R680" s="254"/>
      <c r="S680" s="254"/>
      <c r="T680" s="25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6" t="s">
        <v>232</v>
      </c>
      <c r="AU680" s="256" t="s">
        <v>89</v>
      </c>
      <c r="AV680" s="13" t="s">
        <v>89</v>
      </c>
      <c r="AW680" s="13" t="s">
        <v>33</v>
      </c>
      <c r="AX680" s="13" t="s">
        <v>78</v>
      </c>
      <c r="AY680" s="256" t="s">
        <v>224</v>
      </c>
    </row>
    <row r="681" s="13" customFormat="1">
      <c r="A681" s="13"/>
      <c r="B681" s="245"/>
      <c r="C681" s="246"/>
      <c r="D681" s="247" t="s">
        <v>232</v>
      </c>
      <c r="E681" s="248" t="s">
        <v>1</v>
      </c>
      <c r="F681" s="249" t="s">
        <v>3503</v>
      </c>
      <c r="G681" s="246"/>
      <c r="H681" s="250">
        <v>31.09</v>
      </c>
      <c r="I681" s="251"/>
      <c r="J681" s="246"/>
      <c r="K681" s="246"/>
      <c r="L681" s="252"/>
      <c r="M681" s="253"/>
      <c r="N681" s="254"/>
      <c r="O681" s="254"/>
      <c r="P681" s="254"/>
      <c r="Q681" s="254"/>
      <c r="R681" s="254"/>
      <c r="S681" s="254"/>
      <c r="T681" s="25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6" t="s">
        <v>232</v>
      </c>
      <c r="AU681" s="256" t="s">
        <v>89</v>
      </c>
      <c r="AV681" s="13" t="s">
        <v>89</v>
      </c>
      <c r="AW681" s="13" t="s">
        <v>33</v>
      </c>
      <c r="AX681" s="13" t="s">
        <v>78</v>
      </c>
      <c r="AY681" s="256" t="s">
        <v>224</v>
      </c>
    </row>
    <row r="682" s="15" customFormat="1">
      <c r="A682" s="15"/>
      <c r="B682" s="267"/>
      <c r="C682" s="268"/>
      <c r="D682" s="247" t="s">
        <v>232</v>
      </c>
      <c r="E682" s="269" t="s">
        <v>1</v>
      </c>
      <c r="F682" s="270" t="s">
        <v>248</v>
      </c>
      <c r="G682" s="268"/>
      <c r="H682" s="271">
        <v>327.12</v>
      </c>
      <c r="I682" s="272"/>
      <c r="J682" s="268"/>
      <c r="K682" s="268"/>
      <c r="L682" s="273"/>
      <c r="M682" s="274"/>
      <c r="N682" s="275"/>
      <c r="O682" s="275"/>
      <c r="P682" s="275"/>
      <c r="Q682" s="275"/>
      <c r="R682" s="275"/>
      <c r="S682" s="275"/>
      <c r="T682" s="27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7" t="s">
        <v>232</v>
      </c>
      <c r="AU682" s="277" t="s">
        <v>89</v>
      </c>
      <c r="AV682" s="15" t="s">
        <v>230</v>
      </c>
      <c r="AW682" s="15" t="s">
        <v>33</v>
      </c>
      <c r="AX682" s="15" t="s">
        <v>84</v>
      </c>
      <c r="AY682" s="277" t="s">
        <v>224</v>
      </c>
    </row>
    <row r="683" s="2" customFormat="1" ht="21.75" customHeight="1">
      <c r="A683" s="40"/>
      <c r="B683" s="41"/>
      <c r="C683" s="231" t="s">
        <v>867</v>
      </c>
      <c r="D683" s="231" t="s">
        <v>226</v>
      </c>
      <c r="E683" s="232" t="s">
        <v>798</v>
      </c>
      <c r="F683" s="233" t="s">
        <v>799</v>
      </c>
      <c r="G683" s="234" t="s">
        <v>229</v>
      </c>
      <c r="H683" s="235">
        <v>44.369999999999997</v>
      </c>
      <c r="I683" s="236"/>
      <c r="J683" s="237">
        <f>ROUND(I683*H683,2)</f>
        <v>0</v>
      </c>
      <c r="K683" s="238"/>
      <c r="L683" s="46"/>
      <c r="M683" s="239" t="s">
        <v>1</v>
      </c>
      <c r="N683" s="240" t="s">
        <v>44</v>
      </c>
      <c r="O683" s="93"/>
      <c r="P683" s="241">
        <f>O683*H683</f>
        <v>0</v>
      </c>
      <c r="Q683" s="241">
        <v>0.00064000000000000005</v>
      </c>
      <c r="R683" s="241">
        <f>Q683*H683</f>
        <v>0.0283968</v>
      </c>
      <c r="S683" s="241">
        <v>0</v>
      </c>
      <c r="T683" s="242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3" t="s">
        <v>319</v>
      </c>
      <c r="AT683" s="243" t="s">
        <v>226</v>
      </c>
      <c r="AU683" s="243" t="s">
        <v>89</v>
      </c>
      <c r="AY683" s="19" t="s">
        <v>224</v>
      </c>
      <c r="BE683" s="244">
        <f>IF(N683="základní",J683,0)</f>
        <v>0</v>
      </c>
      <c r="BF683" s="244">
        <f>IF(N683="snížená",J683,0)</f>
        <v>0</v>
      </c>
      <c r="BG683" s="244">
        <f>IF(N683="zákl. přenesená",J683,0)</f>
        <v>0</v>
      </c>
      <c r="BH683" s="244">
        <f>IF(N683="sníž. přenesená",J683,0)</f>
        <v>0</v>
      </c>
      <c r="BI683" s="244">
        <f>IF(N683="nulová",J683,0)</f>
        <v>0</v>
      </c>
      <c r="BJ683" s="19" t="s">
        <v>89</v>
      </c>
      <c r="BK683" s="244">
        <f>ROUND(I683*H683,2)</f>
        <v>0</v>
      </c>
      <c r="BL683" s="19" t="s">
        <v>319</v>
      </c>
      <c r="BM683" s="243" t="s">
        <v>3504</v>
      </c>
    </row>
    <row r="684" s="14" customFormat="1">
      <c r="A684" s="14"/>
      <c r="B684" s="257"/>
      <c r="C684" s="258"/>
      <c r="D684" s="247" t="s">
        <v>232</v>
      </c>
      <c r="E684" s="259" t="s">
        <v>1</v>
      </c>
      <c r="F684" s="260" t="s">
        <v>801</v>
      </c>
      <c r="G684" s="258"/>
      <c r="H684" s="259" t="s">
        <v>1</v>
      </c>
      <c r="I684" s="261"/>
      <c r="J684" s="258"/>
      <c r="K684" s="258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232</v>
      </c>
      <c r="AU684" s="266" t="s">
        <v>89</v>
      </c>
      <c r="AV684" s="14" t="s">
        <v>84</v>
      </c>
      <c r="AW684" s="14" t="s">
        <v>33</v>
      </c>
      <c r="AX684" s="14" t="s">
        <v>78</v>
      </c>
      <c r="AY684" s="266" t="s">
        <v>224</v>
      </c>
    </row>
    <row r="685" s="13" customFormat="1">
      <c r="A685" s="13"/>
      <c r="B685" s="245"/>
      <c r="C685" s="246"/>
      <c r="D685" s="247" t="s">
        <v>232</v>
      </c>
      <c r="E685" s="248" t="s">
        <v>1</v>
      </c>
      <c r="F685" s="249" t="s">
        <v>3365</v>
      </c>
      <c r="G685" s="246"/>
      <c r="H685" s="250">
        <v>44.369999999999997</v>
      </c>
      <c r="I685" s="251"/>
      <c r="J685" s="246"/>
      <c r="K685" s="246"/>
      <c r="L685" s="252"/>
      <c r="M685" s="253"/>
      <c r="N685" s="254"/>
      <c r="O685" s="254"/>
      <c r="P685" s="254"/>
      <c r="Q685" s="254"/>
      <c r="R685" s="254"/>
      <c r="S685" s="254"/>
      <c r="T685" s="25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6" t="s">
        <v>232</v>
      </c>
      <c r="AU685" s="256" t="s">
        <v>89</v>
      </c>
      <c r="AV685" s="13" t="s">
        <v>89</v>
      </c>
      <c r="AW685" s="13" t="s">
        <v>33</v>
      </c>
      <c r="AX685" s="13" t="s">
        <v>84</v>
      </c>
      <c r="AY685" s="256" t="s">
        <v>224</v>
      </c>
    </row>
    <row r="686" s="2" customFormat="1" ht="16.5" customHeight="1">
      <c r="A686" s="40"/>
      <c r="B686" s="41"/>
      <c r="C686" s="231" t="s">
        <v>871</v>
      </c>
      <c r="D686" s="231" t="s">
        <v>226</v>
      </c>
      <c r="E686" s="232" t="s">
        <v>803</v>
      </c>
      <c r="F686" s="233" t="s">
        <v>804</v>
      </c>
      <c r="G686" s="234" t="s">
        <v>273</v>
      </c>
      <c r="H686" s="235">
        <v>52.200000000000003</v>
      </c>
      <c r="I686" s="236"/>
      <c r="J686" s="237">
        <f>ROUND(I686*H686,2)</f>
        <v>0</v>
      </c>
      <c r="K686" s="238"/>
      <c r="L686" s="46"/>
      <c r="M686" s="239" t="s">
        <v>1</v>
      </c>
      <c r="N686" s="240" t="s">
        <v>44</v>
      </c>
      <c r="O686" s="93"/>
      <c r="P686" s="241">
        <f>O686*H686</f>
        <v>0</v>
      </c>
      <c r="Q686" s="241">
        <v>0.00016000000000000001</v>
      </c>
      <c r="R686" s="241">
        <f>Q686*H686</f>
        <v>0.0083520000000000018</v>
      </c>
      <c r="S686" s="241">
        <v>0</v>
      </c>
      <c r="T686" s="242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3" t="s">
        <v>319</v>
      </c>
      <c r="AT686" s="243" t="s">
        <v>226</v>
      </c>
      <c r="AU686" s="243" t="s">
        <v>89</v>
      </c>
      <c r="AY686" s="19" t="s">
        <v>224</v>
      </c>
      <c r="BE686" s="244">
        <f>IF(N686="základní",J686,0)</f>
        <v>0</v>
      </c>
      <c r="BF686" s="244">
        <f>IF(N686="snížená",J686,0)</f>
        <v>0</v>
      </c>
      <c r="BG686" s="244">
        <f>IF(N686="zákl. přenesená",J686,0)</f>
        <v>0</v>
      </c>
      <c r="BH686" s="244">
        <f>IF(N686="sníž. přenesená",J686,0)</f>
        <v>0</v>
      </c>
      <c r="BI686" s="244">
        <f>IF(N686="nulová",J686,0)</f>
        <v>0</v>
      </c>
      <c r="BJ686" s="19" t="s">
        <v>89</v>
      </c>
      <c r="BK686" s="244">
        <f>ROUND(I686*H686,2)</f>
        <v>0</v>
      </c>
      <c r="BL686" s="19" t="s">
        <v>319</v>
      </c>
      <c r="BM686" s="243" t="s">
        <v>3505</v>
      </c>
    </row>
    <row r="687" s="14" customFormat="1">
      <c r="A687" s="14"/>
      <c r="B687" s="257"/>
      <c r="C687" s="258"/>
      <c r="D687" s="247" t="s">
        <v>232</v>
      </c>
      <c r="E687" s="259" t="s">
        <v>1</v>
      </c>
      <c r="F687" s="260" t="s">
        <v>801</v>
      </c>
      <c r="G687" s="258"/>
      <c r="H687" s="259" t="s">
        <v>1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232</v>
      </c>
      <c r="AU687" s="266" t="s">
        <v>89</v>
      </c>
      <c r="AV687" s="14" t="s">
        <v>84</v>
      </c>
      <c r="AW687" s="14" t="s">
        <v>33</v>
      </c>
      <c r="AX687" s="14" t="s">
        <v>78</v>
      </c>
      <c r="AY687" s="266" t="s">
        <v>224</v>
      </c>
    </row>
    <row r="688" s="13" customFormat="1">
      <c r="A688" s="13"/>
      <c r="B688" s="245"/>
      <c r="C688" s="246"/>
      <c r="D688" s="247" t="s">
        <v>232</v>
      </c>
      <c r="E688" s="248" t="s">
        <v>1</v>
      </c>
      <c r="F688" s="249" t="s">
        <v>3506</v>
      </c>
      <c r="G688" s="246"/>
      <c r="H688" s="250">
        <v>52.200000000000003</v>
      </c>
      <c r="I688" s="251"/>
      <c r="J688" s="246"/>
      <c r="K688" s="246"/>
      <c r="L688" s="252"/>
      <c r="M688" s="253"/>
      <c r="N688" s="254"/>
      <c r="O688" s="254"/>
      <c r="P688" s="254"/>
      <c r="Q688" s="254"/>
      <c r="R688" s="254"/>
      <c r="S688" s="254"/>
      <c r="T688" s="25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6" t="s">
        <v>232</v>
      </c>
      <c r="AU688" s="256" t="s">
        <v>89</v>
      </c>
      <c r="AV688" s="13" t="s">
        <v>89</v>
      </c>
      <c r="AW688" s="13" t="s">
        <v>33</v>
      </c>
      <c r="AX688" s="13" t="s">
        <v>84</v>
      </c>
      <c r="AY688" s="256" t="s">
        <v>224</v>
      </c>
    </row>
    <row r="689" s="2" customFormat="1" ht="16.5" customHeight="1">
      <c r="A689" s="40"/>
      <c r="B689" s="41"/>
      <c r="C689" s="231" t="s">
        <v>876</v>
      </c>
      <c r="D689" s="231" t="s">
        <v>226</v>
      </c>
      <c r="E689" s="232" t="s">
        <v>808</v>
      </c>
      <c r="F689" s="233" t="s">
        <v>809</v>
      </c>
      <c r="G689" s="234" t="s">
        <v>810</v>
      </c>
      <c r="H689" s="289"/>
      <c r="I689" s="236"/>
      <c r="J689" s="237">
        <f>ROUND(I689*H689,2)</f>
        <v>0</v>
      </c>
      <c r="K689" s="238"/>
      <c r="L689" s="46"/>
      <c r="M689" s="239" t="s">
        <v>1</v>
      </c>
      <c r="N689" s="240" t="s">
        <v>44</v>
      </c>
      <c r="O689" s="93"/>
      <c r="P689" s="241">
        <f>O689*H689</f>
        <v>0</v>
      </c>
      <c r="Q689" s="241">
        <v>0</v>
      </c>
      <c r="R689" s="241">
        <f>Q689*H689</f>
        <v>0</v>
      </c>
      <c r="S689" s="241">
        <v>0</v>
      </c>
      <c r="T689" s="242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3" t="s">
        <v>319</v>
      </c>
      <c r="AT689" s="243" t="s">
        <v>226</v>
      </c>
      <c r="AU689" s="243" t="s">
        <v>89</v>
      </c>
      <c r="AY689" s="19" t="s">
        <v>224</v>
      </c>
      <c r="BE689" s="244">
        <f>IF(N689="základní",J689,0)</f>
        <v>0</v>
      </c>
      <c r="BF689" s="244">
        <f>IF(N689="snížená",J689,0)</f>
        <v>0</v>
      </c>
      <c r="BG689" s="244">
        <f>IF(N689="zákl. přenesená",J689,0)</f>
        <v>0</v>
      </c>
      <c r="BH689" s="244">
        <f>IF(N689="sníž. přenesená",J689,0)</f>
        <v>0</v>
      </c>
      <c r="BI689" s="244">
        <f>IF(N689="nulová",J689,0)</f>
        <v>0</v>
      </c>
      <c r="BJ689" s="19" t="s">
        <v>89</v>
      </c>
      <c r="BK689" s="244">
        <f>ROUND(I689*H689,2)</f>
        <v>0</v>
      </c>
      <c r="BL689" s="19" t="s">
        <v>319</v>
      </c>
      <c r="BM689" s="243" t="s">
        <v>3507</v>
      </c>
    </row>
    <row r="690" s="12" customFormat="1" ht="22.8" customHeight="1">
      <c r="A690" s="12"/>
      <c r="B690" s="215"/>
      <c r="C690" s="216"/>
      <c r="D690" s="217" t="s">
        <v>77</v>
      </c>
      <c r="E690" s="229" t="s">
        <v>812</v>
      </c>
      <c r="F690" s="229" t="s">
        <v>813</v>
      </c>
      <c r="G690" s="216"/>
      <c r="H690" s="216"/>
      <c r="I690" s="219"/>
      <c r="J690" s="230">
        <f>BK690</f>
        <v>0</v>
      </c>
      <c r="K690" s="216"/>
      <c r="L690" s="221"/>
      <c r="M690" s="222"/>
      <c r="N690" s="223"/>
      <c r="O690" s="223"/>
      <c r="P690" s="224">
        <f>SUM(P691:P763)</f>
        <v>0</v>
      </c>
      <c r="Q690" s="223"/>
      <c r="R690" s="224">
        <f>SUM(R691:R763)</f>
        <v>7.1231136900000003</v>
      </c>
      <c r="S690" s="223"/>
      <c r="T690" s="225">
        <f>SUM(T691:T763)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6" t="s">
        <v>89</v>
      </c>
      <c r="AT690" s="227" t="s">
        <v>77</v>
      </c>
      <c r="AU690" s="227" t="s">
        <v>84</v>
      </c>
      <c r="AY690" s="226" t="s">
        <v>224</v>
      </c>
      <c r="BK690" s="228">
        <f>SUM(BK691:BK763)</f>
        <v>0</v>
      </c>
    </row>
    <row r="691" s="2" customFormat="1" ht="37.8" customHeight="1">
      <c r="A691" s="40"/>
      <c r="B691" s="41"/>
      <c r="C691" s="231" t="s">
        <v>880</v>
      </c>
      <c r="D691" s="231" t="s">
        <v>226</v>
      </c>
      <c r="E691" s="232" t="s">
        <v>815</v>
      </c>
      <c r="F691" s="233" t="s">
        <v>816</v>
      </c>
      <c r="G691" s="234" t="s">
        <v>229</v>
      </c>
      <c r="H691" s="235">
        <v>201.304</v>
      </c>
      <c r="I691" s="236"/>
      <c r="J691" s="237">
        <f>ROUND(I691*H691,2)</f>
        <v>0</v>
      </c>
      <c r="K691" s="238"/>
      <c r="L691" s="46"/>
      <c r="M691" s="239" t="s">
        <v>1</v>
      </c>
      <c r="N691" s="240" t="s">
        <v>44</v>
      </c>
      <c r="O691" s="93"/>
      <c r="P691" s="241">
        <f>O691*H691</f>
        <v>0</v>
      </c>
      <c r="Q691" s="241">
        <v>0</v>
      </c>
      <c r="R691" s="241">
        <f>Q691*H691</f>
        <v>0</v>
      </c>
      <c r="S691" s="241">
        <v>0</v>
      </c>
      <c r="T691" s="242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43" t="s">
        <v>319</v>
      </c>
      <c r="AT691" s="243" t="s">
        <v>226</v>
      </c>
      <c r="AU691" s="243" t="s">
        <v>89</v>
      </c>
      <c r="AY691" s="19" t="s">
        <v>224</v>
      </c>
      <c r="BE691" s="244">
        <f>IF(N691="základní",J691,0)</f>
        <v>0</v>
      </c>
      <c r="BF691" s="244">
        <f>IF(N691="snížená",J691,0)</f>
        <v>0</v>
      </c>
      <c r="BG691" s="244">
        <f>IF(N691="zákl. přenesená",J691,0)</f>
        <v>0</v>
      </c>
      <c r="BH691" s="244">
        <f>IF(N691="sníž. přenesená",J691,0)</f>
        <v>0</v>
      </c>
      <c r="BI691" s="244">
        <f>IF(N691="nulová",J691,0)</f>
        <v>0</v>
      </c>
      <c r="BJ691" s="19" t="s">
        <v>89</v>
      </c>
      <c r="BK691" s="244">
        <f>ROUND(I691*H691,2)</f>
        <v>0</v>
      </c>
      <c r="BL691" s="19" t="s">
        <v>319</v>
      </c>
      <c r="BM691" s="243" t="s">
        <v>3508</v>
      </c>
    </row>
    <row r="692" s="14" customFormat="1">
      <c r="A692" s="14"/>
      <c r="B692" s="257"/>
      <c r="C692" s="258"/>
      <c r="D692" s="247" t="s">
        <v>232</v>
      </c>
      <c r="E692" s="259" t="s">
        <v>1</v>
      </c>
      <c r="F692" s="260" t="s">
        <v>3509</v>
      </c>
      <c r="G692" s="258"/>
      <c r="H692" s="259" t="s">
        <v>1</v>
      </c>
      <c r="I692" s="261"/>
      <c r="J692" s="258"/>
      <c r="K692" s="258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232</v>
      </c>
      <c r="AU692" s="266" t="s">
        <v>89</v>
      </c>
      <c r="AV692" s="14" t="s">
        <v>84</v>
      </c>
      <c r="AW692" s="14" t="s">
        <v>33</v>
      </c>
      <c r="AX692" s="14" t="s">
        <v>78</v>
      </c>
      <c r="AY692" s="266" t="s">
        <v>224</v>
      </c>
    </row>
    <row r="693" s="14" customFormat="1">
      <c r="A693" s="14"/>
      <c r="B693" s="257"/>
      <c r="C693" s="258"/>
      <c r="D693" s="247" t="s">
        <v>232</v>
      </c>
      <c r="E693" s="259" t="s">
        <v>1</v>
      </c>
      <c r="F693" s="260" t="s">
        <v>1297</v>
      </c>
      <c r="G693" s="258"/>
      <c r="H693" s="259" t="s">
        <v>1</v>
      </c>
      <c r="I693" s="261"/>
      <c r="J693" s="258"/>
      <c r="K693" s="258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232</v>
      </c>
      <c r="AU693" s="266" t="s">
        <v>89</v>
      </c>
      <c r="AV693" s="14" t="s">
        <v>84</v>
      </c>
      <c r="AW693" s="14" t="s">
        <v>33</v>
      </c>
      <c r="AX693" s="14" t="s">
        <v>78</v>
      </c>
      <c r="AY693" s="266" t="s">
        <v>224</v>
      </c>
    </row>
    <row r="694" s="13" customFormat="1">
      <c r="A694" s="13"/>
      <c r="B694" s="245"/>
      <c r="C694" s="246"/>
      <c r="D694" s="247" t="s">
        <v>232</v>
      </c>
      <c r="E694" s="248" t="s">
        <v>1</v>
      </c>
      <c r="F694" s="249" t="s">
        <v>3510</v>
      </c>
      <c r="G694" s="246"/>
      <c r="H694" s="250">
        <v>111.83</v>
      </c>
      <c r="I694" s="251"/>
      <c r="J694" s="246"/>
      <c r="K694" s="246"/>
      <c r="L694" s="252"/>
      <c r="M694" s="253"/>
      <c r="N694" s="254"/>
      <c r="O694" s="254"/>
      <c r="P694" s="254"/>
      <c r="Q694" s="254"/>
      <c r="R694" s="254"/>
      <c r="S694" s="254"/>
      <c r="T694" s="25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6" t="s">
        <v>232</v>
      </c>
      <c r="AU694" s="256" t="s">
        <v>89</v>
      </c>
      <c r="AV694" s="13" t="s">
        <v>89</v>
      </c>
      <c r="AW694" s="13" t="s">
        <v>33</v>
      </c>
      <c r="AX694" s="13" t="s">
        <v>78</v>
      </c>
      <c r="AY694" s="256" t="s">
        <v>224</v>
      </c>
    </row>
    <row r="695" s="14" customFormat="1">
      <c r="A695" s="14"/>
      <c r="B695" s="257"/>
      <c r="C695" s="258"/>
      <c r="D695" s="247" t="s">
        <v>232</v>
      </c>
      <c r="E695" s="259" t="s">
        <v>1</v>
      </c>
      <c r="F695" s="260" t="s">
        <v>3303</v>
      </c>
      <c r="G695" s="258"/>
      <c r="H695" s="259" t="s">
        <v>1</v>
      </c>
      <c r="I695" s="261"/>
      <c r="J695" s="258"/>
      <c r="K695" s="258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232</v>
      </c>
      <c r="AU695" s="266" t="s">
        <v>89</v>
      </c>
      <c r="AV695" s="14" t="s">
        <v>84</v>
      </c>
      <c r="AW695" s="14" t="s">
        <v>33</v>
      </c>
      <c r="AX695" s="14" t="s">
        <v>78</v>
      </c>
      <c r="AY695" s="266" t="s">
        <v>224</v>
      </c>
    </row>
    <row r="696" s="13" customFormat="1">
      <c r="A696" s="13"/>
      <c r="B696" s="245"/>
      <c r="C696" s="246"/>
      <c r="D696" s="247" t="s">
        <v>232</v>
      </c>
      <c r="E696" s="248" t="s">
        <v>1</v>
      </c>
      <c r="F696" s="249" t="s">
        <v>3511</v>
      </c>
      <c r="G696" s="246"/>
      <c r="H696" s="250">
        <v>82.073999999999998</v>
      </c>
      <c r="I696" s="251"/>
      <c r="J696" s="246"/>
      <c r="K696" s="246"/>
      <c r="L696" s="252"/>
      <c r="M696" s="253"/>
      <c r="N696" s="254"/>
      <c r="O696" s="254"/>
      <c r="P696" s="254"/>
      <c r="Q696" s="254"/>
      <c r="R696" s="254"/>
      <c r="S696" s="254"/>
      <c r="T696" s="25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6" t="s">
        <v>232</v>
      </c>
      <c r="AU696" s="256" t="s">
        <v>89</v>
      </c>
      <c r="AV696" s="13" t="s">
        <v>89</v>
      </c>
      <c r="AW696" s="13" t="s">
        <v>33</v>
      </c>
      <c r="AX696" s="13" t="s">
        <v>78</v>
      </c>
      <c r="AY696" s="256" t="s">
        <v>224</v>
      </c>
    </row>
    <row r="697" s="13" customFormat="1">
      <c r="A697" s="13"/>
      <c r="B697" s="245"/>
      <c r="C697" s="246"/>
      <c r="D697" s="247" t="s">
        <v>232</v>
      </c>
      <c r="E697" s="248" t="s">
        <v>1</v>
      </c>
      <c r="F697" s="249" t="s">
        <v>3512</v>
      </c>
      <c r="G697" s="246"/>
      <c r="H697" s="250">
        <v>7.4000000000000004</v>
      </c>
      <c r="I697" s="251"/>
      <c r="J697" s="246"/>
      <c r="K697" s="246"/>
      <c r="L697" s="252"/>
      <c r="M697" s="253"/>
      <c r="N697" s="254"/>
      <c r="O697" s="254"/>
      <c r="P697" s="254"/>
      <c r="Q697" s="254"/>
      <c r="R697" s="254"/>
      <c r="S697" s="254"/>
      <c r="T697" s="25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6" t="s">
        <v>232</v>
      </c>
      <c r="AU697" s="256" t="s">
        <v>89</v>
      </c>
      <c r="AV697" s="13" t="s">
        <v>89</v>
      </c>
      <c r="AW697" s="13" t="s">
        <v>33</v>
      </c>
      <c r="AX697" s="13" t="s">
        <v>78</v>
      </c>
      <c r="AY697" s="256" t="s">
        <v>224</v>
      </c>
    </row>
    <row r="698" s="14" customFormat="1">
      <c r="A698" s="14"/>
      <c r="B698" s="257"/>
      <c r="C698" s="258"/>
      <c r="D698" s="247" t="s">
        <v>232</v>
      </c>
      <c r="E698" s="259" t="s">
        <v>1</v>
      </c>
      <c r="F698" s="260" t="s">
        <v>3513</v>
      </c>
      <c r="G698" s="258"/>
      <c r="H698" s="259" t="s">
        <v>1</v>
      </c>
      <c r="I698" s="261"/>
      <c r="J698" s="258"/>
      <c r="K698" s="258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232</v>
      </c>
      <c r="AU698" s="266" t="s">
        <v>89</v>
      </c>
      <c r="AV698" s="14" t="s">
        <v>84</v>
      </c>
      <c r="AW698" s="14" t="s">
        <v>33</v>
      </c>
      <c r="AX698" s="14" t="s">
        <v>78</v>
      </c>
      <c r="AY698" s="266" t="s">
        <v>224</v>
      </c>
    </row>
    <row r="699" s="14" customFormat="1">
      <c r="A699" s="14"/>
      <c r="B699" s="257"/>
      <c r="C699" s="258"/>
      <c r="D699" s="247" t="s">
        <v>232</v>
      </c>
      <c r="E699" s="259" t="s">
        <v>1</v>
      </c>
      <c r="F699" s="260" t="s">
        <v>819</v>
      </c>
      <c r="G699" s="258"/>
      <c r="H699" s="259" t="s">
        <v>1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232</v>
      </c>
      <c r="AU699" s="266" t="s">
        <v>89</v>
      </c>
      <c r="AV699" s="14" t="s">
        <v>84</v>
      </c>
      <c r="AW699" s="14" t="s">
        <v>33</v>
      </c>
      <c r="AX699" s="14" t="s">
        <v>78</v>
      </c>
      <c r="AY699" s="266" t="s">
        <v>224</v>
      </c>
    </row>
    <row r="700" s="2" customFormat="1" ht="16.5" customHeight="1">
      <c r="A700" s="40"/>
      <c r="B700" s="41"/>
      <c r="C700" s="231" t="s">
        <v>885</v>
      </c>
      <c r="D700" s="231" t="s">
        <v>226</v>
      </c>
      <c r="E700" s="232" t="s">
        <v>824</v>
      </c>
      <c r="F700" s="233" t="s">
        <v>825</v>
      </c>
      <c r="G700" s="234" t="s">
        <v>229</v>
      </c>
      <c r="H700" s="235">
        <v>195.447</v>
      </c>
      <c r="I700" s="236"/>
      <c r="J700" s="237">
        <f>ROUND(I700*H700,2)</f>
        <v>0</v>
      </c>
      <c r="K700" s="238"/>
      <c r="L700" s="46"/>
      <c r="M700" s="239" t="s">
        <v>1</v>
      </c>
      <c r="N700" s="240" t="s">
        <v>44</v>
      </c>
      <c r="O700" s="93"/>
      <c r="P700" s="241">
        <f>O700*H700</f>
        <v>0</v>
      </c>
      <c r="Q700" s="241">
        <v>0</v>
      </c>
      <c r="R700" s="241">
        <f>Q700*H700</f>
        <v>0</v>
      </c>
      <c r="S700" s="241">
        <v>0</v>
      </c>
      <c r="T700" s="242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3" t="s">
        <v>319</v>
      </c>
      <c r="AT700" s="243" t="s">
        <v>226</v>
      </c>
      <c r="AU700" s="243" t="s">
        <v>89</v>
      </c>
      <c r="AY700" s="19" t="s">
        <v>224</v>
      </c>
      <c r="BE700" s="244">
        <f>IF(N700="základní",J700,0)</f>
        <v>0</v>
      </c>
      <c r="BF700" s="244">
        <f>IF(N700="snížená",J700,0)</f>
        <v>0</v>
      </c>
      <c r="BG700" s="244">
        <f>IF(N700="zákl. přenesená",J700,0)</f>
        <v>0</v>
      </c>
      <c r="BH700" s="244">
        <f>IF(N700="sníž. přenesená",J700,0)</f>
        <v>0</v>
      </c>
      <c r="BI700" s="244">
        <f>IF(N700="nulová",J700,0)</f>
        <v>0</v>
      </c>
      <c r="BJ700" s="19" t="s">
        <v>89</v>
      </c>
      <c r="BK700" s="244">
        <f>ROUND(I700*H700,2)</f>
        <v>0</v>
      </c>
      <c r="BL700" s="19" t="s">
        <v>319</v>
      </c>
      <c r="BM700" s="243" t="s">
        <v>3514</v>
      </c>
    </row>
    <row r="701" s="14" customFormat="1">
      <c r="A701" s="14"/>
      <c r="B701" s="257"/>
      <c r="C701" s="258"/>
      <c r="D701" s="247" t="s">
        <v>232</v>
      </c>
      <c r="E701" s="259" t="s">
        <v>1</v>
      </c>
      <c r="F701" s="260" t="s">
        <v>1297</v>
      </c>
      <c r="G701" s="258"/>
      <c r="H701" s="259" t="s">
        <v>1</v>
      </c>
      <c r="I701" s="261"/>
      <c r="J701" s="258"/>
      <c r="K701" s="258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232</v>
      </c>
      <c r="AU701" s="266" t="s">
        <v>89</v>
      </c>
      <c r="AV701" s="14" t="s">
        <v>84</v>
      </c>
      <c r="AW701" s="14" t="s">
        <v>33</v>
      </c>
      <c r="AX701" s="14" t="s">
        <v>78</v>
      </c>
      <c r="AY701" s="266" t="s">
        <v>224</v>
      </c>
    </row>
    <row r="702" s="13" customFormat="1">
      <c r="A702" s="13"/>
      <c r="B702" s="245"/>
      <c r="C702" s="246"/>
      <c r="D702" s="247" t="s">
        <v>232</v>
      </c>
      <c r="E702" s="248" t="s">
        <v>1</v>
      </c>
      <c r="F702" s="249" t="s">
        <v>3515</v>
      </c>
      <c r="G702" s="246"/>
      <c r="H702" s="250">
        <v>121.77200000000001</v>
      </c>
      <c r="I702" s="251"/>
      <c r="J702" s="246"/>
      <c r="K702" s="246"/>
      <c r="L702" s="252"/>
      <c r="M702" s="253"/>
      <c r="N702" s="254"/>
      <c r="O702" s="254"/>
      <c r="P702" s="254"/>
      <c r="Q702" s="254"/>
      <c r="R702" s="254"/>
      <c r="S702" s="254"/>
      <c r="T702" s="25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6" t="s">
        <v>232</v>
      </c>
      <c r="AU702" s="256" t="s">
        <v>89</v>
      </c>
      <c r="AV702" s="13" t="s">
        <v>89</v>
      </c>
      <c r="AW702" s="13" t="s">
        <v>33</v>
      </c>
      <c r="AX702" s="13" t="s">
        <v>78</v>
      </c>
      <c r="AY702" s="256" t="s">
        <v>224</v>
      </c>
    </row>
    <row r="703" s="14" customFormat="1">
      <c r="A703" s="14"/>
      <c r="B703" s="257"/>
      <c r="C703" s="258"/>
      <c r="D703" s="247" t="s">
        <v>232</v>
      </c>
      <c r="E703" s="259" t="s">
        <v>1</v>
      </c>
      <c r="F703" s="260" t="s">
        <v>3303</v>
      </c>
      <c r="G703" s="258"/>
      <c r="H703" s="259" t="s">
        <v>1</v>
      </c>
      <c r="I703" s="261"/>
      <c r="J703" s="258"/>
      <c r="K703" s="258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232</v>
      </c>
      <c r="AU703" s="266" t="s">
        <v>89</v>
      </c>
      <c r="AV703" s="14" t="s">
        <v>84</v>
      </c>
      <c r="AW703" s="14" t="s">
        <v>33</v>
      </c>
      <c r="AX703" s="14" t="s">
        <v>78</v>
      </c>
      <c r="AY703" s="266" t="s">
        <v>224</v>
      </c>
    </row>
    <row r="704" s="13" customFormat="1">
      <c r="A704" s="13"/>
      <c r="B704" s="245"/>
      <c r="C704" s="246"/>
      <c r="D704" s="247" t="s">
        <v>232</v>
      </c>
      <c r="E704" s="248" t="s">
        <v>1</v>
      </c>
      <c r="F704" s="249" t="s">
        <v>3516</v>
      </c>
      <c r="G704" s="246"/>
      <c r="H704" s="250">
        <v>73.674999999999997</v>
      </c>
      <c r="I704" s="251"/>
      <c r="J704" s="246"/>
      <c r="K704" s="246"/>
      <c r="L704" s="252"/>
      <c r="M704" s="253"/>
      <c r="N704" s="254"/>
      <c r="O704" s="254"/>
      <c r="P704" s="254"/>
      <c r="Q704" s="254"/>
      <c r="R704" s="254"/>
      <c r="S704" s="254"/>
      <c r="T704" s="25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6" t="s">
        <v>232</v>
      </c>
      <c r="AU704" s="256" t="s">
        <v>89</v>
      </c>
      <c r="AV704" s="13" t="s">
        <v>89</v>
      </c>
      <c r="AW704" s="13" t="s">
        <v>33</v>
      </c>
      <c r="AX704" s="13" t="s">
        <v>78</v>
      </c>
      <c r="AY704" s="256" t="s">
        <v>224</v>
      </c>
    </row>
    <row r="705" s="15" customFormat="1">
      <c r="A705" s="15"/>
      <c r="B705" s="267"/>
      <c r="C705" s="268"/>
      <c r="D705" s="247" t="s">
        <v>232</v>
      </c>
      <c r="E705" s="269" t="s">
        <v>1</v>
      </c>
      <c r="F705" s="270" t="s">
        <v>248</v>
      </c>
      <c r="G705" s="268"/>
      <c r="H705" s="271">
        <v>195.447</v>
      </c>
      <c r="I705" s="272"/>
      <c r="J705" s="268"/>
      <c r="K705" s="268"/>
      <c r="L705" s="273"/>
      <c r="M705" s="274"/>
      <c r="N705" s="275"/>
      <c r="O705" s="275"/>
      <c r="P705" s="275"/>
      <c r="Q705" s="275"/>
      <c r="R705" s="275"/>
      <c r="S705" s="275"/>
      <c r="T705" s="276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7" t="s">
        <v>232</v>
      </c>
      <c r="AU705" s="277" t="s">
        <v>89</v>
      </c>
      <c r="AV705" s="15" t="s">
        <v>230</v>
      </c>
      <c r="AW705" s="15" t="s">
        <v>33</v>
      </c>
      <c r="AX705" s="15" t="s">
        <v>84</v>
      </c>
      <c r="AY705" s="277" t="s">
        <v>224</v>
      </c>
    </row>
    <row r="706" s="2" customFormat="1" ht="16.5" customHeight="1">
      <c r="A706" s="40"/>
      <c r="B706" s="41"/>
      <c r="C706" s="231" t="s">
        <v>890</v>
      </c>
      <c r="D706" s="231" t="s">
        <v>226</v>
      </c>
      <c r="E706" s="232" t="s">
        <v>829</v>
      </c>
      <c r="F706" s="233" t="s">
        <v>830</v>
      </c>
      <c r="G706" s="234" t="s">
        <v>229</v>
      </c>
      <c r="H706" s="235">
        <v>195.447</v>
      </c>
      <c r="I706" s="236"/>
      <c r="J706" s="237">
        <f>ROUND(I706*H706,2)</f>
        <v>0</v>
      </c>
      <c r="K706" s="238"/>
      <c r="L706" s="46"/>
      <c r="M706" s="239" t="s">
        <v>1</v>
      </c>
      <c r="N706" s="240" t="s">
        <v>44</v>
      </c>
      <c r="O706" s="93"/>
      <c r="P706" s="241">
        <f>O706*H706</f>
        <v>0</v>
      </c>
      <c r="Q706" s="241">
        <v>0.00088000000000000003</v>
      </c>
      <c r="R706" s="241">
        <f>Q706*H706</f>
        <v>0.17199336000000001</v>
      </c>
      <c r="S706" s="241">
        <v>0</v>
      </c>
      <c r="T706" s="242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3" t="s">
        <v>319</v>
      </c>
      <c r="AT706" s="243" t="s">
        <v>226</v>
      </c>
      <c r="AU706" s="243" t="s">
        <v>89</v>
      </c>
      <c r="AY706" s="19" t="s">
        <v>224</v>
      </c>
      <c r="BE706" s="244">
        <f>IF(N706="základní",J706,0)</f>
        <v>0</v>
      </c>
      <c r="BF706" s="244">
        <f>IF(N706="snížená",J706,0)</f>
        <v>0</v>
      </c>
      <c r="BG706" s="244">
        <f>IF(N706="zákl. přenesená",J706,0)</f>
        <v>0</v>
      </c>
      <c r="BH706" s="244">
        <f>IF(N706="sníž. přenesená",J706,0)</f>
        <v>0</v>
      </c>
      <c r="BI706" s="244">
        <f>IF(N706="nulová",J706,0)</f>
        <v>0</v>
      </c>
      <c r="BJ706" s="19" t="s">
        <v>89</v>
      </c>
      <c r="BK706" s="244">
        <f>ROUND(I706*H706,2)</f>
        <v>0</v>
      </c>
      <c r="BL706" s="19" t="s">
        <v>319</v>
      </c>
      <c r="BM706" s="243" t="s">
        <v>3517</v>
      </c>
    </row>
    <row r="707" s="14" customFormat="1">
      <c r="A707" s="14"/>
      <c r="B707" s="257"/>
      <c r="C707" s="258"/>
      <c r="D707" s="247" t="s">
        <v>232</v>
      </c>
      <c r="E707" s="259" t="s">
        <v>1</v>
      </c>
      <c r="F707" s="260" t="s">
        <v>832</v>
      </c>
      <c r="G707" s="258"/>
      <c r="H707" s="259" t="s">
        <v>1</v>
      </c>
      <c r="I707" s="261"/>
      <c r="J707" s="258"/>
      <c r="K707" s="258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232</v>
      </c>
      <c r="AU707" s="266" t="s">
        <v>89</v>
      </c>
      <c r="AV707" s="14" t="s">
        <v>84</v>
      </c>
      <c r="AW707" s="14" t="s">
        <v>33</v>
      </c>
      <c r="AX707" s="14" t="s">
        <v>78</v>
      </c>
      <c r="AY707" s="266" t="s">
        <v>224</v>
      </c>
    </row>
    <row r="708" s="14" customFormat="1">
      <c r="A708" s="14"/>
      <c r="B708" s="257"/>
      <c r="C708" s="258"/>
      <c r="D708" s="247" t="s">
        <v>232</v>
      </c>
      <c r="E708" s="259" t="s">
        <v>1</v>
      </c>
      <c r="F708" s="260" t="s">
        <v>1297</v>
      </c>
      <c r="G708" s="258"/>
      <c r="H708" s="259" t="s">
        <v>1</v>
      </c>
      <c r="I708" s="261"/>
      <c r="J708" s="258"/>
      <c r="K708" s="258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232</v>
      </c>
      <c r="AU708" s="266" t="s">
        <v>89</v>
      </c>
      <c r="AV708" s="14" t="s">
        <v>84</v>
      </c>
      <c r="AW708" s="14" t="s">
        <v>33</v>
      </c>
      <c r="AX708" s="14" t="s">
        <v>78</v>
      </c>
      <c r="AY708" s="266" t="s">
        <v>224</v>
      </c>
    </row>
    <row r="709" s="13" customFormat="1">
      <c r="A709" s="13"/>
      <c r="B709" s="245"/>
      <c r="C709" s="246"/>
      <c r="D709" s="247" t="s">
        <v>232</v>
      </c>
      <c r="E709" s="248" t="s">
        <v>1</v>
      </c>
      <c r="F709" s="249" t="s">
        <v>3515</v>
      </c>
      <c r="G709" s="246"/>
      <c r="H709" s="250">
        <v>121.77200000000001</v>
      </c>
      <c r="I709" s="251"/>
      <c r="J709" s="246"/>
      <c r="K709" s="246"/>
      <c r="L709" s="252"/>
      <c r="M709" s="253"/>
      <c r="N709" s="254"/>
      <c r="O709" s="254"/>
      <c r="P709" s="254"/>
      <c r="Q709" s="254"/>
      <c r="R709" s="254"/>
      <c r="S709" s="254"/>
      <c r="T709" s="25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6" t="s">
        <v>232</v>
      </c>
      <c r="AU709" s="256" t="s">
        <v>89</v>
      </c>
      <c r="AV709" s="13" t="s">
        <v>89</v>
      </c>
      <c r="AW709" s="13" t="s">
        <v>33</v>
      </c>
      <c r="AX709" s="13" t="s">
        <v>78</v>
      </c>
      <c r="AY709" s="256" t="s">
        <v>224</v>
      </c>
    </row>
    <row r="710" s="14" customFormat="1">
      <c r="A710" s="14"/>
      <c r="B710" s="257"/>
      <c r="C710" s="258"/>
      <c r="D710" s="247" t="s">
        <v>232</v>
      </c>
      <c r="E710" s="259" t="s">
        <v>1</v>
      </c>
      <c r="F710" s="260" t="s">
        <v>3303</v>
      </c>
      <c r="G710" s="258"/>
      <c r="H710" s="259" t="s">
        <v>1</v>
      </c>
      <c r="I710" s="261"/>
      <c r="J710" s="258"/>
      <c r="K710" s="258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232</v>
      </c>
      <c r="AU710" s="266" t="s">
        <v>89</v>
      </c>
      <c r="AV710" s="14" t="s">
        <v>84</v>
      </c>
      <c r="AW710" s="14" t="s">
        <v>33</v>
      </c>
      <c r="AX710" s="14" t="s">
        <v>78</v>
      </c>
      <c r="AY710" s="266" t="s">
        <v>224</v>
      </c>
    </row>
    <row r="711" s="13" customFormat="1">
      <c r="A711" s="13"/>
      <c r="B711" s="245"/>
      <c r="C711" s="246"/>
      <c r="D711" s="247" t="s">
        <v>232</v>
      </c>
      <c r="E711" s="248" t="s">
        <v>1</v>
      </c>
      <c r="F711" s="249" t="s">
        <v>3516</v>
      </c>
      <c r="G711" s="246"/>
      <c r="H711" s="250">
        <v>73.674999999999997</v>
      </c>
      <c r="I711" s="251"/>
      <c r="J711" s="246"/>
      <c r="K711" s="246"/>
      <c r="L711" s="252"/>
      <c r="M711" s="253"/>
      <c r="N711" s="254"/>
      <c r="O711" s="254"/>
      <c r="P711" s="254"/>
      <c r="Q711" s="254"/>
      <c r="R711" s="254"/>
      <c r="S711" s="254"/>
      <c r="T711" s="25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6" t="s">
        <v>232</v>
      </c>
      <c r="AU711" s="256" t="s">
        <v>89</v>
      </c>
      <c r="AV711" s="13" t="s">
        <v>89</v>
      </c>
      <c r="AW711" s="13" t="s">
        <v>33</v>
      </c>
      <c r="AX711" s="13" t="s">
        <v>78</v>
      </c>
      <c r="AY711" s="256" t="s">
        <v>224</v>
      </c>
    </row>
    <row r="712" s="15" customFormat="1">
      <c r="A712" s="15"/>
      <c r="B712" s="267"/>
      <c r="C712" s="268"/>
      <c r="D712" s="247" t="s">
        <v>232</v>
      </c>
      <c r="E712" s="269" t="s">
        <v>1</v>
      </c>
      <c r="F712" s="270" t="s">
        <v>248</v>
      </c>
      <c r="G712" s="268"/>
      <c r="H712" s="271">
        <v>195.447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7" t="s">
        <v>232</v>
      </c>
      <c r="AU712" s="277" t="s">
        <v>89</v>
      </c>
      <c r="AV712" s="15" t="s">
        <v>230</v>
      </c>
      <c r="AW712" s="15" t="s">
        <v>33</v>
      </c>
      <c r="AX712" s="15" t="s">
        <v>84</v>
      </c>
      <c r="AY712" s="277" t="s">
        <v>224</v>
      </c>
    </row>
    <row r="713" s="2" customFormat="1" ht="16.5" customHeight="1">
      <c r="A713" s="40"/>
      <c r="B713" s="41"/>
      <c r="C713" s="231" t="s">
        <v>894</v>
      </c>
      <c r="D713" s="231" t="s">
        <v>226</v>
      </c>
      <c r="E713" s="232" t="s">
        <v>834</v>
      </c>
      <c r="F713" s="233" t="s">
        <v>835</v>
      </c>
      <c r="G713" s="234" t="s">
        <v>229</v>
      </c>
      <c r="H713" s="235">
        <v>111.83</v>
      </c>
      <c r="I713" s="236"/>
      <c r="J713" s="237">
        <f>ROUND(I713*H713,2)</f>
        <v>0</v>
      </c>
      <c r="K713" s="238"/>
      <c r="L713" s="46"/>
      <c r="M713" s="239" t="s">
        <v>1</v>
      </c>
      <c r="N713" s="240" t="s">
        <v>44</v>
      </c>
      <c r="O713" s="93"/>
      <c r="P713" s="241">
        <f>O713*H713</f>
        <v>0</v>
      </c>
      <c r="Q713" s="241">
        <v>0</v>
      </c>
      <c r="R713" s="241">
        <f>Q713*H713</f>
        <v>0</v>
      </c>
      <c r="S713" s="241">
        <v>0</v>
      </c>
      <c r="T713" s="242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3" t="s">
        <v>319</v>
      </c>
      <c r="AT713" s="243" t="s">
        <v>226</v>
      </c>
      <c r="AU713" s="243" t="s">
        <v>89</v>
      </c>
      <c r="AY713" s="19" t="s">
        <v>224</v>
      </c>
      <c r="BE713" s="244">
        <f>IF(N713="základní",J713,0)</f>
        <v>0</v>
      </c>
      <c r="BF713" s="244">
        <f>IF(N713="snížená",J713,0)</f>
        <v>0</v>
      </c>
      <c r="BG713" s="244">
        <f>IF(N713="zákl. přenesená",J713,0)</f>
        <v>0</v>
      </c>
      <c r="BH713" s="244">
        <f>IF(N713="sníž. přenesená",J713,0)</f>
        <v>0</v>
      </c>
      <c r="BI713" s="244">
        <f>IF(N713="nulová",J713,0)</f>
        <v>0</v>
      </c>
      <c r="BJ713" s="19" t="s">
        <v>89</v>
      </c>
      <c r="BK713" s="244">
        <f>ROUND(I713*H713,2)</f>
        <v>0</v>
      </c>
      <c r="BL713" s="19" t="s">
        <v>319</v>
      </c>
      <c r="BM713" s="243" t="s">
        <v>3518</v>
      </c>
    </row>
    <row r="714" s="14" customFormat="1">
      <c r="A714" s="14"/>
      <c r="B714" s="257"/>
      <c r="C714" s="258"/>
      <c r="D714" s="247" t="s">
        <v>232</v>
      </c>
      <c r="E714" s="259" t="s">
        <v>1</v>
      </c>
      <c r="F714" s="260" t="s">
        <v>1297</v>
      </c>
      <c r="G714" s="258"/>
      <c r="H714" s="259" t="s">
        <v>1</v>
      </c>
      <c r="I714" s="261"/>
      <c r="J714" s="258"/>
      <c r="K714" s="258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232</v>
      </c>
      <c r="AU714" s="266" t="s">
        <v>89</v>
      </c>
      <c r="AV714" s="14" t="s">
        <v>84</v>
      </c>
      <c r="AW714" s="14" t="s">
        <v>33</v>
      </c>
      <c r="AX714" s="14" t="s">
        <v>78</v>
      </c>
      <c r="AY714" s="266" t="s">
        <v>224</v>
      </c>
    </row>
    <row r="715" s="13" customFormat="1">
      <c r="A715" s="13"/>
      <c r="B715" s="245"/>
      <c r="C715" s="246"/>
      <c r="D715" s="247" t="s">
        <v>232</v>
      </c>
      <c r="E715" s="248" t="s">
        <v>1</v>
      </c>
      <c r="F715" s="249" t="s">
        <v>3510</v>
      </c>
      <c r="G715" s="246"/>
      <c r="H715" s="250">
        <v>111.83</v>
      </c>
      <c r="I715" s="251"/>
      <c r="J715" s="246"/>
      <c r="K715" s="246"/>
      <c r="L715" s="252"/>
      <c r="M715" s="253"/>
      <c r="N715" s="254"/>
      <c r="O715" s="254"/>
      <c r="P715" s="254"/>
      <c r="Q715" s="254"/>
      <c r="R715" s="254"/>
      <c r="S715" s="254"/>
      <c r="T715" s="25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6" t="s">
        <v>232</v>
      </c>
      <c r="AU715" s="256" t="s">
        <v>89</v>
      </c>
      <c r="AV715" s="13" t="s">
        <v>89</v>
      </c>
      <c r="AW715" s="13" t="s">
        <v>33</v>
      </c>
      <c r="AX715" s="13" t="s">
        <v>84</v>
      </c>
      <c r="AY715" s="256" t="s">
        <v>224</v>
      </c>
    </row>
    <row r="716" s="2" customFormat="1" ht="16.5" customHeight="1">
      <c r="A716" s="40"/>
      <c r="B716" s="41"/>
      <c r="C716" s="278" t="s">
        <v>898</v>
      </c>
      <c r="D716" s="278" t="s">
        <v>390</v>
      </c>
      <c r="E716" s="279" t="s">
        <v>837</v>
      </c>
      <c r="F716" s="280" t="s">
        <v>838</v>
      </c>
      <c r="G716" s="281" t="s">
        <v>229</v>
      </c>
      <c r="H716" s="282">
        <v>129.16399999999999</v>
      </c>
      <c r="I716" s="283"/>
      <c r="J716" s="284">
        <f>ROUND(I716*H716,2)</f>
        <v>0</v>
      </c>
      <c r="K716" s="285"/>
      <c r="L716" s="286"/>
      <c r="M716" s="287" t="s">
        <v>1</v>
      </c>
      <c r="N716" s="288" t="s">
        <v>44</v>
      </c>
      <c r="O716" s="93"/>
      <c r="P716" s="241">
        <f>O716*H716</f>
        <v>0</v>
      </c>
      <c r="Q716" s="241">
        <v>0.00066</v>
      </c>
      <c r="R716" s="241">
        <f>Q716*H716</f>
        <v>0.085248239999999989</v>
      </c>
      <c r="S716" s="241">
        <v>0</v>
      </c>
      <c r="T716" s="242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3" t="s">
        <v>418</v>
      </c>
      <c r="AT716" s="243" t="s">
        <v>390</v>
      </c>
      <c r="AU716" s="243" t="s">
        <v>89</v>
      </c>
      <c r="AY716" s="19" t="s">
        <v>224</v>
      </c>
      <c r="BE716" s="244">
        <f>IF(N716="základní",J716,0)</f>
        <v>0</v>
      </c>
      <c r="BF716" s="244">
        <f>IF(N716="snížená",J716,0)</f>
        <v>0</v>
      </c>
      <c r="BG716" s="244">
        <f>IF(N716="zákl. přenesená",J716,0)</f>
        <v>0</v>
      </c>
      <c r="BH716" s="244">
        <f>IF(N716="sníž. přenesená",J716,0)</f>
        <v>0</v>
      </c>
      <c r="BI716" s="244">
        <f>IF(N716="nulová",J716,0)</f>
        <v>0</v>
      </c>
      <c r="BJ716" s="19" t="s">
        <v>89</v>
      </c>
      <c r="BK716" s="244">
        <f>ROUND(I716*H716,2)</f>
        <v>0</v>
      </c>
      <c r="BL716" s="19" t="s">
        <v>319</v>
      </c>
      <c r="BM716" s="243" t="s">
        <v>3519</v>
      </c>
    </row>
    <row r="717" s="14" customFormat="1">
      <c r="A717" s="14"/>
      <c r="B717" s="257"/>
      <c r="C717" s="258"/>
      <c r="D717" s="247" t="s">
        <v>232</v>
      </c>
      <c r="E717" s="259" t="s">
        <v>1</v>
      </c>
      <c r="F717" s="260" t="s">
        <v>1297</v>
      </c>
      <c r="G717" s="258"/>
      <c r="H717" s="259" t="s">
        <v>1</v>
      </c>
      <c r="I717" s="261"/>
      <c r="J717" s="258"/>
      <c r="K717" s="258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232</v>
      </c>
      <c r="AU717" s="266" t="s">
        <v>89</v>
      </c>
      <c r="AV717" s="14" t="s">
        <v>84</v>
      </c>
      <c r="AW717" s="14" t="s">
        <v>33</v>
      </c>
      <c r="AX717" s="14" t="s">
        <v>78</v>
      </c>
      <c r="AY717" s="266" t="s">
        <v>224</v>
      </c>
    </row>
    <row r="718" s="13" customFormat="1">
      <c r="A718" s="13"/>
      <c r="B718" s="245"/>
      <c r="C718" s="246"/>
      <c r="D718" s="247" t="s">
        <v>232</v>
      </c>
      <c r="E718" s="248" t="s">
        <v>1</v>
      </c>
      <c r="F718" s="249" t="s">
        <v>3520</v>
      </c>
      <c r="G718" s="246"/>
      <c r="H718" s="250">
        <v>129.16399999999999</v>
      </c>
      <c r="I718" s="251"/>
      <c r="J718" s="246"/>
      <c r="K718" s="246"/>
      <c r="L718" s="252"/>
      <c r="M718" s="253"/>
      <c r="N718" s="254"/>
      <c r="O718" s="254"/>
      <c r="P718" s="254"/>
      <c r="Q718" s="254"/>
      <c r="R718" s="254"/>
      <c r="S718" s="254"/>
      <c r="T718" s="25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6" t="s">
        <v>232</v>
      </c>
      <c r="AU718" s="256" t="s">
        <v>89</v>
      </c>
      <c r="AV718" s="13" t="s">
        <v>89</v>
      </c>
      <c r="AW718" s="13" t="s">
        <v>33</v>
      </c>
      <c r="AX718" s="13" t="s">
        <v>84</v>
      </c>
      <c r="AY718" s="256" t="s">
        <v>224</v>
      </c>
    </row>
    <row r="719" s="2" customFormat="1" ht="16.5" customHeight="1">
      <c r="A719" s="40"/>
      <c r="B719" s="41"/>
      <c r="C719" s="231" t="s">
        <v>902</v>
      </c>
      <c r="D719" s="231" t="s">
        <v>226</v>
      </c>
      <c r="E719" s="232" t="s">
        <v>841</v>
      </c>
      <c r="F719" s="233" t="s">
        <v>842</v>
      </c>
      <c r="G719" s="234" t="s">
        <v>229</v>
      </c>
      <c r="H719" s="235">
        <v>111.83</v>
      </c>
      <c r="I719" s="236"/>
      <c r="J719" s="237">
        <f>ROUND(I719*H719,2)</f>
        <v>0</v>
      </c>
      <c r="K719" s="238"/>
      <c r="L719" s="46"/>
      <c r="M719" s="239" t="s">
        <v>1</v>
      </c>
      <c r="N719" s="240" t="s">
        <v>44</v>
      </c>
      <c r="O719" s="93"/>
      <c r="P719" s="241">
        <f>O719*H719</f>
        <v>0</v>
      </c>
      <c r="Q719" s="241">
        <v>0</v>
      </c>
      <c r="R719" s="241">
        <f>Q719*H719</f>
        <v>0</v>
      </c>
      <c r="S719" s="241">
        <v>0</v>
      </c>
      <c r="T719" s="242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3" t="s">
        <v>319</v>
      </c>
      <c r="AT719" s="243" t="s">
        <v>226</v>
      </c>
      <c r="AU719" s="243" t="s">
        <v>89</v>
      </c>
      <c r="AY719" s="19" t="s">
        <v>224</v>
      </c>
      <c r="BE719" s="244">
        <f>IF(N719="základní",J719,0)</f>
        <v>0</v>
      </c>
      <c r="BF719" s="244">
        <f>IF(N719="snížená",J719,0)</f>
        <v>0</v>
      </c>
      <c r="BG719" s="244">
        <f>IF(N719="zákl. přenesená",J719,0)</f>
        <v>0</v>
      </c>
      <c r="BH719" s="244">
        <f>IF(N719="sníž. přenesená",J719,0)</f>
        <v>0</v>
      </c>
      <c r="BI719" s="244">
        <f>IF(N719="nulová",J719,0)</f>
        <v>0</v>
      </c>
      <c r="BJ719" s="19" t="s">
        <v>89</v>
      </c>
      <c r="BK719" s="244">
        <f>ROUND(I719*H719,2)</f>
        <v>0</v>
      </c>
      <c r="BL719" s="19" t="s">
        <v>319</v>
      </c>
      <c r="BM719" s="243" t="s">
        <v>3521</v>
      </c>
    </row>
    <row r="720" s="14" customFormat="1">
      <c r="A720" s="14"/>
      <c r="B720" s="257"/>
      <c r="C720" s="258"/>
      <c r="D720" s="247" t="s">
        <v>232</v>
      </c>
      <c r="E720" s="259" t="s">
        <v>1</v>
      </c>
      <c r="F720" s="260" t="s">
        <v>1297</v>
      </c>
      <c r="G720" s="258"/>
      <c r="H720" s="259" t="s">
        <v>1</v>
      </c>
      <c r="I720" s="261"/>
      <c r="J720" s="258"/>
      <c r="K720" s="258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232</v>
      </c>
      <c r="AU720" s="266" t="s">
        <v>89</v>
      </c>
      <c r="AV720" s="14" t="s">
        <v>84</v>
      </c>
      <c r="AW720" s="14" t="s">
        <v>33</v>
      </c>
      <c r="AX720" s="14" t="s">
        <v>78</v>
      </c>
      <c r="AY720" s="266" t="s">
        <v>224</v>
      </c>
    </row>
    <row r="721" s="13" customFormat="1">
      <c r="A721" s="13"/>
      <c r="B721" s="245"/>
      <c r="C721" s="246"/>
      <c r="D721" s="247" t="s">
        <v>232</v>
      </c>
      <c r="E721" s="248" t="s">
        <v>1</v>
      </c>
      <c r="F721" s="249" t="s">
        <v>3510</v>
      </c>
      <c r="G721" s="246"/>
      <c r="H721" s="250">
        <v>111.83</v>
      </c>
      <c r="I721" s="251"/>
      <c r="J721" s="246"/>
      <c r="K721" s="246"/>
      <c r="L721" s="252"/>
      <c r="M721" s="253"/>
      <c r="N721" s="254"/>
      <c r="O721" s="254"/>
      <c r="P721" s="254"/>
      <c r="Q721" s="254"/>
      <c r="R721" s="254"/>
      <c r="S721" s="254"/>
      <c r="T721" s="25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6" t="s">
        <v>232</v>
      </c>
      <c r="AU721" s="256" t="s">
        <v>89</v>
      </c>
      <c r="AV721" s="13" t="s">
        <v>89</v>
      </c>
      <c r="AW721" s="13" t="s">
        <v>33</v>
      </c>
      <c r="AX721" s="13" t="s">
        <v>84</v>
      </c>
      <c r="AY721" s="256" t="s">
        <v>224</v>
      </c>
    </row>
    <row r="722" s="2" customFormat="1" ht="24.15" customHeight="1">
      <c r="A722" s="40"/>
      <c r="B722" s="41"/>
      <c r="C722" s="278" t="s">
        <v>908</v>
      </c>
      <c r="D722" s="278" t="s">
        <v>390</v>
      </c>
      <c r="E722" s="279" t="s">
        <v>845</v>
      </c>
      <c r="F722" s="280" t="s">
        <v>846</v>
      </c>
      <c r="G722" s="281" t="s">
        <v>229</v>
      </c>
      <c r="H722" s="282">
        <v>123.292</v>
      </c>
      <c r="I722" s="283"/>
      <c r="J722" s="284">
        <f>ROUND(I722*H722,2)</f>
        <v>0</v>
      </c>
      <c r="K722" s="285"/>
      <c r="L722" s="286"/>
      <c r="M722" s="287" t="s">
        <v>1</v>
      </c>
      <c r="N722" s="288" t="s">
        <v>44</v>
      </c>
      <c r="O722" s="93"/>
      <c r="P722" s="241">
        <f>O722*H722</f>
        <v>0</v>
      </c>
      <c r="Q722" s="241">
        <v>0.00080000000000000004</v>
      </c>
      <c r="R722" s="241">
        <f>Q722*H722</f>
        <v>0.098633600000000002</v>
      </c>
      <c r="S722" s="241">
        <v>0</v>
      </c>
      <c r="T722" s="24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3" t="s">
        <v>418</v>
      </c>
      <c r="AT722" s="243" t="s">
        <v>390</v>
      </c>
      <c r="AU722" s="243" t="s">
        <v>89</v>
      </c>
      <c r="AY722" s="19" t="s">
        <v>224</v>
      </c>
      <c r="BE722" s="244">
        <f>IF(N722="základní",J722,0)</f>
        <v>0</v>
      </c>
      <c r="BF722" s="244">
        <f>IF(N722="snížená",J722,0)</f>
        <v>0</v>
      </c>
      <c r="BG722" s="244">
        <f>IF(N722="zákl. přenesená",J722,0)</f>
        <v>0</v>
      </c>
      <c r="BH722" s="244">
        <f>IF(N722="sníž. přenesená",J722,0)</f>
        <v>0</v>
      </c>
      <c r="BI722" s="244">
        <f>IF(N722="nulová",J722,0)</f>
        <v>0</v>
      </c>
      <c r="BJ722" s="19" t="s">
        <v>89</v>
      </c>
      <c r="BK722" s="244">
        <f>ROUND(I722*H722,2)</f>
        <v>0</v>
      </c>
      <c r="BL722" s="19" t="s">
        <v>319</v>
      </c>
      <c r="BM722" s="243" t="s">
        <v>3522</v>
      </c>
    </row>
    <row r="723" s="14" customFormat="1">
      <c r="A723" s="14"/>
      <c r="B723" s="257"/>
      <c r="C723" s="258"/>
      <c r="D723" s="247" t="s">
        <v>232</v>
      </c>
      <c r="E723" s="259" t="s">
        <v>1</v>
      </c>
      <c r="F723" s="260" t="s">
        <v>1297</v>
      </c>
      <c r="G723" s="258"/>
      <c r="H723" s="259" t="s">
        <v>1</v>
      </c>
      <c r="I723" s="261"/>
      <c r="J723" s="258"/>
      <c r="K723" s="258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232</v>
      </c>
      <c r="AU723" s="266" t="s">
        <v>89</v>
      </c>
      <c r="AV723" s="14" t="s">
        <v>84</v>
      </c>
      <c r="AW723" s="14" t="s">
        <v>33</v>
      </c>
      <c r="AX723" s="14" t="s">
        <v>78</v>
      </c>
      <c r="AY723" s="266" t="s">
        <v>224</v>
      </c>
    </row>
    <row r="724" s="13" customFormat="1">
      <c r="A724" s="13"/>
      <c r="B724" s="245"/>
      <c r="C724" s="246"/>
      <c r="D724" s="247" t="s">
        <v>232</v>
      </c>
      <c r="E724" s="248" t="s">
        <v>1</v>
      </c>
      <c r="F724" s="249" t="s">
        <v>3523</v>
      </c>
      <c r="G724" s="246"/>
      <c r="H724" s="250">
        <v>123.292</v>
      </c>
      <c r="I724" s="251"/>
      <c r="J724" s="246"/>
      <c r="K724" s="246"/>
      <c r="L724" s="252"/>
      <c r="M724" s="253"/>
      <c r="N724" s="254"/>
      <c r="O724" s="254"/>
      <c r="P724" s="254"/>
      <c r="Q724" s="254"/>
      <c r="R724" s="254"/>
      <c r="S724" s="254"/>
      <c r="T724" s="25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6" t="s">
        <v>232</v>
      </c>
      <c r="AU724" s="256" t="s">
        <v>89</v>
      </c>
      <c r="AV724" s="13" t="s">
        <v>89</v>
      </c>
      <c r="AW724" s="13" t="s">
        <v>33</v>
      </c>
      <c r="AX724" s="13" t="s">
        <v>84</v>
      </c>
      <c r="AY724" s="256" t="s">
        <v>224</v>
      </c>
    </row>
    <row r="725" s="2" customFormat="1" ht="16.5" customHeight="1">
      <c r="A725" s="40"/>
      <c r="B725" s="41"/>
      <c r="C725" s="231" t="s">
        <v>916</v>
      </c>
      <c r="D725" s="231" t="s">
        <v>226</v>
      </c>
      <c r="E725" s="232" t="s">
        <v>850</v>
      </c>
      <c r="F725" s="233" t="s">
        <v>851</v>
      </c>
      <c r="G725" s="234" t="s">
        <v>229</v>
      </c>
      <c r="H725" s="235">
        <v>111.83</v>
      </c>
      <c r="I725" s="236"/>
      <c r="J725" s="237">
        <f>ROUND(I725*H725,2)</f>
        <v>0</v>
      </c>
      <c r="K725" s="238"/>
      <c r="L725" s="46"/>
      <c r="M725" s="239" t="s">
        <v>1</v>
      </c>
      <c r="N725" s="240" t="s">
        <v>44</v>
      </c>
      <c r="O725" s="93"/>
      <c r="P725" s="241">
        <f>O725*H725</f>
        <v>0</v>
      </c>
      <c r="Q725" s="241">
        <v>0</v>
      </c>
      <c r="R725" s="241">
        <f>Q725*H725</f>
        <v>0</v>
      </c>
      <c r="S725" s="241">
        <v>0</v>
      </c>
      <c r="T725" s="242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3" t="s">
        <v>319</v>
      </c>
      <c r="AT725" s="243" t="s">
        <v>226</v>
      </c>
      <c r="AU725" s="243" t="s">
        <v>89</v>
      </c>
      <c r="AY725" s="19" t="s">
        <v>224</v>
      </c>
      <c r="BE725" s="244">
        <f>IF(N725="základní",J725,0)</f>
        <v>0</v>
      </c>
      <c r="BF725" s="244">
        <f>IF(N725="snížená",J725,0)</f>
        <v>0</v>
      </c>
      <c r="BG725" s="244">
        <f>IF(N725="zákl. přenesená",J725,0)</f>
        <v>0</v>
      </c>
      <c r="BH725" s="244">
        <f>IF(N725="sníž. přenesená",J725,0)</f>
        <v>0</v>
      </c>
      <c r="BI725" s="244">
        <f>IF(N725="nulová",J725,0)</f>
        <v>0</v>
      </c>
      <c r="BJ725" s="19" t="s">
        <v>89</v>
      </c>
      <c r="BK725" s="244">
        <f>ROUND(I725*H725,2)</f>
        <v>0</v>
      </c>
      <c r="BL725" s="19" t="s">
        <v>319</v>
      </c>
      <c r="BM725" s="243" t="s">
        <v>3524</v>
      </c>
    </row>
    <row r="726" s="14" customFormat="1">
      <c r="A726" s="14"/>
      <c r="B726" s="257"/>
      <c r="C726" s="258"/>
      <c r="D726" s="247" t="s">
        <v>232</v>
      </c>
      <c r="E726" s="259" t="s">
        <v>1</v>
      </c>
      <c r="F726" s="260" t="s">
        <v>1297</v>
      </c>
      <c r="G726" s="258"/>
      <c r="H726" s="259" t="s">
        <v>1</v>
      </c>
      <c r="I726" s="261"/>
      <c r="J726" s="258"/>
      <c r="K726" s="258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232</v>
      </c>
      <c r="AU726" s="266" t="s">
        <v>89</v>
      </c>
      <c r="AV726" s="14" t="s">
        <v>84</v>
      </c>
      <c r="AW726" s="14" t="s">
        <v>33</v>
      </c>
      <c r="AX726" s="14" t="s">
        <v>78</v>
      </c>
      <c r="AY726" s="266" t="s">
        <v>224</v>
      </c>
    </row>
    <row r="727" s="13" customFormat="1">
      <c r="A727" s="13"/>
      <c r="B727" s="245"/>
      <c r="C727" s="246"/>
      <c r="D727" s="247" t="s">
        <v>232</v>
      </c>
      <c r="E727" s="248" t="s">
        <v>1</v>
      </c>
      <c r="F727" s="249" t="s">
        <v>3510</v>
      </c>
      <c r="G727" s="246"/>
      <c r="H727" s="250">
        <v>111.83</v>
      </c>
      <c r="I727" s="251"/>
      <c r="J727" s="246"/>
      <c r="K727" s="246"/>
      <c r="L727" s="252"/>
      <c r="M727" s="253"/>
      <c r="N727" s="254"/>
      <c r="O727" s="254"/>
      <c r="P727" s="254"/>
      <c r="Q727" s="254"/>
      <c r="R727" s="254"/>
      <c r="S727" s="254"/>
      <c r="T727" s="25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6" t="s">
        <v>232</v>
      </c>
      <c r="AU727" s="256" t="s">
        <v>89</v>
      </c>
      <c r="AV727" s="13" t="s">
        <v>89</v>
      </c>
      <c r="AW727" s="13" t="s">
        <v>33</v>
      </c>
      <c r="AX727" s="13" t="s">
        <v>84</v>
      </c>
      <c r="AY727" s="256" t="s">
        <v>224</v>
      </c>
    </row>
    <row r="728" s="2" customFormat="1" ht="16.5" customHeight="1">
      <c r="A728" s="40"/>
      <c r="B728" s="41"/>
      <c r="C728" s="278" t="s">
        <v>921</v>
      </c>
      <c r="D728" s="278" t="s">
        <v>390</v>
      </c>
      <c r="E728" s="279" t="s">
        <v>854</v>
      </c>
      <c r="F728" s="280" t="s">
        <v>855</v>
      </c>
      <c r="G728" s="281" t="s">
        <v>229</v>
      </c>
      <c r="H728" s="282">
        <v>123.01300000000001</v>
      </c>
      <c r="I728" s="283"/>
      <c r="J728" s="284">
        <f>ROUND(I728*H728,2)</f>
        <v>0</v>
      </c>
      <c r="K728" s="285"/>
      <c r="L728" s="286"/>
      <c r="M728" s="287" t="s">
        <v>1</v>
      </c>
      <c r="N728" s="288" t="s">
        <v>44</v>
      </c>
      <c r="O728" s="93"/>
      <c r="P728" s="241">
        <f>O728*H728</f>
        <v>0</v>
      </c>
      <c r="Q728" s="241">
        <v>0.00012999999999999999</v>
      </c>
      <c r="R728" s="241">
        <f>Q728*H728</f>
        <v>0.015991689999999999</v>
      </c>
      <c r="S728" s="241">
        <v>0</v>
      </c>
      <c r="T728" s="242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3" t="s">
        <v>418</v>
      </c>
      <c r="AT728" s="243" t="s">
        <v>390</v>
      </c>
      <c r="AU728" s="243" t="s">
        <v>89</v>
      </c>
      <c r="AY728" s="19" t="s">
        <v>224</v>
      </c>
      <c r="BE728" s="244">
        <f>IF(N728="základní",J728,0)</f>
        <v>0</v>
      </c>
      <c r="BF728" s="244">
        <f>IF(N728="snížená",J728,0)</f>
        <v>0</v>
      </c>
      <c r="BG728" s="244">
        <f>IF(N728="zákl. přenesená",J728,0)</f>
        <v>0</v>
      </c>
      <c r="BH728" s="244">
        <f>IF(N728="sníž. přenesená",J728,0)</f>
        <v>0</v>
      </c>
      <c r="BI728" s="244">
        <f>IF(N728="nulová",J728,0)</f>
        <v>0</v>
      </c>
      <c r="BJ728" s="19" t="s">
        <v>89</v>
      </c>
      <c r="BK728" s="244">
        <f>ROUND(I728*H728,2)</f>
        <v>0</v>
      </c>
      <c r="BL728" s="19" t="s">
        <v>319</v>
      </c>
      <c r="BM728" s="243" t="s">
        <v>3525</v>
      </c>
    </row>
    <row r="729" s="14" customFormat="1">
      <c r="A729" s="14"/>
      <c r="B729" s="257"/>
      <c r="C729" s="258"/>
      <c r="D729" s="247" t="s">
        <v>232</v>
      </c>
      <c r="E729" s="259" t="s">
        <v>1</v>
      </c>
      <c r="F729" s="260" t="s">
        <v>1297</v>
      </c>
      <c r="G729" s="258"/>
      <c r="H729" s="259" t="s">
        <v>1</v>
      </c>
      <c r="I729" s="261"/>
      <c r="J729" s="258"/>
      <c r="K729" s="258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232</v>
      </c>
      <c r="AU729" s="266" t="s">
        <v>89</v>
      </c>
      <c r="AV729" s="14" t="s">
        <v>84</v>
      </c>
      <c r="AW729" s="14" t="s">
        <v>33</v>
      </c>
      <c r="AX729" s="14" t="s">
        <v>78</v>
      </c>
      <c r="AY729" s="266" t="s">
        <v>224</v>
      </c>
    </row>
    <row r="730" s="13" customFormat="1">
      <c r="A730" s="13"/>
      <c r="B730" s="245"/>
      <c r="C730" s="246"/>
      <c r="D730" s="247" t="s">
        <v>232</v>
      </c>
      <c r="E730" s="248" t="s">
        <v>1</v>
      </c>
      <c r="F730" s="249" t="s">
        <v>3526</v>
      </c>
      <c r="G730" s="246"/>
      <c r="H730" s="250">
        <v>123.01300000000001</v>
      </c>
      <c r="I730" s="251"/>
      <c r="J730" s="246"/>
      <c r="K730" s="246"/>
      <c r="L730" s="252"/>
      <c r="M730" s="253"/>
      <c r="N730" s="254"/>
      <c r="O730" s="254"/>
      <c r="P730" s="254"/>
      <c r="Q730" s="254"/>
      <c r="R730" s="254"/>
      <c r="S730" s="254"/>
      <c r="T730" s="25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6" t="s">
        <v>232</v>
      </c>
      <c r="AU730" s="256" t="s">
        <v>89</v>
      </c>
      <c r="AV730" s="13" t="s">
        <v>89</v>
      </c>
      <c r="AW730" s="13" t="s">
        <v>33</v>
      </c>
      <c r="AX730" s="13" t="s">
        <v>84</v>
      </c>
      <c r="AY730" s="256" t="s">
        <v>224</v>
      </c>
    </row>
    <row r="731" s="2" customFormat="1" ht="21.75" customHeight="1">
      <c r="A731" s="40"/>
      <c r="B731" s="41"/>
      <c r="C731" s="231" t="s">
        <v>926</v>
      </c>
      <c r="D731" s="231" t="s">
        <v>226</v>
      </c>
      <c r="E731" s="232" t="s">
        <v>859</v>
      </c>
      <c r="F731" s="233" t="s">
        <v>860</v>
      </c>
      <c r="G731" s="234" t="s">
        <v>229</v>
      </c>
      <c r="H731" s="235">
        <v>111.83</v>
      </c>
      <c r="I731" s="236"/>
      <c r="J731" s="237">
        <f>ROUND(I731*H731,2)</f>
        <v>0</v>
      </c>
      <c r="K731" s="238"/>
      <c r="L731" s="46"/>
      <c r="M731" s="239" t="s">
        <v>1</v>
      </c>
      <c r="N731" s="240" t="s">
        <v>44</v>
      </c>
      <c r="O731" s="93"/>
      <c r="P731" s="241">
        <f>O731*H731</f>
        <v>0</v>
      </c>
      <c r="Q731" s="241">
        <v>0</v>
      </c>
      <c r="R731" s="241">
        <f>Q731*H731</f>
        <v>0</v>
      </c>
      <c r="S731" s="241">
        <v>0</v>
      </c>
      <c r="T731" s="242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3" t="s">
        <v>319</v>
      </c>
      <c r="AT731" s="243" t="s">
        <v>226</v>
      </c>
      <c r="AU731" s="243" t="s">
        <v>89</v>
      </c>
      <c r="AY731" s="19" t="s">
        <v>224</v>
      </c>
      <c r="BE731" s="244">
        <f>IF(N731="základní",J731,0)</f>
        <v>0</v>
      </c>
      <c r="BF731" s="244">
        <f>IF(N731="snížená",J731,0)</f>
        <v>0</v>
      </c>
      <c r="BG731" s="244">
        <f>IF(N731="zákl. přenesená",J731,0)</f>
        <v>0</v>
      </c>
      <c r="BH731" s="244">
        <f>IF(N731="sníž. přenesená",J731,0)</f>
        <v>0</v>
      </c>
      <c r="BI731" s="244">
        <f>IF(N731="nulová",J731,0)</f>
        <v>0</v>
      </c>
      <c r="BJ731" s="19" t="s">
        <v>89</v>
      </c>
      <c r="BK731" s="244">
        <f>ROUND(I731*H731,2)</f>
        <v>0</v>
      </c>
      <c r="BL731" s="19" t="s">
        <v>319</v>
      </c>
      <c r="BM731" s="243" t="s">
        <v>3527</v>
      </c>
    </row>
    <row r="732" s="14" customFormat="1">
      <c r="A732" s="14"/>
      <c r="B732" s="257"/>
      <c r="C732" s="258"/>
      <c r="D732" s="247" t="s">
        <v>232</v>
      </c>
      <c r="E732" s="259" t="s">
        <v>1</v>
      </c>
      <c r="F732" s="260" t="s">
        <v>1297</v>
      </c>
      <c r="G732" s="258"/>
      <c r="H732" s="259" t="s">
        <v>1</v>
      </c>
      <c r="I732" s="261"/>
      <c r="J732" s="258"/>
      <c r="K732" s="258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232</v>
      </c>
      <c r="AU732" s="266" t="s">
        <v>89</v>
      </c>
      <c r="AV732" s="14" t="s">
        <v>84</v>
      </c>
      <c r="AW732" s="14" t="s">
        <v>33</v>
      </c>
      <c r="AX732" s="14" t="s">
        <v>78</v>
      </c>
      <c r="AY732" s="266" t="s">
        <v>224</v>
      </c>
    </row>
    <row r="733" s="13" customFormat="1">
      <c r="A733" s="13"/>
      <c r="B733" s="245"/>
      <c r="C733" s="246"/>
      <c r="D733" s="247" t="s">
        <v>232</v>
      </c>
      <c r="E733" s="248" t="s">
        <v>1</v>
      </c>
      <c r="F733" s="249" t="s">
        <v>3510</v>
      </c>
      <c r="G733" s="246"/>
      <c r="H733" s="250">
        <v>111.83</v>
      </c>
      <c r="I733" s="251"/>
      <c r="J733" s="246"/>
      <c r="K733" s="246"/>
      <c r="L733" s="252"/>
      <c r="M733" s="253"/>
      <c r="N733" s="254"/>
      <c r="O733" s="254"/>
      <c r="P733" s="254"/>
      <c r="Q733" s="254"/>
      <c r="R733" s="254"/>
      <c r="S733" s="254"/>
      <c r="T733" s="25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6" t="s">
        <v>232</v>
      </c>
      <c r="AU733" s="256" t="s">
        <v>89</v>
      </c>
      <c r="AV733" s="13" t="s">
        <v>89</v>
      </c>
      <c r="AW733" s="13" t="s">
        <v>33</v>
      </c>
      <c r="AX733" s="13" t="s">
        <v>84</v>
      </c>
      <c r="AY733" s="256" t="s">
        <v>224</v>
      </c>
    </row>
    <row r="734" s="2" customFormat="1" ht="16.5" customHeight="1">
      <c r="A734" s="40"/>
      <c r="B734" s="41"/>
      <c r="C734" s="278" t="s">
        <v>930</v>
      </c>
      <c r="D734" s="278" t="s">
        <v>390</v>
      </c>
      <c r="E734" s="279" t="s">
        <v>863</v>
      </c>
      <c r="F734" s="280" t="s">
        <v>864</v>
      </c>
      <c r="G734" s="281" t="s">
        <v>236</v>
      </c>
      <c r="H734" s="282">
        <v>8.2189999999999994</v>
      </c>
      <c r="I734" s="283"/>
      <c r="J734" s="284">
        <f>ROUND(I734*H734,2)</f>
        <v>0</v>
      </c>
      <c r="K734" s="285"/>
      <c r="L734" s="286"/>
      <c r="M734" s="287" t="s">
        <v>1</v>
      </c>
      <c r="N734" s="288" t="s">
        <v>44</v>
      </c>
      <c r="O734" s="93"/>
      <c r="P734" s="241">
        <f>O734*H734</f>
        <v>0</v>
      </c>
      <c r="Q734" s="241">
        <v>0.5</v>
      </c>
      <c r="R734" s="241">
        <f>Q734*H734</f>
        <v>4.1094999999999997</v>
      </c>
      <c r="S734" s="241">
        <v>0</v>
      </c>
      <c r="T734" s="242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43" t="s">
        <v>418</v>
      </c>
      <c r="AT734" s="243" t="s">
        <v>390</v>
      </c>
      <c r="AU734" s="243" t="s">
        <v>89</v>
      </c>
      <c r="AY734" s="19" t="s">
        <v>224</v>
      </c>
      <c r="BE734" s="244">
        <f>IF(N734="základní",J734,0)</f>
        <v>0</v>
      </c>
      <c r="BF734" s="244">
        <f>IF(N734="snížená",J734,0)</f>
        <v>0</v>
      </c>
      <c r="BG734" s="244">
        <f>IF(N734="zákl. přenesená",J734,0)</f>
        <v>0</v>
      </c>
      <c r="BH734" s="244">
        <f>IF(N734="sníž. přenesená",J734,0)</f>
        <v>0</v>
      </c>
      <c r="BI734" s="244">
        <f>IF(N734="nulová",J734,0)</f>
        <v>0</v>
      </c>
      <c r="BJ734" s="19" t="s">
        <v>89</v>
      </c>
      <c r="BK734" s="244">
        <f>ROUND(I734*H734,2)</f>
        <v>0</v>
      </c>
      <c r="BL734" s="19" t="s">
        <v>319</v>
      </c>
      <c r="BM734" s="243" t="s">
        <v>3528</v>
      </c>
    </row>
    <row r="735" s="14" customFormat="1">
      <c r="A735" s="14"/>
      <c r="B735" s="257"/>
      <c r="C735" s="258"/>
      <c r="D735" s="247" t="s">
        <v>232</v>
      </c>
      <c r="E735" s="259" t="s">
        <v>1</v>
      </c>
      <c r="F735" s="260" t="s">
        <v>1297</v>
      </c>
      <c r="G735" s="258"/>
      <c r="H735" s="259" t="s">
        <v>1</v>
      </c>
      <c r="I735" s="261"/>
      <c r="J735" s="258"/>
      <c r="K735" s="258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232</v>
      </c>
      <c r="AU735" s="266" t="s">
        <v>89</v>
      </c>
      <c r="AV735" s="14" t="s">
        <v>84</v>
      </c>
      <c r="AW735" s="14" t="s">
        <v>33</v>
      </c>
      <c r="AX735" s="14" t="s">
        <v>78</v>
      </c>
      <c r="AY735" s="266" t="s">
        <v>224</v>
      </c>
    </row>
    <row r="736" s="13" customFormat="1">
      <c r="A736" s="13"/>
      <c r="B736" s="245"/>
      <c r="C736" s="246"/>
      <c r="D736" s="247" t="s">
        <v>232</v>
      </c>
      <c r="E736" s="248" t="s">
        <v>1</v>
      </c>
      <c r="F736" s="249" t="s">
        <v>3529</v>
      </c>
      <c r="G736" s="246"/>
      <c r="H736" s="250">
        <v>8.2189999999999994</v>
      </c>
      <c r="I736" s="251"/>
      <c r="J736" s="246"/>
      <c r="K736" s="246"/>
      <c r="L736" s="252"/>
      <c r="M736" s="253"/>
      <c r="N736" s="254"/>
      <c r="O736" s="254"/>
      <c r="P736" s="254"/>
      <c r="Q736" s="254"/>
      <c r="R736" s="254"/>
      <c r="S736" s="254"/>
      <c r="T736" s="25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6" t="s">
        <v>232</v>
      </c>
      <c r="AU736" s="256" t="s">
        <v>89</v>
      </c>
      <c r="AV736" s="13" t="s">
        <v>89</v>
      </c>
      <c r="AW736" s="13" t="s">
        <v>33</v>
      </c>
      <c r="AX736" s="13" t="s">
        <v>84</v>
      </c>
      <c r="AY736" s="256" t="s">
        <v>224</v>
      </c>
    </row>
    <row r="737" s="2" customFormat="1" ht="16.5" customHeight="1">
      <c r="A737" s="40"/>
      <c r="B737" s="41"/>
      <c r="C737" s="231" t="s">
        <v>934</v>
      </c>
      <c r="D737" s="231" t="s">
        <v>226</v>
      </c>
      <c r="E737" s="232" t="s">
        <v>868</v>
      </c>
      <c r="F737" s="233" t="s">
        <v>869</v>
      </c>
      <c r="G737" s="234" t="s">
        <v>229</v>
      </c>
      <c r="H737" s="235">
        <v>111.83</v>
      </c>
      <c r="I737" s="236"/>
      <c r="J737" s="237">
        <f>ROUND(I737*H737,2)</f>
        <v>0</v>
      </c>
      <c r="K737" s="238"/>
      <c r="L737" s="46"/>
      <c r="M737" s="239" t="s">
        <v>1</v>
      </c>
      <c r="N737" s="240" t="s">
        <v>44</v>
      </c>
      <c r="O737" s="93"/>
      <c r="P737" s="241">
        <f>O737*H737</f>
        <v>0</v>
      </c>
      <c r="Q737" s="241">
        <v>0</v>
      </c>
      <c r="R737" s="241">
        <f>Q737*H737</f>
        <v>0</v>
      </c>
      <c r="S737" s="241">
        <v>0</v>
      </c>
      <c r="T737" s="242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3" t="s">
        <v>319</v>
      </c>
      <c r="AT737" s="243" t="s">
        <v>226</v>
      </c>
      <c r="AU737" s="243" t="s">
        <v>89</v>
      </c>
      <c r="AY737" s="19" t="s">
        <v>224</v>
      </c>
      <c r="BE737" s="244">
        <f>IF(N737="základní",J737,0)</f>
        <v>0</v>
      </c>
      <c r="BF737" s="244">
        <f>IF(N737="snížená",J737,0)</f>
        <v>0</v>
      </c>
      <c r="BG737" s="244">
        <f>IF(N737="zákl. přenesená",J737,0)</f>
        <v>0</v>
      </c>
      <c r="BH737" s="244">
        <f>IF(N737="sníž. přenesená",J737,0)</f>
        <v>0</v>
      </c>
      <c r="BI737" s="244">
        <f>IF(N737="nulová",J737,0)</f>
        <v>0</v>
      </c>
      <c r="BJ737" s="19" t="s">
        <v>89</v>
      </c>
      <c r="BK737" s="244">
        <f>ROUND(I737*H737,2)</f>
        <v>0</v>
      </c>
      <c r="BL737" s="19" t="s">
        <v>319</v>
      </c>
      <c r="BM737" s="243" t="s">
        <v>3530</v>
      </c>
    </row>
    <row r="738" s="14" customFormat="1">
      <c r="A738" s="14"/>
      <c r="B738" s="257"/>
      <c r="C738" s="258"/>
      <c r="D738" s="247" t="s">
        <v>232</v>
      </c>
      <c r="E738" s="259" t="s">
        <v>1</v>
      </c>
      <c r="F738" s="260" t="s">
        <v>1297</v>
      </c>
      <c r="G738" s="258"/>
      <c r="H738" s="259" t="s">
        <v>1</v>
      </c>
      <c r="I738" s="261"/>
      <c r="J738" s="258"/>
      <c r="K738" s="258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232</v>
      </c>
      <c r="AU738" s="266" t="s">
        <v>89</v>
      </c>
      <c r="AV738" s="14" t="s">
        <v>84</v>
      </c>
      <c r="AW738" s="14" t="s">
        <v>33</v>
      </c>
      <c r="AX738" s="14" t="s">
        <v>78</v>
      </c>
      <c r="AY738" s="266" t="s">
        <v>224</v>
      </c>
    </row>
    <row r="739" s="13" customFormat="1">
      <c r="A739" s="13"/>
      <c r="B739" s="245"/>
      <c r="C739" s="246"/>
      <c r="D739" s="247" t="s">
        <v>232</v>
      </c>
      <c r="E739" s="248" t="s">
        <v>1</v>
      </c>
      <c r="F739" s="249" t="s">
        <v>3510</v>
      </c>
      <c r="G739" s="246"/>
      <c r="H739" s="250">
        <v>111.83</v>
      </c>
      <c r="I739" s="251"/>
      <c r="J739" s="246"/>
      <c r="K739" s="246"/>
      <c r="L739" s="252"/>
      <c r="M739" s="253"/>
      <c r="N739" s="254"/>
      <c r="O739" s="254"/>
      <c r="P739" s="254"/>
      <c r="Q739" s="254"/>
      <c r="R739" s="254"/>
      <c r="S739" s="254"/>
      <c r="T739" s="25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6" t="s">
        <v>232</v>
      </c>
      <c r="AU739" s="256" t="s">
        <v>89</v>
      </c>
      <c r="AV739" s="13" t="s">
        <v>89</v>
      </c>
      <c r="AW739" s="13" t="s">
        <v>33</v>
      </c>
      <c r="AX739" s="13" t="s">
        <v>84</v>
      </c>
      <c r="AY739" s="256" t="s">
        <v>224</v>
      </c>
    </row>
    <row r="740" s="2" customFormat="1" ht="24.15" customHeight="1">
      <c r="A740" s="40"/>
      <c r="B740" s="41"/>
      <c r="C740" s="278" t="s">
        <v>938</v>
      </c>
      <c r="D740" s="278" t="s">
        <v>390</v>
      </c>
      <c r="E740" s="279" t="s">
        <v>3531</v>
      </c>
      <c r="F740" s="280" t="s">
        <v>3532</v>
      </c>
      <c r="G740" s="281" t="s">
        <v>229</v>
      </c>
      <c r="H740" s="282">
        <v>117.42100000000001</v>
      </c>
      <c r="I740" s="283"/>
      <c r="J740" s="284">
        <f>ROUND(I740*H740,2)</f>
        <v>0</v>
      </c>
      <c r="K740" s="285"/>
      <c r="L740" s="286"/>
      <c r="M740" s="287" t="s">
        <v>1</v>
      </c>
      <c r="N740" s="288" t="s">
        <v>44</v>
      </c>
      <c r="O740" s="93"/>
      <c r="P740" s="241">
        <f>O740*H740</f>
        <v>0</v>
      </c>
      <c r="Q740" s="241">
        <v>0.01</v>
      </c>
      <c r="R740" s="241">
        <f>Q740*H740</f>
        <v>1.1742100000000002</v>
      </c>
      <c r="S740" s="241">
        <v>0</v>
      </c>
      <c r="T740" s="242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3" t="s">
        <v>418</v>
      </c>
      <c r="AT740" s="243" t="s">
        <v>390</v>
      </c>
      <c r="AU740" s="243" t="s">
        <v>89</v>
      </c>
      <c r="AY740" s="19" t="s">
        <v>224</v>
      </c>
      <c r="BE740" s="244">
        <f>IF(N740="základní",J740,0)</f>
        <v>0</v>
      </c>
      <c r="BF740" s="244">
        <f>IF(N740="snížená",J740,0)</f>
        <v>0</v>
      </c>
      <c r="BG740" s="244">
        <f>IF(N740="zákl. přenesená",J740,0)</f>
        <v>0</v>
      </c>
      <c r="BH740" s="244">
        <f>IF(N740="sníž. přenesená",J740,0)</f>
        <v>0</v>
      </c>
      <c r="BI740" s="244">
        <f>IF(N740="nulová",J740,0)</f>
        <v>0</v>
      </c>
      <c r="BJ740" s="19" t="s">
        <v>89</v>
      </c>
      <c r="BK740" s="244">
        <f>ROUND(I740*H740,2)</f>
        <v>0</v>
      </c>
      <c r="BL740" s="19" t="s">
        <v>319</v>
      </c>
      <c r="BM740" s="243" t="s">
        <v>3533</v>
      </c>
    </row>
    <row r="741" s="14" customFormat="1">
      <c r="A741" s="14"/>
      <c r="B741" s="257"/>
      <c r="C741" s="258"/>
      <c r="D741" s="247" t="s">
        <v>232</v>
      </c>
      <c r="E741" s="259" t="s">
        <v>1</v>
      </c>
      <c r="F741" s="260" t="s">
        <v>1297</v>
      </c>
      <c r="G741" s="258"/>
      <c r="H741" s="259" t="s">
        <v>1</v>
      </c>
      <c r="I741" s="261"/>
      <c r="J741" s="258"/>
      <c r="K741" s="258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232</v>
      </c>
      <c r="AU741" s="266" t="s">
        <v>89</v>
      </c>
      <c r="AV741" s="14" t="s">
        <v>84</v>
      </c>
      <c r="AW741" s="14" t="s">
        <v>33</v>
      </c>
      <c r="AX741" s="14" t="s">
        <v>78</v>
      </c>
      <c r="AY741" s="266" t="s">
        <v>224</v>
      </c>
    </row>
    <row r="742" s="13" customFormat="1">
      <c r="A742" s="13"/>
      <c r="B742" s="245"/>
      <c r="C742" s="246"/>
      <c r="D742" s="247" t="s">
        <v>232</v>
      </c>
      <c r="E742" s="248" t="s">
        <v>1</v>
      </c>
      <c r="F742" s="249" t="s">
        <v>3534</v>
      </c>
      <c r="G742" s="246"/>
      <c r="H742" s="250">
        <v>117.42100000000001</v>
      </c>
      <c r="I742" s="251"/>
      <c r="J742" s="246"/>
      <c r="K742" s="246"/>
      <c r="L742" s="252"/>
      <c r="M742" s="253"/>
      <c r="N742" s="254"/>
      <c r="O742" s="254"/>
      <c r="P742" s="254"/>
      <c r="Q742" s="254"/>
      <c r="R742" s="254"/>
      <c r="S742" s="254"/>
      <c r="T742" s="25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6" t="s">
        <v>232</v>
      </c>
      <c r="AU742" s="256" t="s">
        <v>89</v>
      </c>
      <c r="AV742" s="13" t="s">
        <v>89</v>
      </c>
      <c r="AW742" s="13" t="s">
        <v>33</v>
      </c>
      <c r="AX742" s="13" t="s">
        <v>84</v>
      </c>
      <c r="AY742" s="256" t="s">
        <v>224</v>
      </c>
    </row>
    <row r="743" s="2" customFormat="1" ht="16.5" customHeight="1">
      <c r="A743" s="40"/>
      <c r="B743" s="41"/>
      <c r="C743" s="231" t="s">
        <v>952</v>
      </c>
      <c r="D743" s="231" t="s">
        <v>226</v>
      </c>
      <c r="E743" s="232" t="s">
        <v>877</v>
      </c>
      <c r="F743" s="233" t="s">
        <v>878</v>
      </c>
      <c r="G743" s="234" t="s">
        <v>229</v>
      </c>
      <c r="H743" s="235">
        <v>111.83</v>
      </c>
      <c r="I743" s="236"/>
      <c r="J743" s="237">
        <f>ROUND(I743*H743,2)</f>
        <v>0</v>
      </c>
      <c r="K743" s="238"/>
      <c r="L743" s="46"/>
      <c r="M743" s="239" t="s">
        <v>1</v>
      </c>
      <c r="N743" s="240" t="s">
        <v>44</v>
      </c>
      <c r="O743" s="93"/>
      <c r="P743" s="241">
        <f>O743*H743</f>
        <v>0</v>
      </c>
      <c r="Q743" s="241">
        <v>0</v>
      </c>
      <c r="R743" s="241">
        <f>Q743*H743</f>
        <v>0</v>
      </c>
      <c r="S743" s="241">
        <v>0</v>
      </c>
      <c r="T743" s="242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3" t="s">
        <v>319</v>
      </c>
      <c r="AT743" s="243" t="s">
        <v>226</v>
      </c>
      <c r="AU743" s="243" t="s">
        <v>89</v>
      </c>
      <c r="AY743" s="19" t="s">
        <v>224</v>
      </c>
      <c r="BE743" s="244">
        <f>IF(N743="základní",J743,0)</f>
        <v>0</v>
      </c>
      <c r="BF743" s="244">
        <f>IF(N743="snížená",J743,0)</f>
        <v>0</v>
      </c>
      <c r="BG743" s="244">
        <f>IF(N743="zákl. přenesená",J743,0)</f>
        <v>0</v>
      </c>
      <c r="BH743" s="244">
        <f>IF(N743="sníž. přenesená",J743,0)</f>
        <v>0</v>
      </c>
      <c r="BI743" s="244">
        <f>IF(N743="nulová",J743,0)</f>
        <v>0</v>
      </c>
      <c r="BJ743" s="19" t="s">
        <v>89</v>
      </c>
      <c r="BK743" s="244">
        <f>ROUND(I743*H743,2)</f>
        <v>0</v>
      </c>
      <c r="BL743" s="19" t="s">
        <v>319</v>
      </c>
      <c r="BM743" s="243" t="s">
        <v>3535</v>
      </c>
    </row>
    <row r="744" s="14" customFormat="1">
      <c r="A744" s="14"/>
      <c r="B744" s="257"/>
      <c r="C744" s="258"/>
      <c r="D744" s="247" t="s">
        <v>232</v>
      </c>
      <c r="E744" s="259" t="s">
        <v>1</v>
      </c>
      <c r="F744" s="260" t="s">
        <v>1297</v>
      </c>
      <c r="G744" s="258"/>
      <c r="H744" s="259" t="s">
        <v>1</v>
      </c>
      <c r="I744" s="261"/>
      <c r="J744" s="258"/>
      <c r="K744" s="258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232</v>
      </c>
      <c r="AU744" s="266" t="s">
        <v>89</v>
      </c>
      <c r="AV744" s="14" t="s">
        <v>84</v>
      </c>
      <c r="AW744" s="14" t="s">
        <v>33</v>
      </c>
      <c r="AX744" s="14" t="s">
        <v>78</v>
      </c>
      <c r="AY744" s="266" t="s">
        <v>224</v>
      </c>
    </row>
    <row r="745" s="13" customFormat="1">
      <c r="A745" s="13"/>
      <c r="B745" s="245"/>
      <c r="C745" s="246"/>
      <c r="D745" s="247" t="s">
        <v>232</v>
      </c>
      <c r="E745" s="248" t="s">
        <v>1</v>
      </c>
      <c r="F745" s="249" t="s">
        <v>3510</v>
      </c>
      <c r="G745" s="246"/>
      <c r="H745" s="250">
        <v>111.83</v>
      </c>
      <c r="I745" s="251"/>
      <c r="J745" s="246"/>
      <c r="K745" s="246"/>
      <c r="L745" s="252"/>
      <c r="M745" s="253"/>
      <c r="N745" s="254"/>
      <c r="O745" s="254"/>
      <c r="P745" s="254"/>
      <c r="Q745" s="254"/>
      <c r="R745" s="254"/>
      <c r="S745" s="254"/>
      <c r="T745" s="25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6" t="s">
        <v>232</v>
      </c>
      <c r="AU745" s="256" t="s">
        <v>89</v>
      </c>
      <c r="AV745" s="13" t="s">
        <v>89</v>
      </c>
      <c r="AW745" s="13" t="s">
        <v>33</v>
      </c>
      <c r="AX745" s="13" t="s">
        <v>84</v>
      </c>
      <c r="AY745" s="256" t="s">
        <v>224</v>
      </c>
    </row>
    <row r="746" s="2" customFormat="1" ht="21.75" customHeight="1">
      <c r="A746" s="40"/>
      <c r="B746" s="41"/>
      <c r="C746" s="278" t="s">
        <v>956</v>
      </c>
      <c r="D746" s="278" t="s">
        <v>390</v>
      </c>
      <c r="E746" s="279" t="s">
        <v>881</v>
      </c>
      <c r="F746" s="280" t="s">
        <v>882</v>
      </c>
      <c r="G746" s="281" t="s">
        <v>386</v>
      </c>
      <c r="H746" s="282">
        <v>2236.598</v>
      </c>
      <c r="I746" s="283"/>
      <c r="J746" s="284">
        <f>ROUND(I746*H746,2)</f>
        <v>0</v>
      </c>
      <c r="K746" s="285"/>
      <c r="L746" s="286"/>
      <c r="M746" s="287" t="s">
        <v>1</v>
      </c>
      <c r="N746" s="288" t="s">
        <v>44</v>
      </c>
      <c r="O746" s="93"/>
      <c r="P746" s="241">
        <f>O746*H746</f>
        <v>0</v>
      </c>
      <c r="Q746" s="241">
        <v>8.0000000000000007E-05</v>
      </c>
      <c r="R746" s="241">
        <f>Q746*H746</f>
        <v>0.17892784000000001</v>
      </c>
      <c r="S746" s="241">
        <v>0</v>
      </c>
      <c r="T746" s="242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3" t="s">
        <v>418</v>
      </c>
      <c r="AT746" s="243" t="s">
        <v>390</v>
      </c>
      <c r="AU746" s="243" t="s">
        <v>89</v>
      </c>
      <c r="AY746" s="19" t="s">
        <v>224</v>
      </c>
      <c r="BE746" s="244">
        <f>IF(N746="základní",J746,0)</f>
        <v>0</v>
      </c>
      <c r="BF746" s="244">
        <f>IF(N746="snížená",J746,0)</f>
        <v>0</v>
      </c>
      <c r="BG746" s="244">
        <f>IF(N746="zákl. přenesená",J746,0)</f>
        <v>0</v>
      </c>
      <c r="BH746" s="244">
        <f>IF(N746="sníž. přenesená",J746,0)</f>
        <v>0</v>
      </c>
      <c r="BI746" s="244">
        <f>IF(N746="nulová",J746,0)</f>
        <v>0</v>
      </c>
      <c r="BJ746" s="19" t="s">
        <v>89</v>
      </c>
      <c r="BK746" s="244">
        <f>ROUND(I746*H746,2)</f>
        <v>0</v>
      </c>
      <c r="BL746" s="19" t="s">
        <v>319</v>
      </c>
      <c r="BM746" s="243" t="s">
        <v>3536</v>
      </c>
    </row>
    <row r="747" s="14" customFormat="1">
      <c r="A747" s="14"/>
      <c r="B747" s="257"/>
      <c r="C747" s="258"/>
      <c r="D747" s="247" t="s">
        <v>232</v>
      </c>
      <c r="E747" s="259" t="s">
        <v>1</v>
      </c>
      <c r="F747" s="260" t="s">
        <v>1297</v>
      </c>
      <c r="G747" s="258"/>
      <c r="H747" s="259" t="s">
        <v>1</v>
      </c>
      <c r="I747" s="261"/>
      <c r="J747" s="258"/>
      <c r="K747" s="258"/>
      <c r="L747" s="262"/>
      <c r="M747" s="263"/>
      <c r="N747" s="264"/>
      <c r="O747" s="264"/>
      <c r="P747" s="264"/>
      <c r="Q747" s="264"/>
      <c r="R747" s="264"/>
      <c r="S747" s="264"/>
      <c r="T747" s="26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6" t="s">
        <v>232</v>
      </c>
      <c r="AU747" s="266" t="s">
        <v>89</v>
      </c>
      <c r="AV747" s="14" t="s">
        <v>84</v>
      </c>
      <c r="AW747" s="14" t="s">
        <v>33</v>
      </c>
      <c r="AX747" s="14" t="s">
        <v>78</v>
      </c>
      <c r="AY747" s="266" t="s">
        <v>224</v>
      </c>
    </row>
    <row r="748" s="13" customFormat="1">
      <c r="A748" s="13"/>
      <c r="B748" s="245"/>
      <c r="C748" s="246"/>
      <c r="D748" s="247" t="s">
        <v>232</v>
      </c>
      <c r="E748" s="248" t="s">
        <v>1</v>
      </c>
      <c r="F748" s="249" t="s">
        <v>3537</v>
      </c>
      <c r="G748" s="246"/>
      <c r="H748" s="250">
        <v>2236.598</v>
      </c>
      <c r="I748" s="251"/>
      <c r="J748" s="246"/>
      <c r="K748" s="246"/>
      <c r="L748" s="252"/>
      <c r="M748" s="253"/>
      <c r="N748" s="254"/>
      <c r="O748" s="254"/>
      <c r="P748" s="254"/>
      <c r="Q748" s="254"/>
      <c r="R748" s="254"/>
      <c r="S748" s="254"/>
      <c r="T748" s="25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6" t="s">
        <v>232</v>
      </c>
      <c r="AU748" s="256" t="s">
        <v>89</v>
      </c>
      <c r="AV748" s="13" t="s">
        <v>89</v>
      </c>
      <c r="AW748" s="13" t="s">
        <v>33</v>
      </c>
      <c r="AX748" s="13" t="s">
        <v>84</v>
      </c>
      <c r="AY748" s="256" t="s">
        <v>224</v>
      </c>
    </row>
    <row r="749" s="2" customFormat="1" ht="16.5" customHeight="1">
      <c r="A749" s="40"/>
      <c r="B749" s="41"/>
      <c r="C749" s="231" t="s">
        <v>960</v>
      </c>
      <c r="D749" s="231" t="s">
        <v>226</v>
      </c>
      <c r="E749" s="232" t="s">
        <v>886</v>
      </c>
      <c r="F749" s="233" t="s">
        <v>887</v>
      </c>
      <c r="G749" s="234" t="s">
        <v>229</v>
      </c>
      <c r="H749" s="235">
        <v>22.693999999999999</v>
      </c>
      <c r="I749" s="236"/>
      <c r="J749" s="237">
        <f>ROUND(I749*H749,2)</f>
        <v>0</v>
      </c>
      <c r="K749" s="238"/>
      <c r="L749" s="46"/>
      <c r="M749" s="239" t="s">
        <v>1</v>
      </c>
      <c r="N749" s="240" t="s">
        <v>44</v>
      </c>
      <c r="O749" s="93"/>
      <c r="P749" s="241">
        <f>O749*H749</f>
        <v>0</v>
      </c>
      <c r="Q749" s="241">
        <v>0</v>
      </c>
      <c r="R749" s="241">
        <f>Q749*H749</f>
        <v>0</v>
      </c>
      <c r="S749" s="241">
        <v>0</v>
      </c>
      <c r="T749" s="242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3" t="s">
        <v>319</v>
      </c>
      <c r="AT749" s="243" t="s">
        <v>226</v>
      </c>
      <c r="AU749" s="243" t="s">
        <v>89</v>
      </c>
      <c r="AY749" s="19" t="s">
        <v>224</v>
      </c>
      <c r="BE749" s="244">
        <f>IF(N749="základní",J749,0)</f>
        <v>0</v>
      </c>
      <c r="BF749" s="244">
        <f>IF(N749="snížená",J749,0)</f>
        <v>0</v>
      </c>
      <c r="BG749" s="244">
        <f>IF(N749="zákl. přenesená",J749,0)</f>
        <v>0</v>
      </c>
      <c r="BH749" s="244">
        <f>IF(N749="sníž. přenesená",J749,0)</f>
        <v>0</v>
      </c>
      <c r="BI749" s="244">
        <f>IF(N749="nulová",J749,0)</f>
        <v>0</v>
      </c>
      <c r="BJ749" s="19" t="s">
        <v>89</v>
      </c>
      <c r="BK749" s="244">
        <f>ROUND(I749*H749,2)</f>
        <v>0</v>
      </c>
      <c r="BL749" s="19" t="s">
        <v>319</v>
      </c>
      <c r="BM749" s="243" t="s">
        <v>3538</v>
      </c>
    </row>
    <row r="750" s="13" customFormat="1">
      <c r="A750" s="13"/>
      <c r="B750" s="245"/>
      <c r="C750" s="246"/>
      <c r="D750" s="247" t="s">
        <v>232</v>
      </c>
      <c r="E750" s="248" t="s">
        <v>1</v>
      </c>
      <c r="F750" s="249" t="s">
        <v>3539</v>
      </c>
      <c r="G750" s="246"/>
      <c r="H750" s="250">
        <v>22.693999999999999</v>
      </c>
      <c r="I750" s="251"/>
      <c r="J750" s="246"/>
      <c r="K750" s="246"/>
      <c r="L750" s="252"/>
      <c r="M750" s="253"/>
      <c r="N750" s="254"/>
      <c r="O750" s="254"/>
      <c r="P750" s="254"/>
      <c r="Q750" s="254"/>
      <c r="R750" s="254"/>
      <c r="S750" s="254"/>
      <c r="T750" s="25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6" t="s">
        <v>232</v>
      </c>
      <c r="AU750" s="256" t="s">
        <v>89</v>
      </c>
      <c r="AV750" s="13" t="s">
        <v>89</v>
      </c>
      <c r="AW750" s="13" t="s">
        <v>33</v>
      </c>
      <c r="AX750" s="13" t="s">
        <v>84</v>
      </c>
      <c r="AY750" s="256" t="s">
        <v>224</v>
      </c>
    </row>
    <row r="751" s="2" customFormat="1" ht="16.5" customHeight="1">
      <c r="A751" s="40"/>
      <c r="B751" s="41"/>
      <c r="C751" s="278" t="s">
        <v>967</v>
      </c>
      <c r="D751" s="278" t="s">
        <v>390</v>
      </c>
      <c r="E751" s="279" t="s">
        <v>776</v>
      </c>
      <c r="F751" s="280" t="s">
        <v>777</v>
      </c>
      <c r="G751" s="281" t="s">
        <v>322</v>
      </c>
      <c r="H751" s="282">
        <v>0.067000000000000004</v>
      </c>
      <c r="I751" s="283"/>
      <c r="J751" s="284">
        <f>ROUND(I751*H751,2)</f>
        <v>0</v>
      </c>
      <c r="K751" s="285"/>
      <c r="L751" s="286"/>
      <c r="M751" s="287" t="s">
        <v>1</v>
      </c>
      <c r="N751" s="288" t="s">
        <v>44</v>
      </c>
      <c r="O751" s="93"/>
      <c r="P751" s="241">
        <f>O751*H751</f>
        <v>0</v>
      </c>
      <c r="Q751" s="241">
        <v>1</v>
      </c>
      <c r="R751" s="241">
        <f>Q751*H751</f>
        <v>0.067000000000000004</v>
      </c>
      <c r="S751" s="241">
        <v>0</v>
      </c>
      <c r="T751" s="242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3" t="s">
        <v>418</v>
      </c>
      <c r="AT751" s="243" t="s">
        <v>390</v>
      </c>
      <c r="AU751" s="243" t="s">
        <v>89</v>
      </c>
      <c r="AY751" s="19" t="s">
        <v>224</v>
      </c>
      <c r="BE751" s="244">
        <f>IF(N751="základní",J751,0)</f>
        <v>0</v>
      </c>
      <c r="BF751" s="244">
        <f>IF(N751="snížená",J751,0)</f>
        <v>0</v>
      </c>
      <c r="BG751" s="244">
        <f>IF(N751="zákl. přenesená",J751,0)</f>
        <v>0</v>
      </c>
      <c r="BH751" s="244">
        <f>IF(N751="sníž. přenesená",J751,0)</f>
        <v>0</v>
      </c>
      <c r="BI751" s="244">
        <f>IF(N751="nulová",J751,0)</f>
        <v>0</v>
      </c>
      <c r="BJ751" s="19" t="s">
        <v>89</v>
      </c>
      <c r="BK751" s="244">
        <f>ROUND(I751*H751,2)</f>
        <v>0</v>
      </c>
      <c r="BL751" s="19" t="s">
        <v>319</v>
      </c>
      <c r="BM751" s="243" t="s">
        <v>3540</v>
      </c>
    </row>
    <row r="752" s="13" customFormat="1">
      <c r="A752" s="13"/>
      <c r="B752" s="245"/>
      <c r="C752" s="246"/>
      <c r="D752" s="247" t="s">
        <v>232</v>
      </c>
      <c r="E752" s="248" t="s">
        <v>1</v>
      </c>
      <c r="F752" s="249" t="s">
        <v>3541</v>
      </c>
      <c r="G752" s="246"/>
      <c r="H752" s="250">
        <v>0.058999999999999997</v>
      </c>
      <c r="I752" s="251"/>
      <c r="J752" s="246"/>
      <c r="K752" s="246"/>
      <c r="L752" s="252"/>
      <c r="M752" s="253"/>
      <c r="N752" s="254"/>
      <c r="O752" s="254"/>
      <c r="P752" s="254"/>
      <c r="Q752" s="254"/>
      <c r="R752" s="254"/>
      <c r="S752" s="254"/>
      <c r="T752" s="25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6" t="s">
        <v>232</v>
      </c>
      <c r="AU752" s="256" t="s">
        <v>89</v>
      </c>
      <c r="AV752" s="13" t="s">
        <v>89</v>
      </c>
      <c r="AW752" s="13" t="s">
        <v>33</v>
      </c>
      <c r="AX752" s="13" t="s">
        <v>78</v>
      </c>
      <c r="AY752" s="256" t="s">
        <v>224</v>
      </c>
    </row>
    <row r="753" s="13" customFormat="1">
      <c r="A753" s="13"/>
      <c r="B753" s="245"/>
      <c r="C753" s="246"/>
      <c r="D753" s="247" t="s">
        <v>232</v>
      </c>
      <c r="E753" s="248" t="s">
        <v>1</v>
      </c>
      <c r="F753" s="249" t="s">
        <v>3542</v>
      </c>
      <c r="G753" s="246"/>
      <c r="H753" s="250">
        <v>0.0080000000000000002</v>
      </c>
      <c r="I753" s="251"/>
      <c r="J753" s="246"/>
      <c r="K753" s="246"/>
      <c r="L753" s="252"/>
      <c r="M753" s="253"/>
      <c r="N753" s="254"/>
      <c r="O753" s="254"/>
      <c r="P753" s="254"/>
      <c r="Q753" s="254"/>
      <c r="R753" s="254"/>
      <c r="S753" s="254"/>
      <c r="T753" s="25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6" t="s">
        <v>232</v>
      </c>
      <c r="AU753" s="256" t="s">
        <v>89</v>
      </c>
      <c r="AV753" s="13" t="s">
        <v>89</v>
      </c>
      <c r="AW753" s="13" t="s">
        <v>33</v>
      </c>
      <c r="AX753" s="13" t="s">
        <v>78</v>
      </c>
      <c r="AY753" s="256" t="s">
        <v>224</v>
      </c>
    </row>
    <row r="754" s="15" customFormat="1">
      <c r="A754" s="15"/>
      <c r="B754" s="267"/>
      <c r="C754" s="268"/>
      <c r="D754" s="247" t="s">
        <v>232</v>
      </c>
      <c r="E754" s="269" t="s">
        <v>1</v>
      </c>
      <c r="F754" s="270" t="s">
        <v>248</v>
      </c>
      <c r="G754" s="268"/>
      <c r="H754" s="271">
        <v>0.067000000000000004</v>
      </c>
      <c r="I754" s="272"/>
      <c r="J754" s="268"/>
      <c r="K754" s="268"/>
      <c r="L754" s="273"/>
      <c r="M754" s="274"/>
      <c r="N754" s="275"/>
      <c r="O754" s="275"/>
      <c r="P754" s="275"/>
      <c r="Q754" s="275"/>
      <c r="R754" s="275"/>
      <c r="S754" s="275"/>
      <c r="T754" s="27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7" t="s">
        <v>232</v>
      </c>
      <c r="AU754" s="277" t="s">
        <v>89</v>
      </c>
      <c r="AV754" s="15" t="s">
        <v>230</v>
      </c>
      <c r="AW754" s="15" t="s">
        <v>33</v>
      </c>
      <c r="AX754" s="15" t="s">
        <v>84</v>
      </c>
      <c r="AY754" s="277" t="s">
        <v>224</v>
      </c>
    </row>
    <row r="755" s="2" customFormat="1" ht="16.5" customHeight="1">
      <c r="A755" s="40"/>
      <c r="B755" s="41"/>
      <c r="C755" s="231" t="s">
        <v>973</v>
      </c>
      <c r="D755" s="231" t="s">
        <v>226</v>
      </c>
      <c r="E755" s="232" t="s">
        <v>895</v>
      </c>
      <c r="F755" s="233" t="s">
        <v>896</v>
      </c>
      <c r="G755" s="234" t="s">
        <v>229</v>
      </c>
      <c r="H755" s="235">
        <v>22.693999999999999</v>
      </c>
      <c r="I755" s="236"/>
      <c r="J755" s="237">
        <f>ROUND(I755*H755,2)</f>
        <v>0</v>
      </c>
      <c r="K755" s="238"/>
      <c r="L755" s="46"/>
      <c r="M755" s="239" t="s">
        <v>1</v>
      </c>
      <c r="N755" s="240" t="s">
        <v>44</v>
      </c>
      <c r="O755" s="93"/>
      <c r="P755" s="241">
        <f>O755*H755</f>
        <v>0</v>
      </c>
      <c r="Q755" s="241">
        <v>0.00093999999999999997</v>
      </c>
      <c r="R755" s="241">
        <f>Q755*H755</f>
        <v>0.021332359999999998</v>
      </c>
      <c r="S755" s="241">
        <v>0</v>
      </c>
      <c r="T755" s="242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3" t="s">
        <v>319</v>
      </c>
      <c r="AT755" s="243" t="s">
        <v>226</v>
      </c>
      <c r="AU755" s="243" t="s">
        <v>89</v>
      </c>
      <c r="AY755" s="19" t="s">
        <v>224</v>
      </c>
      <c r="BE755" s="244">
        <f>IF(N755="základní",J755,0)</f>
        <v>0</v>
      </c>
      <c r="BF755" s="244">
        <f>IF(N755="snížená",J755,0)</f>
        <v>0</v>
      </c>
      <c r="BG755" s="244">
        <f>IF(N755="zákl. přenesená",J755,0)</f>
        <v>0</v>
      </c>
      <c r="BH755" s="244">
        <f>IF(N755="sníž. přenesená",J755,0)</f>
        <v>0</v>
      </c>
      <c r="BI755" s="244">
        <f>IF(N755="nulová",J755,0)</f>
        <v>0</v>
      </c>
      <c r="BJ755" s="19" t="s">
        <v>89</v>
      </c>
      <c r="BK755" s="244">
        <f>ROUND(I755*H755,2)</f>
        <v>0</v>
      </c>
      <c r="BL755" s="19" t="s">
        <v>319</v>
      </c>
      <c r="BM755" s="243" t="s">
        <v>3543</v>
      </c>
    </row>
    <row r="756" s="14" customFormat="1">
      <c r="A756" s="14"/>
      <c r="B756" s="257"/>
      <c r="C756" s="258"/>
      <c r="D756" s="247" t="s">
        <v>232</v>
      </c>
      <c r="E756" s="259" t="s">
        <v>1</v>
      </c>
      <c r="F756" s="260" t="s">
        <v>832</v>
      </c>
      <c r="G756" s="258"/>
      <c r="H756" s="259" t="s">
        <v>1</v>
      </c>
      <c r="I756" s="261"/>
      <c r="J756" s="258"/>
      <c r="K756" s="258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232</v>
      </c>
      <c r="AU756" s="266" t="s">
        <v>89</v>
      </c>
      <c r="AV756" s="14" t="s">
        <v>84</v>
      </c>
      <c r="AW756" s="14" t="s">
        <v>33</v>
      </c>
      <c r="AX756" s="14" t="s">
        <v>78</v>
      </c>
      <c r="AY756" s="266" t="s">
        <v>224</v>
      </c>
    </row>
    <row r="757" s="13" customFormat="1">
      <c r="A757" s="13"/>
      <c r="B757" s="245"/>
      <c r="C757" s="246"/>
      <c r="D757" s="247" t="s">
        <v>232</v>
      </c>
      <c r="E757" s="248" t="s">
        <v>1</v>
      </c>
      <c r="F757" s="249" t="s">
        <v>3539</v>
      </c>
      <c r="G757" s="246"/>
      <c r="H757" s="250">
        <v>22.693999999999999</v>
      </c>
      <c r="I757" s="251"/>
      <c r="J757" s="246"/>
      <c r="K757" s="246"/>
      <c r="L757" s="252"/>
      <c r="M757" s="253"/>
      <c r="N757" s="254"/>
      <c r="O757" s="254"/>
      <c r="P757" s="254"/>
      <c r="Q757" s="254"/>
      <c r="R757" s="254"/>
      <c r="S757" s="254"/>
      <c r="T757" s="25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6" t="s">
        <v>232</v>
      </c>
      <c r="AU757" s="256" t="s">
        <v>89</v>
      </c>
      <c r="AV757" s="13" t="s">
        <v>89</v>
      </c>
      <c r="AW757" s="13" t="s">
        <v>33</v>
      </c>
      <c r="AX757" s="13" t="s">
        <v>84</v>
      </c>
      <c r="AY757" s="256" t="s">
        <v>224</v>
      </c>
    </row>
    <row r="758" s="2" customFormat="1" ht="24.15" customHeight="1">
      <c r="A758" s="40"/>
      <c r="B758" s="41"/>
      <c r="C758" s="278" t="s">
        <v>977</v>
      </c>
      <c r="D758" s="278" t="s">
        <v>390</v>
      </c>
      <c r="E758" s="279" t="s">
        <v>792</v>
      </c>
      <c r="F758" s="280" t="s">
        <v>793</v>
      </c>
      <c r="G758" s="281" t="s">
        <v>229</v>
      </c>
      <c r="H758" s="282">
        <v>255.37799999999999</v>
      </c>
      <c r="I758" s="283"/>
      <c r="J758" s="284">
        <f>ROUND(I758*H758,2)</f>
        <v>0</v>
      </c>
      <c r="K758" s="285"/>
      <c r="L758" s="286"/>
      <c r="M758" s="287" t="s">
        <v>1</v>
      </c>
      <c r="N758" s="288" t="s">
        <v>44</v>
      </c>
      <c r="O758" s="93"/>
      <c r="P758" s="241">
        <f>O758*H758</f>
        <v>0</v>
      </c>
      <c r="Q758" s="241">
        <v>0.0047000000000000002</v>
      </c>
      <c r="R758" s="241">
        <f>Q758*H758</f>
        <v>1.2002766</v>
      </c>
      <c r="S758" s="241">
        <v>0</v>
      </c>
      <c r="T758" s="242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3" t="s">
        <v>418</v>
      </c>
      <c r="AT758" s="243" t="s">
        <v>390</v>
      </c>
      <c r="AU758" s="243" t="s">
        <v>89</v>
      </c>
      <c r="AY758" s="19" t="s">
        <v>224</v>
      </c>
      <c r="BE758" s="244">
        <f>IF(N758="základní",J758,0)</f>
        <v>0</v>
      </c>
      <c r="BF758" s="244">
        <f>IF(N758="snížená",J758,0)</f>
        <v>0</v>
      </c>
      <c r="BG758" s="244">
        <f>IF(N758="zákl. přenesená",J758,0)</f>
        <v>0</v>
      </c>
      <c r="BH758" s="244">
        <f>IF(N758="sníž. přenesená",J758,0)</f>
        <v>0</v>
      </c>
      <c r="BI758" s="244">
        <f>IF(N758="nulová",J758,0)</f>
        <v>0</v>
      </c>
      <c r="BJ758" s="19" t="s">
        <v>89</v>
      </c>
      <c r="BK758" s="244">
        <f>ROUND(I758*H758,2)</f>
        <v>0</v>
      </c>
      <c r="BL758" s="19" t="s">
        <v>319</v>
      </c>
      <c r="BM758" s="243" t="s">
        <v>3544</v>
      </c>
    </row>
    <row r="759" s="14" customFormat="1">
      <c r="A759" s="14"/>
      <c r="B759" s="257"/>
      <c r="C759" s="258"/>
      <c r="D759" s="247" t="s">
        <v>232</v>
      </c>
      <c r="E759" s="259" t="s">
        <v>1</v>
      </c>
      <c r="F759" s="260" t="s">
        <v>832</v>
      </c>
      <c r="G759" s="258"/>
      <c r="H759" s="259" t="s">
        <v>1</v>
      </c>
      <c r="I759" s="261"/>
      <c r="J759" s="258"/>
      <c r="K759" s="258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232</v>
      </c>
      <c r="AU759" s="266" t="s">
        <v>89</v>
      </c>
      <c r="AV759" s="14" t="s">
        <v>84</v>
      </c>
      <c r="AW759" s="14" t="s">
        <v>33</v>
      </c>
      <c r="AX759" s="14" t="s">
        <v>78</v>
      </c>
      <c r="AY759" s="266" t="s">
        <v>224</v>
      </c>
    </row>
    <row r="760" s="13" customFormat="1">
      <c r="A760" s="13"/>
      <c r="B760" s="245"/>
      <c r="C760" s="246"/>
      <c r="D760" s="247" t="s">
        <v>232</v>
      </c>
      <c r="E760" s="248" t="s">
        <v>1</v>
      </c>
      <c r="F760" s="249" t="s">
        <v>3545</v>
      </c>
      <c r="G760" s="246"/>
      <c r="H760" s="250">
        <v>227.79300000000001</v>
      </c>
      <c r="I760" s="251"/>
      <c r="J760" s="246"/>
      <c r="K760" s="246"/>
      <c r="L760" s="252"/>
      <c r="M760" s="253"/>
      <c r="N760" s="254"/>
      <c r="O760" s="254"/>
      <c r="P760" s="254"/>
      <c r="Q760" s="254"/>
      <c r="R760" s="254"/>
      <c r="S760" s="254"/>
      <c r="T760" s="25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6" t="s">
        <v>232</v>
      </c>
      <c r="AU760" s="256" t="s">
        <v>89</v>
      </c>
      <c r="AV760" s="13" t="s">
        <v>89</v>
      </c>
      <c r="AW760" s="13" t="s">
        <v>33</v>
      </c>
      <c r="AX760" s="13" t="s">
        <v>78</v>
      </c>
      <c r="AY760" s="256" t="s">
        <v>224</v>
      </c>
    </row>
    <row r="761" s="13" customFormat="1">
      <c r="A761" s="13"/>
      <c r="B761" s="245"/>
      <c r="C761" s="246"/>
      <c r="D761" s="247" t="s">
        <v>232</v>
      </c>
      <c r="E761" s="248" t="s">
        <v>1</v>
      </c>
      <c r="F761" s="249" t="s">
        <v>3546</v>
      </c>
      <c r="G761" s="246"/>
      <c r="H761" s="250">
        <v>27.585000000000001</v>
      </c>
      <c r="I761" s="251"/>
      <c r="J761" s="246"/>
      <c r="K761" s="246"/>
      <c r="L761" s="252"/>
      <c r="M761" s="253"/>
      <c r="N761" s="254"/>
      <c r="O761" s="254"/>
      <c r="P761" s="254"/>
      <c r="Q761" s="254"/>
      <c r="R761" s="254"/>
      <c r="S761" s="254"/>
      <c r="T761" s="25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6" t="s">
        <v>232</v>
      </c>
      <c r="AU761" s="256" t="s">
        <v>89</v>
      </c>
      <c r="AV761" s="13" t="s">
        <v>89</v>
      </c>
      <c r="AW761" s="13" t="s">
        <v>33</v>
      </c>
      <c r="AX761" s="13" t="s">
        <v>78</v>
      </c>
      <c r="AY761" s="256" t="s">
        <v>224</v>
      </c>
    </row>
    <row r="762" s="15" customFormat="1">
      <c r="A762" s="15"/>
      <c r="B762" s="267"/>
      <c r="C762" s="268"/>
      <c r="D762" s="247" t="s">
        <v>232</v>
      </c>
      <c r="E762" s="269" t="s">
        <v>1</v>
      </c>
      <c r="F762" s="270" t="s">
        <v>248</v>
      </c>
      <c r="G762" s="268"/>
      <c r="H762" s="271">
        <v>255.37799999999999</v>
      </c>
      <c r="I762" s="272"/>
      <c r="J762" s="268"/>
      <c r="K762" s="268"/>
      <c r="L762" s="273"/>
      <c r="M762" s="274"/>
      <c r="N762" s="275"/>
      <c r="O762" s="275"/>
      <c r="P762" s="275"/>
      <c r="Q762" s="275"/>
      <c r="R762" s="275"/>
      <c r="S762" s="275"/>
      <c r="T762" s="27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7" t="s">
        <v>232</v>
      </c>
      <c r="AU762" s="277" t="s">
        <v>89</v>
      </c>
      <c r="AV762" s="15" t="s">
        <v>230</v>
      </c>
      <c r="AW762" s="15" t="s">
        <v>33</v>
      </c>
      <c r="AX762" s="15" t="s">
        <v>84</v>
      </c>
      <c r="AY762" s="277" t="s">
        <v>224</v>
      </c>
    </row>
    <row r="763" s="2" customFormat="1" ht="16.5" customHeight="1">
      <c r="A763" s="40"/>
      <c r="B763" s="41"/>
      <c r="C763" s="231" t="s">
        <v>982</v>
      </c>
      <c r="D763" s="231" t="s">
        <v>226</v>
      </c>
      <c r="E763" s="232" t="s">
        <v>903</v>
      </c>
      <c r="F763" s="233" t="s">
        <v>904</v>
      </c>
      <c r="G763" s="234" t="s">
        <v>810</v>
      </c>
      <c r="H763" s="289"/>
      <c r="I763" s="236"/>
      <c r="J763" s="237">
        <f>ROUND(I763*H763,2)</f>
        <v>0</v>
      </c>
      <c r="K763" s="238"/>
      <c r="L763" s="46"/>
      <c r="M763" s="239" t="s">
        <v>1</v>
      </c>
      <c r="N763" s="240" t="s">
        <v>44</v>
      </c>
      <c r="O763" s="93"/>
      <c r="P763" s="241">
        <f>O763*H763</f>
        <v>0</v>
      </c>
      <c r="Q763" s="241">
        <v>0</v>
      </c>
      <c r="R763" s="241">
        <f>Q763*H763</f>
        <v>0</v>
      </c>
      <c r="S763" s="241">
        <v>0</v>
      </c>
      <c r="T763" s="242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3" t="s">
        <v>319</v>
      </c>
      <c r="AT763" s="243" t="s">
        <v>226</v>
      </c>
      <c r="AU763" s="243" t="s">
        <v>89</v>
      </c>
      <c r="AY763" s="19" t="s">
        <v>224</v>
      </c>
      <c r="BE763" s="244">
        <f>IF(N763="základní",J763,0)</f>
        <v>0</v>
      </c>
      <c r="BF763" s="244">
        <f>IF(N763="snížená",J763,0)</f>
        <v>0</v>
      </c>
      <c r="BG763" s="244">
        <f>IF(N763="zákl. přenesená",J763,0)</f>
        <v>0</v>
      </c>
      <c r="BH763" s="244">
        <f>IF(N763="sníž. přenesená",J763,0)</f>
        <v>0</v>
      </c>
      <c r="BI763" s="244">
        <f>IF(N763="nulová",J763,0)</f>
        <v>0</v>
      </c>
      <c r="BJ763" s="19" t="s">
        <v>89</v>
      </c>
      <c r="BK763" s="244">
        <f>ROUND(I763*H763,2)</f>
        <v>0</v>
      </c>
      <c r="BL763" s="19" t="s">
        <v>319</v>
      </c>
      <c r="BM763" s="243" t="s">
        <v>3547</v>
      </c>
    </row>
    <row r="764" s="12" customFormat="1" ht="22.8" customHeight="1">
      <c r="A764" s="12"/>
      <c r="B764" s="215"/>
      <c r="C764" s="216"/>
      <c r="D764" s="217" t="s">
        <v>77</v>
      </c>
      <c r="E764" s="229" t="s">
        <v>906</v>
      </c>
      <c r="F764" s="229" t="s">
        <v>907</v>
      </c>
      <c r="G764" s="216"/>
      <c r="H764" s="216"/>
      <c r="I764" s="219"/>
      <c r="J764" s="230">
        <f>BK764</f>
        <v>0</v>
      </c>
      <c r="K764" s="216"/>
      <c r="L764" s="221"/>
      <c r="M764" s="222"/>
      <c r="N764" s="223"/>
      <c r="O764" s="223"/>
      <c r="P764" s="224">
        <f>SUM(P765:P875)</f>
        <v>0</v>
      </c>
      <c r="Q764" s="223"/>
      <c r="R764" s="224">
        <f>SUM(R765:R875)</f>
        <v>4.4350202400000009</v>
      </c>
      <c r="S764" s="223"/>
      <c r="T764" s="225">
        <f>SUM(T765:T875)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26" t="s">
        <v>89</v>
      </c>
      <c r="AT764" s="227" t="s">
        <v>77</v>
      </c>
      <c r="AU764" s="227" t="s">
        <v>84</v>
      </c>
      <c r="AY764" s="226" t="s">
        <v>224</v>
      </c>
      <c r="BK764" s="228">
        <f>SUM(BK765:BK875)</f>
        <v>0</v>
      </c>
    </row>
    <row r="765" s="2" customFormat="1" ht="16.5" customHeight="1">
      <c r="A765" s="40"/>
      <c r="B765" s="41"/>
      <c r="C765" s="231" t="s">
        <v>986</v>
      </c>
      <c r="D765" s="231" t="s">
        <v>226</v>
      </c>
      <c r="E765" s="232" t="s">
        <v>935</v>
      </c>
      <c r="F765" s="233" t="s">
        <v>936</v>
      </c>
      <c r="G765" s="234" t="s">
        <v>229</v>
      </c>
      <c r="H765" s="235">
        <v>110.03</v>
      </c>
      <c r="I765" s="236"/>
      <c r="J765" s="237">
        <f>ROUND(I765*H765,2)</f>
        <v>0</v>
      </c>
      <c r="K765" s="238"/>
      <c r="L765" s="46"/>
      <c r="M765" s="239" t="s">
        <v>1</v>
      </c>
      <c r="N765" s="240" t="s">
        <v>44</v>
      </c>
      <c r="O765" s="93"/>
      <c r="P765" s="241">
        <f>O765*H765</f>
        <v>0</v>
      </c>
      <c r="Q765" s="241">
        <v>0</v>
      </c>
      <c r="R765" s="241">
        <f>Q765*H765</f>
        <v>0</v>
      </c>
      <c r="S765" s="241">
        <v>0</v>
      </c>
      <c r="T765" s="242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3" t="s">
        <v>319</v>
      </c>
      <c r="AT765" s="243" t="s">
        <v>226</v>
      </c>
      <c r="AU765" s="243" t="s">
        <v>89</v>
      </c>
      <c r="AY765" s="19" t="s">
        <v>224</v>
      </c>
      <c r="BE765" s="244">
        <f>IF(N765="základní",J765,0)</f>
        <v>0</v>
      </c>
      <c r="BF765" s="244">
        <f>IF(N765="snížená",J765,0)</f>
        <v>0</v>
      </c>
      <c r="BG765" s="244">
        <f>IF(N765="zákl. přenesená",J765,0)</f>
        <v>0</v>
      </c>
      <c r="BH765" s="244">
        <f>IF(N765="sníž. přenesená",J765,0)</f>
        <v>0</v>
      </c>
      <c r="BI765" s="244">
        <f>IF(N765="nulová",J765,0)</f>
        <v>0</v>
      </c>
      <c r="BJ765" s="19" t="s">
        <v>89</v>
      </c>
      <c r="BK765" s="244">
        <f>ROUND(I765*H765,2)</f>
        <v>0</v>
      </c>
      <c r="BL765" s="19" t="s">
        <v>319</v>
      </c>
      <c r="BM765" s="243" t="s">
        <v>3548</v>
      </c>
    </row>
    <row r="766" s="14" customFormat="1">
      <c r="A766" s="14"/>
      <c r="B766" s="257"/>
      <c r="C766" s="258"/>
      <c r="D766" s="247" t="s">
        <v>232</v>
      </c>
      <c r="E766" s="259" t="s">
        <v>1</v>
      </c>
      <c r="F766" s="260" t="s">
        <v>674</v>
      </c>
      <c r="G766" s="258"/>
      <c r="H766" s="259" t="s">
        <v>1</v>
      </c>
      <c r="I766" s="261"/>
      <c r="J766" s="258"/>
      <c r="K766" s="258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232</v>
      </c>
      <c r="AU766" s="266" t="s">
        <v>89</v>
      </c>
      <c r="AV766" s="14" t="s">
        <v>84</v>
      </c>
      <c r="AW766" s="14" t="s">
        <v>33</v>
      </c>
      <c r="AX766" s="14" t="s">
        <v>78</v>
      </c>
      <c r="AY766" s="266" t="s">
        <v>224</v>
      </c>
    </row>
    <row r="767" s="13" customFormat="1">
      <c r="A767" s="13"/>
      <c r="B767" s="245"/>
      <c r="C767" s="246"/>
      <c r="D767" s="247" t="s">
        <v>232</v>
      </c>
      <c r="E767" s="248" t="s">
        <v>1</v>
      </c>
      <c r="F767" s="249" t="s">
        <v>3333</v>
      </c>
      <c r="G767" s="246"/>
      <c r="H767" s="250">
        <v>31.670000000000002</v>
      </c>
      <c r="I767" s="251"/>
      <c r="J767" s="246"/>
      <c r="K767" s="246"/>
      <c r="L767" s="252"/>
      <c r="M767" s="253"/>
      <c r="N767" s="254"/>
      <c r="O767" s="254"/>
      <c r="P767" s="254"/>
      <c r="Q767" s="254"/>
      <c r="R767" s="254"/>
      <c r="S767" s="254"/>
      <c r="T767" s="25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6" t="s">
        <v>232</v>
      </c>
      <c r="AU767" s="256" t="s">
        <v>89</v>
      </c>
      <c r="AV767" s="13" t="s">
        <v>89</v>
      </c>
      <c r="AW767" s="13" t="s">
        <v>33</v>
      </c>
      <c r="AX767" s="13" t="s">
        <v>78</v>
      </c>
      <c r="AY767" s="256" t="s">
        <v>224</v>
      </c>
    </row>
    <row r="768" s="13" customFormat="1">
      <c r="A768" s="13"/>
      <c r="B768" s="245"/>
      <c r="C768" s="246"/>
      <c r="D768" s="247" t="s">
        <v>232</v>
      </c>
      <c r="E768" s="248" t="s">
        <v>1</v>
      </c>
      <c r="F768" s="249" t="s">
        <v>3335</v>
      </c>
      <c r="G768" s="246"/>
      <c r="H768" s="250">
        <v>12.74</v>
      </c>
      <c r="I768" s="251"/>
      <c r="J768" s="246"/>
      <c r="K768" s="246"/>
      <c r="L768" s="252"/>
      <c r="M768" s="253"/>
      <c r="N768" s="254"/>
      <c r="O768" s="254"/>
      <c r="P768" s="254"/>
      <c r="Q768" s="254"/>
      <c r="R768" s="254"/>
      <c r="S768" s="254"/>
      <c r="T768" s="25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6" t="s">
        <v>232</v>
      </c>
      <c r="AU768" s="256" t="s">
        <v>89</v>
      </c>
      <c r="AV768" s="13" t="s">
        <v>89</v>
      </c>
      <c r="AW768" s="13" t="s">
        <v>33</v>
      </c>
      <c r="AX768" s="13" t="s">
        <v>78</v>
      </c>
      <c r="AY768" s="256" t="s">
        <v>224</v>
      </c>
    </row>
    <row r="769" s="13" customFormat="1">
      <c r="A769" s="13"/>
      <c r="B769" s="245"/>
      <c r="C769" s="246"/>
      <c r="D769" s="247" t="s">
        <v>232</v>
      </c>
      <c r="E769" s="248" t="s">
        <v>1</v>
      </c>
      <c r="F769" s="249" t="s">
        <v>3336</v>
      </c>
      <c r="G769" s="246"/>
      <c r="H769" s="250">
        <v>12.74</v>
      </c>
      <c r="I769" s="251"/>
      <c r="J769" s="246"/>
      <c r="K769" s="246"/>
      <c r="L769" s="252"/>
      <c r="M769" s="253"/>
      <c r="N769" s="254"/>
      <c r="O769" s="254"/>
      <c r="P769" s="254"/>
      <c r="Q769" s="254"/>
      <c r="R769" s="254"/>
      <c r="S769" s="254"/>
      <c r="T769" s="25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6" t="s">
        <v>232</v>
      </c>
      <c r="AU769" s="256" t="s">
        <v>89</v>
      </c>
      <c r="AV769" s="13" t="s">
        <v>89</v>
      </c>
      <c r="AW769" s="13" t="s">
        <v>33</v>
      </c>
      <c r="AX769" s="13" t="s">
        <v>78</v>
      </c>
      <c r="AY769" s="256" t="s">
        <v>224</v>
      </c>
    </row>
    <row r="770" s="13" customFormat="1">
      <c r="A770" s="13"/>
      <c r="B770" s="245"/>
      <c r="C770" s="246"/>
      <c r="D770" s="247" t="s">
        <v>232</v>
      </c>
      <c r="E770" s="248" t="s">
        <v>1</v>
      </c>
      <c r="F770" s="249" t="s">
        <v>3337</v>
      </c>
      <c r="G770" s="246"/>
      <c r="H770" s="250">
        <v>13.720000000000001</v>
      </c>
      <c r="I770" s="251"/>
      <c r="J770" s="246"/>
      <c r="K770" s="246"/>
      <c r="L770" s="252"/>
      <c r="M770" s="253"/>
      <c r="N770" s="254"/>
      <c r="O770" s="254"/>
      <c r="P770" s="254"/>
      <c r="Q770" s="254"/>
      <c r="R770" s="254"/>
      <c r="S770" s="254"/>
      <c r="T770" s="25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6" t="s">
        <v>232</v>
      </c>
      <c r="AU770" s="256" t="s">
        <v>89</v>
      </c>
      <c r="AV770" s="13" t="s">
        <v>89</v>
      </c>
      <c r="AW770" s="13" t="s">
        <v>33</v>
      </c>
      <c r="AX770" s="13" t="s">
        <v>78</v>
      </c>
      <c r="AY770" s="256" t="s">
        <v>224</v>
      </c>
    </row>
    <row r="771" s="14" customFormat="1">
      <c r="A771" s="14"/>
      <c r="B771" s="257"/>
      <c r="C771" s="258"/>
      <c r="D771" s="247" t="s">
        <v>232</v>
      </c>
      <c r="E771" s="259" t="s">
        <v>1</v>
      </c>
      <c r="F771" s="260" t="s">
        <v>679</v>
      </c>
      <c r="G771" s="258"/>
      <c r="H771" s="259" t="s">
        <v>1</v>
      </c>
      <c r="I771" s="261"/>
      <c r="J771" s="258"/>
      <c r="K771" s="258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232</v>
      </c>
      <c r="AU771" s="266" t="s">
        <v>89</v>
      </c>
      <c r="AV771" s="14" t="s">
        <v>84</v>
      </c>
      <c r="AW771" s="14" t="s">
        <v>33</v>
      </c>
      <c r="AX771" s="14" t="s">
        <v>78</v>
      </c>
      <c r="AY771" s="266" t="s">
        <v>224</v>
      </c>
    </row>
    <row r="772" s="13" customFormat="1">
      <c r="A772" s="13"/>
      <c r="B772" s="245"/>
      <c r="C772" s="246"/>
      <c r="D772" s="247" t="s">
        <v>232</v>
      </c>
      <c r="E772" s="248" t="s">
        <v>1</v>
      </c>
      <c r="F772" s="249" t="s">
        <v>3451</v>
      </c>
      <c r="G772" s="246"/>
      <c r="H772" s="250">
        <v>22.789999999999999</v>
      </c>
      <c r="I772" s="251"/>
      <c r="J772" s="246"/>
      <c r="K772" s="246"/>
      <c r="L772" s="252"/>
      <c r="M772" s="253"/>
      <c r="N772" s="254"/>
      <c r="O772" s="254"/>
      <c r="P772" s="254"/>
      <c r="Q772" s="254"/>
      <c r="R772" s="254"/>
      <c r="S772" s="254"/>
      <c r="T772" s="25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6" t="s">
        <v>232</v>
      </c>
      <c r="AU772" s="256" t="s">
        <v>89</v>
      </c>
      <c r="AV772" s="13" t="s">
        <v>89</v>
      </c>
      <c r="AW772" s="13" t="s">
        <v>33</v>
      </c>
      <c r="AX772" s="13" t="s">
        <v>78</v>
      </c>
      <c r="AY772" s="256" t="s">
        <v>224</v>
      </c>
    </row>
    <row r="773" s="13" customFormat="1">
      <c r="A773" s="13"/>
      <c r="B773" s="245"/>
      <c r="C773" s="246"/>
      <c r="D773" s="247" t="s">
        <v>232</v>
      </c>
      <c r="E773" s="248" t="s">
        <v>1</v>
      </c>
      <c r="F773" s="249" t="s">
        <v>3452</v>
      </c>
      <c r="G773" s="246"/>
      <c r="H773" s="250">
        <v>3.1899999999999999</v>
      </c>
      <c r="I773" s="251"/>
      <c r="J773" s="246"/>
      <c r="K773" s="246"/>
      <c r="L773" s="252"/>
      <c r="M773" s="253"/>
      <c r="N773" s="254"/>
      <c r="O773" s="254"/>
      <c r="P773" s="254"/>
      <c r="Q773" s="254"/>
      <c r="R773" s="254"/>
      <c r="S773" s="254"/>
      <c r="T773" s="25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6" t="s">
        <v>232</v>
      </c>
      <c r="AU773" s="256" t="s">
        <v>89</v>
      </c>
      <c r="AV773" s="13" t="s">
        <v>89</v>
      </c>
      <c r="AW773" s="13" t="s">
        <v>33</v>
      </c>
      <c r="AX773" s="13" t="s">
        <v>78</v>
      </c>
      <c r="AY773" s="256" t="s">
        <v>224</v>
      </c>
    </row>
    <row r="774" s="14" customFormat="1">
      <c r="A774" s="14"/>
      <c r="B774" s="257"/>
      <c r="C774" s="258"/>
      <c r="D774" s="247" t="s">
        <v>232</v>
      </c>
      <c r="E774" s="259" t="s">
        <v>1</v>
      </c>
      <c r="F774" s="260" t="s">
        <v>683</v>
      </c>
      <c r="G774" s="258"/>
      <c r="H774" s="259" t="s">
        <v>1</v>
      </c>
      <c r="I774" s="261"/>
      <c r="J774" s="258"/>
      <c r="K774" s="258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232</v>
      </c>
      <c r="AU774" s="266" t="s">
        <v>89</v>
      </c>
      <c r="AV774" s="14" t="s">
        <v>84</v>
      </c>
      <c r="AW774" s="14" t="s">
        <v>33</v>
      </c>
      <c r="AX774" s="14" t="s">
        <v>78</v>
      </c>
      <c r="AY774" s="266" t="s">
        <v>224</v>
      </c>
    </row>
    <row r="775" s="13" customFormat="1">
      <c r="A775" s="13"/>
      <c r="B775" s="245"/>
      <c r="C775" s="246"/>
      <c r="D775" s="247" t="s">
        <v>232</v>
      </c>
      <c r="E775" s="248" t="s">
        <v>1</v>
      </c>
      <c r="F775" s="249" t="s">
        <v>3453</v>
      </c>
      <c r="G775" s="246"/>
      <c r="H775" s="250">
        <v>5.5800000000000001</v>
      </c>
      <c r="I775" s="251"/>
      <c r="J775" s="246"/>
      <c r="K775" s="246"/>
      <c r="L775" s="252"/>
      <c r="M775" s="253"/>
      <c r="N775" s="254"/>
      <c r="O775" s="254"/>
      <c r="P775" s="254"/>
      <c r="Q775" s="254"/>
      <c r="R775" s="254"/>
      <c r="S775" s="254"/>
      <c r="T775" s="25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6" t="s">
        <v>232</v>
      </c>
      <c r="AU775" s="256" t="s">
        <v>89</v>
      </c>
      <c r="AV775" s="13" t="s">
        <v>89</v>
      </c>
      <c r="AW775" s="13" t="s">
        <v>33</v>
      </c>
      <c r="AX775" s="13" t="s">
        <v>78</v>
      </c>
      <c r="AY775" s="256" t="s">
        <v>224</v>
      </c>
    </row>
    <row r="776" s="13" customFormat="1">
      <c r="A776" s="13"/>
      <c r="B776" s="245"/>
      <c r="C776" s="246"/>
      <c r="D776" s="247" t="s">
        <v>232</v>
      </c>
      <c r="E776" s="248" t="s">
        <v>1</v>
      </c>
      <c r="F776" s="249" t="s">
        <v>3454</v>
      </c>
      <c r="G776" s="246"/>
      <c r="H776" s="250">
        <v>7.5999999999999996</v>
      </c>
      <c r="I776" s="251"/>
      <c r="J776" s="246"/>
      <c r="K776" s="246"/>
      <c r="L776" s="252"/>
      <c r="M776" s="253"/>
      <c r="N776" s="254"/>
      <c r="O776" s="254"/>
      <c r="P776" s="254"/>
      <c r="Q776" s="254"/>
      <c r="R776" s="254"/>
      <c r="S776" s="254"/>
      <c r="T776" s="25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6" t="s">
        <v>232</v>
      </c>
      <c r="AU776" s="256" t="s">
        <v>89</v>
      </c>
      <c r="AV776" s="13" t="s">
        <v>89</v>
      </c>
      <c r="AW776" s="13" t="s">
        <v>33</v>
      </c>
      <c r="AX776" s="13" t="s">
        <v>78</v>
      </c>
      <c r="AY776" s="256" t="s">
        <v>224</v>
      </c>
    </row>
    <row r="777" s="15" customFormat="1">
      <c r="A777" s="15"/>
      <c r="B777" s="267"/>
      <c r="C777" s="268"/>
      <c r="D777" s="247" t="s">
        <v>232</v>
      </c>
      <c r="E777" s="269" t="s">
        <v>1</v>
      </c>
      <c r="F777" s="270" t="s">
        <v>248</v>
      </c>
      <c r="G777" s="268"/>
      <c r="H777" s="271">
        <v>110.03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7" t="s">
        <v>232</v>
      </c>
      <c r="AU777" s="277" t="s">
        <v>89</v>
      </c>
      <c r="AV777" s="15" t="s">
        <v>230</v>
      </c>
      <c r="AW777" s="15" t="s">
        <v>33</v>
      </c>
      <c r="AX777" s="15" t="s">
        <v>84</v>
      </c>
      <c r="AY777" s="277" t="s">
        <v>224</v>
      </c>
    </row>
    <row r="778" s="2" customFormat="1" ht="16.5" customHeight="1">
      <c r="A778" s="40"/>
      <c r="B778" s="41"/>
      <c r="C778" s="278" t="s">
        <v>989</v>
      </c>
      <c r="D778" s="278" t="s">
        <v>390</v>
      </c>
      <c r="E778" s="279" t="s">
        <v>939</v>
      </c>
      <c r="F778" s="280" t="s">
        <v>940</v>
      </c>
      <c r="G778" s="281" t="s">
        <v>229</v>
      </c>
      <c r="H778" s="282">
        <v>115.533</v>
      </c>
      <c r="I778" s="283"/>
      <c r="J778" s="284">
        <f>ROUND(I778*H778,2)</f>
        <v>0</v>
      </c>
      <c r="K778" s="285"/>
      <c r="L778" s="286"/>
      <c r="M778" s="287" t="s">
        <v>1</v>
      </c>
      <c r="N778" s="288" t="s">
        <v>44</v>
      </c>
      <c r="O778" s="93"/>
      <c r="P778" s="241">
        <f>O778*H778</f>
        <v>0</v>
      </c>
      <c r="Q778" s="241">
        <v>0.0011000000000000001</v>
      </c>
      <c r="R778" s="241">
        <f>Q778*H778</f>
        <v>0.12708630000000001</v>
      </c>
      <c r="S778" s="241">
        <v>0</v>
      </c>
      <c r="T778" s="242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3" t="s">
        <v>418</v>
      </c>
      <c r="AT778" s="243" t="s">
        <v>390</v>
      </c>
      <c r="AU778" s="243" t="s">
        <v>89</v>
      </c>
      <c r="AY778" s="19" t="s">
        <v>224</v>
      </c>
      <c r="BE778" s="244">
        <f>IF(N778="základní",J778,0)</f>
        <v>0</v>
      </c>
      <c r="BF778" s="244">
        <f>IF(N778="snížená",J778,0)</f>
        <v>0</v>
      </c>
      <c r="BG778" s="244">
        <f>IF(N778="zákl. přenesená",J778,0)</f>
        <v>0</v>
      </c>
      <c r="BH778" s="244">
        <f>IF(N778="sníž. přenesená",J778,0)</f>
        <v>0</v>
      </c>
      <c r="BI778" s="244">
        <f>IF(N778="nulová",J778,0)</f>
        <v>0</v>
      </c>
      <c r="BJ778" s="19" t="s">
        <v>89</v>
      </c>
      <c r="BK778" s="244">
        <f>ROUND(I778*H778,2)</f>
        <v>0</v>
      </c>
      <c r="BL778" s="19" t="s">
        <v>319</v>
      </c>
      <c r="BM778" s="243" t="s">
        <v>3549</v>
      </c>
    </row>
    <row r="779" s="14" customFormat="1">
      <c r="A779" s="14"/>
      <c r="B779" s="257"/>
      <c r="C779" s="258"/>
      <c r="D779" s="247" t="s">
        <v>232</v>
      </c>
      <c r="E779" s="259" t="s">
        <v>1</v>
      </c>
      <c r="F779" s="260" t="s">
        <v>674</v>
      </c>
      <c r="G779" s="258"/>
      <c r="H779" s="259" t="s">
        <v>1</v>
      </c>
      <c r="I779" s="261"/>
      <c r="J779" s="258"/>
      <c r="K779" s="258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232</v>
      </c>
      <c r="AU779" s="266" t="s">
        <v>89</v>
      </c>
      <c r="AV779" s="14" t="s">
        <v>84</v>
      </c>
      <c r="AW779" s="14" t="s">
        <v>33</v>
      </c>
      <c r="AX779" s="14" t="s">
        <v>78</v>
      </c>
      <c r="AY779" s="266" t="s">
        <v>224</v>
      </c>
    </row>
    <row r="780" s="13" customFormat="1">
      <c r="A780" s="13"/>
      <c r="B780" s="245"/>
      <c r="C780" s="246"/>
      <c r="D780" s="247" t="s">
        <v>232</v>
      </c>
      <c r="E780" s="248" t="s">
        <v>1</v>
      </c>
      <c r="F780" s="249" t="s">
        <v>3550</v>
      </c>
      <c r="G780" s="246"/>
      <c r="H780" s="250">
        <v>33.253999999999998</v>
      </c>
      <c r="I780" s="251"/>
      <c r="J780" s="246"/>
      <c r="K780" s="246"/>
      <c r="L780" s="252"/>
      <c r="M780" s="253"/>
      <c r="N780" s="254"/>
      <c r="O780" s="254"/>
      <c r="P780" s="254"/>
      <c r="Q780" s="254"/>
      <c r="R780" s="254"/>
      <c r="S780" s="254"/>
      <c r="T780" s="25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6" t="s">
        <v>232</v>
      </c>
      <c r="AU780" s="256" t="s">
        <v>89</v>
      </c>
      <c r="AV780" s="13" t="s">
        <v>89</v>
      </c>
      <c r="AW780" s="13" t="s">
        <v>33</v>
      </c>
      <c r="AX780" s="13" t="s">
        <v>78</v>
      </c>
      <c r="AY780" s="256" t="s">
        <v>224</v>
      </c>
    </row>
    <row r="781" s="13" customFormat="1">
      <c r="A781" s="13"/>
      <c r="B781" s="245"/>
      <c r="C781" s="246"/>
      <c r="D781" s="247" t="s">
        <v>232</v>
      </c>
      <c r="E781" s="248" t="s">
        <v>1</v>
      </c>
      <c r="F781" s="249" t="s">
        <v>3551</v>
      </c>
      <c r="G781" s="246"/>
      <c r="H781" s="250">
        <v>13.377000000000001</v>
      </c>
      <c r="I781" s="251"/>
      <c r="J781" s="246"/>
      <c r="K781" s="246"/>
      <c r="L781" s="252"/>
      <c r="M781" s="253"/>
      <c r="N781" s="254"/>
      <c r="O781" s="254"/>
      <c r="P781" s="254"/>
      <c r="Q781" s="254"/>
      <c r="R781" s="254"/>
      <c r="S781" s="254"/>
      <c r="T781" s="25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6" t="s">
        <v>232</v>
      </c>
      <c r="AU781" s="256" t="s">
        <v>89</v>
      </c>
      <c r="AV781" s="13" t="s">
        <v>89</v>
      </c>
      <c r="AW781" s="13" t="s">
        <v>33</v>
      </c>
      <c r="AX781" s="13" t="s">
        <v>78</v>
      </c>
      <c r="AY781" s="256" t="s">
        <v>224</v>
      </c>
    </row>
    <row r="782" s="13" customFormat="1">
      <c r="A782" s="13"/>
      <c r="B782" s="245"/>
      <c r="C782" s="246"/>
      <c r="D782" s="247" t="s">
        <v>232</v>
      </c>
      <c r="E782" s="248" t="s">
        <v>1</v>
      </c>
      <c r="F782" s="249" t="s">
        <v>3552</v>
      </c>
      <c r="G782" s="246"/>
      <c r="H782" s="250">
        <v>13.377000000000001</v>
      </c>
      <c r="I782" s="251"/>
      <c r="J782" s="246"/>
      <c r="K782" s="246"/>
      <c r="L782" s="252"/>
      <c r="M782" s="253"/>
      <c r="N782" s="254"/>
      <c r="O782" s="254"/>
      <c r="P782" s="254"/>
      <c r="Q782" s="254"/>
      <c r="R782" s="254"/>
      <c r="S782" s="254"/>
      <c r="T782" s="25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6" t="s">
        <v>232</v>
      </c>
      <c r="AU782" s="256" t="s">
        <v>89</v>
      </c>
      <c r="AV782" s="13" t="s">
        <v>89</v>
      </c>
      <c r="AW782" s="13" t="s">
        <v>33</v>
      </c>
      <c r="AX782" s="13" t="s">
        <v>78</v>
      </c>
      <c r="AY782" s="256" t="s">
        <v>224</v>
      </c>
    </row>
    <row r="783" s="13" customFormat="1">
      <c r="A783" s="13"/>
      <c r="B783" s="245"/>
      <c r="C783" s="246"/>
      <c r="D783" s="247" t="s">
        <v>232</v>
      </c>
      <c r="E783" s="248" t="s">
        <v>1</v>
      </c>
      <c r="F783" s="249" t="s">
        <v>3553</v>
      </c>
      <c r="G783" s="246"/>
      <c r="H783" s="250">
        <v>14.406000000000001</v>
      </c>
      <c r="I783" s="251"/>
      <c r="J783" s="246"/>
      <c r="K783" s="246"/>
      <c r="L783" s="252"/>
      <c r="M783" s="253"/>
      <c r="N783" s="254"/>
      <c r="O783" s="254"/>
      <c r="P783" s="254"/>
      <c r="Q783" s="254"/>
      <c r="R783" s="254"/>
      <c r="S783" s="254"/>
      <c r="T783" s="25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6" t="s">
        <v>232</v>
      </c>
      <c r="AU783" s="256" t="s">
        <v>89</v>
      </c>
      <c r="AV783" s="13" t="s">
        <v>89</v>
      </c>
      <c r="AW783" s="13" t="s">
        <v>33</v>
      </c>
      <c r="AX783" s="13" t="s">
        <v>78</v>
      </c>
      <c r="AY783" s="256" t="s">
        <v>224</v>
      </c>
    </row>
    <row r="784" s="14" customFormat="1">
      <c r="A784" s="14"/>
      <c r="B784" s="257"/>
      <c r="C784" s="258"/>
      <c r="D784" s="247" t="s">
        <v>232</v>
      </c>
      <c r="E784" s="259" t="s">
        <v>1</v>
      </c>
      <c r="F784" s="260" t="s">
        <v>679</v>
      </c>
      <c r="G784" s="258"/>
      <c r="H784" s="259" t="s">
        <v>1</v>
      </c>
      <c r="I784" s="261"/>
      <c r="J784" s="258"/>
      <c r="K784" s="258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232</v>
      </c>
      <c r="AU784" s="266" t="s">
        <v>89</v>
      </c>
      <c r="AV784" s="14" t="s">
        <v>84</v>
      </c>
      <c r="AW784" s="14" t="s">
        <v>33</v>
      </c>
      <c r="AX784" s="14" t="s">
        <v>78</v>
      </c>
      <c r="AY784" s="266" t="s">
        <v>224</v>
      </c>
    </row>
    <row r="785" s="13" customFormat="1">
      <c r="A785" s="13"/>
      <c r="B785" s="245"/>
      <c r="C785" s="246"/>
      <c r="D785" s="247" t="s">
        <v>232</v>
      </c>
      <c r="E785" s="248" t="s">
        <v>1</v>
      </c>
      <c r="F785" s="249" t="s">
        <v>3554</v>
      </c>
      <c r="G785" s="246"/>
      <c r="H785" s="250">
        <v>23.93</v>
      </c>
      <c r="I785" s="251"/>
      <c r="J785" s="246"/>
      <c r="K785" s="246"/>
      <c r="L785" s="252"/>
      <c r="M785" s="253"/>
      <c r="N785" s="254"/>
      <c r="O785" s="254"/>
      <c r="P785" s="254"/>
      <c r="Q785" s="254"/>
      <c r="R785" s="254"/>
      <c r="S785" s="254"/>
      <c r="T785" s="25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6" t="s">
        <v>232</v>
      </c>
      <c r="AU785" s="256" t="s">
        <v>89</v>
      </c>
      <c r="AV785" s="13" t="s">
        <v>89</v>
      </c>
      <c r="AW785" s="13" t="s">
        <v>33</v>
      </c>
      <c r="AX785" s="13" t="s">
        <v>78</v>
      </c>
      <c r="AY785" s="256" t="s">
        <v>224</v>
      </c>
    </row>
    <row r="786" s="13" customFormat="1">
      <c r="A786" s="13"/>
      <c r="B786" s="245"/>
      <c r="C786" s="246"/>
      <c r="D786" s="247" t="s">
        <v>232</v>
      </c>
      <c r="E786" s="248" t="s">
        <v>1</v>
      </c>
      <c r="F786" s="249" t="s">
        <v>3555</v>
      </c>
      <c r="G786" s="246"/>
      <c r="H786" s="250">
        <v>3.3500000000000001</v>
      </c>
      <c r="I786" s="251"/>
      <c r="J786" s="246"/>
      <c r="K786" s="246"/>
      <c r="L786" s="252"/>
      <c r="M786" s="253"/>
      <c r="N786" s="254"/>
      <c r="O786" s="254"/>
      <c r="P786" s="254"/>
      <c r="Q786" s="254"/>
      <c r="R786" s="254"/>
      <c r="S786" s="254"/>
      <c r="T786" s="25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6" t="s">
        <v>232</v>
      </c>
      <c r="AU786" s="256" t="s">
        <v>89</v>
      </c>
      <c r="AV786" s="13" t="s">
        <v>89</v>
      </c>
      <c r="AW786" s="13" t="s">
        <v>33</v>
      </c>
      <c r="AX786" s="13" t="s">
        <v>78</v>
      </c>
      <c r="AY786" s="256" t="s">
        <v>224</v>
      </c>
    </row>
    <row r="787" s="14" customFormat="1">
      <c r="A787" s="14"/>
      <c r="B787" s="257"/>
      <c r="C787" s="258"/>
      <c r="D787" s="247" t="s">
        <v>232</v>
      </c>
      <c r="E787" s="259" t="s">
        <v>1</v>
      </c>
      <c r="F787" s="260" t="s">
        <v>683</v>
      </c>
      <c r="G787" s="258"/>
      <c r="H787" s="259" t="s">
        <v>1</v>
      </c>
      <c r="I787" s="261"/>
      <c r="J787" s="258"/>
      <c r="K787" s="258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232</v>
      </c>
      <c r="AU787" s="266" t="s">
        <v>89</v>
      </c>
      <c r="AV787" s="14" t="s">
        <v>84</v>
      </c>
      <c r="AW787" s="14" t="s">
        <v>33</v>
      </c>
      <c r="AX787" s="14" t="s">
        <v>78</v>
      </c>
      <c r="AY787" s="266" t="s">
        <v>224</v>
      </c>
    </row>
    <row r="788" s="13" customFormat="1">
      <c r="A788" s="13"/>
      <c r="B788" s="245"/>
      <c r="C788" s="246"/>
      <c r="D788" s="247" t="s">
        <v>232</v>
      </c>
      <c r="E788" s="248" t="s">
        <v>1</v>
      </c>
      <c r="F788" s="249" t="s">
        <v>3556</v>
      </c>
      <c r="G788" s="246"/>
      <c r="H788" s="250">
        <v>5.859</v>
      </c>
      <c r="I788" s="251"/>
      <c r="J788" s="246"/>
      <c r="K788" s="246"/>
      <c r="L788" s="252"/>
      <c r="M788" s="253"/>
      <c r="N788" s="254"/>
      <c r="O788" s="254"/>
      <c r="P788" s="254"/>
      <c r="Q788" s="254"/>
      <c r="R788" s="254"/>
      <c r="S788" s="254"/>
      <c r="T788" s="25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6" t="s">
        <v>232</v>
      </c>
      <c r="AU788" s="256" t="s">
        <v>89</v>
      </c>
      <c r="AV788" s="13" t="s">
        <v>89</v>
      </c>
      <c r="AW788" s="13" t="s">
        <v>33</v>
      </c>
      <c r="AX788" s="13" t="s">
        <v>78</v>
      </c>
      <c r="AY788" s="256" t="s">
        <v>224</v>
      </c>
    </row>
    <row r="789" s="13" customFormat="1">
      <c r="A789" s="13"/>
      <c r="B789" s="245"/>
      <c r="C789" s="246"/>
      <c r="D789" s="247" t="s">
        <v>232</v>
      </c>
      <c r="E789" s="248" t="s">
        <v>1</v>
      </c>
      <c r="F789" s="249" t="s">
        <v>3557</v>
      </c>
      <c r="G789" s="246"/>
      <c r="H789" s="250">
        <v>7.9800000000000004</v>
      </c>
      <c r="I789" s="251"/>
      <c r="J789" s="246"/>
      <c r="K789" s="246"/>
      <c r="L789" s="252"/>
      <c r="M789" s="253"/>
      <c r="N789" s="254"/>
      <c r="O789" s="254"/>
      <c r="P789" s="254"/>
      <c r="Q789" s="254"/>
      <c r="R789" s="254"/>
      <c r="S789" s="254"/>
      <c r="T789" s="25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6" t="s">
        <v>232</v>
      </c>
      <c r="AU789" s="256" t="s">
        <v>89</v>
      </c>
      <c r="AV789" s="13" t="s">
        <v>89</v>
      </c>
      <c r="AW789" s="13" t="s">
        <v>33</v>
      </c>
      <c r="AX789" s="13" t="s">
        <v>78</v>
      </c>
      <c r="AY789" s="256" t="s">
        <v>224</v>
      </c>
    </row>
    <row r="790" s="15" customFormat="1">
      <c r="A790" s="15"/>
      <c r="B790" s="267"/>
      <c r="C790" s="268"/>
      <c r="D790" s="247" t="s">
        <v>232</v>
      </c>
      <c r="E790" s="269" t="s">
        <v>1</v>
      </c>
      <c r="F790" s="270" t="s">
        <v>248</v>
      </c>
      <c r="G790" s="268"/>
      <c r="H790" s="271">
        <v>115.533</v>
      </c>
      <c r="I790" s="272"/>
      <c r="J790" s="268"/>
      <c r="K790" s="268"/>
      <c r="L790" s="273"/>
      <c r="M790" s="274"/>
      <c r="N790" s="275"/>
      <c r="O790" s="275"/>
      <c r="P790" s="275"/>
      <c r="Q790" s="275"/>
      <c r="R790" s="275"/>
      <c r="S790" s="275"/>
      <c r="T790" s="27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7" t="s">
        <v>232</v>
      </c>
      <c r="AU790" s="277" t="s">
        <v>89</v>
      </c>
      <c r="AV790" s="15" t="s">
        <v>230</v>
      </c>
      <c r="AW790" s="15" t="s">
        <v>33</v>
      </c>
      <c r="AX790" s="15" t="s">
        <v>84</v>
      </c>
      <c r="AY790" s="277" t="s">
        <v>224</v>
      </c>
    </row>
    <row r="791" s="2" customFormat="1" ht="24.15" customHeight="1">
      <c r="A791" s="40"/>
      <c r="B791" s="41"/>
      <c r="C791" s="231" t="s">
        <v>991</v>
      </c>
      <c r="D791" s="231" t="s">
        <v>226</v>
      </c>
      <c r="E791" s="232" t="s">
        <v>953</v>
      </c>
      <c r="F791" s="233" t="s">
        <v>954</v>
      </c>
      <c r="G791" s="234" t="s">
        <v>229</v>
      </c>
      <c r="H791" s="235">
        <v>110.03</v>
      </c>
      <c r="I791" s="236"/>
      <c r="J791" s="237">
        <f>ROUND(I791*H791,2)</f>
        <v>0</v>
      </c>
      <c r="K791" s="238"/>
      <c r="L791" s="46"/>
      <c r="M791" s="239" t="s">
        <v>1</v>
      </c>
      <c r="N791" s="240" t="s">
        <v>44</v>
      </c>
      <c r="O791" s="93"/>
      <c r="P791" s="241">
        <f>O791*H791</f>
        <v>0</v>
      </c>
      <c r="Q791" s="241">
        <v>0</v>
      </c>
      <c r="R791" s="241">
        <f>Q791*H791</f>
        <v>0</v>
      </c>
      <c r="S791" s="241">
        <v>0</v>
      </c>
      <c r="T791" s="242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3" t="s">
        <v>319</v>
      </c>
      <c r="AT791" s="243" t="s">
        <v>226</v>
      </c>
      <c r="AU791" s="243" t="s">
        <v>89</v>
      </c>
      <c r="AY791" s="19" t="s">
        <v>224</v>
      </c>
      <c r="BE791" s="244">
        <f>IF(N791="základní",J791,0)</f>
        <v>0</v>
      </c>
      <c r="BF791" s="244">
        <f>IF(N791="snížená",J791,0)</f>
        <v>0</v>
      </c>
      <c r="BG791" s="244">
        <f>IF(N791="zákl. přenesená",J791,0)</f>
        <v>0</v>
      </c>
      <c r="BH791" s="244">
        <f>IF(N791="sníž. přenesená",J791,0)</f>
        <v>0</v>
      </c>
      <c r="BI791" s="244">
        <f>IF(N791="nulová",J791,0)</f>
        <v>0</v>
      </c>
      <c r="BJ791" s="19" t="s">
        <v>89</v>
      </c>
      <c r="BK791" s="244">
        <f>ROUND(I791*H791,2)</f>
        <v>0</v>
      </c>
      <c r="BL791" s="19" t="s">
        <v>319</v>
      </c>
      <c r="BM791" s="243" t="s">
        <v>3558</v>
      </c>
    </row>
    <row r="792" s="14" customFormat="1">
      <c r="A792" s="14"/>
      <c r="B792" s="257"/>
      <c r="C792" s="258"/>
      <c r="D792" s="247" t="s">
        <v>232</v>
      </c>
      <c r="E792" s="259" t="s">
        <v>1</v>
      </c>
      <c r="F792" s="260" t="s">
        <v>674</v>
      </c>
      <c r="G792" s="258"/>
      <c r="H792" s="259" t="s">
        <v>1</v>
      </c>
      <c r="I792" s="261"/>
      <c r="J792" s="258"/>
      <c r="K792" s="258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232</v>
      </c>
      <c r="AU792" s="266" t="s">
        <v>89</v>
      </c>
      <c r="AV792" s="14" t="s">
        <v>84</v>
      </c>
      <c r="AW792" s="14" t="s">
        <v>33</v>
      </c>
      <c r="AX792" s="14" t="s">
        <v>78</v>
      </c>
      <c r="AY792" s="266" t="s">
        <v>224</v>
      </c>
    </row>
    <row r="793" s="13" customFormat="1">
      <c r="A793" s="13"/>
      <c r="B793" s="245"/>
      <c r="C793" s="246"/>
      <c r="D793" s="247" t="s">
        <v>232</v>
      </c>
      <c r="E793" s="248" t="s">
        <v>1</v>
      </c>
      <c r="F793" s="249" t="s">
        <v>3333</v>
      </c>
      <c r="G793" s="246"/>
      <c r="H793" s="250">
        <v>31.670000000000002</v>
      </c>
      <c r="I793" s="251"/>
      <c r="J793" s="246"/>
      <c r="K793" s="246"/>
      <c r="L793" s="252"/>
      <c r="M793" s="253"/>
      <c r="N793" s="254"/>
      <c r="O793" s="254"/>
      <c r="P793" s="254"/>
      <c r="Q793" s="254"/>
      <c r="R793" s="254"/>
      <c r="S793" s="254"/>
      <c r="T793" s="25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6" t="s">
        <v>232</v>
      </c>
      <c r="AU793" s="256" t="s">
        <v>89</v>
      </c>
      <c r="AV793" s="13" t="s">
        <v>89</v>
      </c>
      <c r="AW793" s="13" t="s">
        <v>33</v>
      </c>
      <c r="AX793" s="13" t="s">
        <v>78</v>
      </c>
      <c r="AY793" s="256" t="s">
        <v>224</v>
      </c>
    </row>
    <row r="794" s="13" customFormat="1">
      <c r="A794" s="13"/>
      <c r="B794" s="245"/>
      <c r="C794" s="246"/>
      <c r="D794" s="247" t="s">
        <v>232</v>
      </c>
      <c r="E794" s="248" t="s">
        <v>1</v>
      </c>
      <c r="F794" s="249" t="s">
        <v>3335</v>
      </c>
      <c r="G794" s="246"/>
      <c r="H794" s="250">
        <v>12.74</v>
      </c>
      <c r="I794" s="251"/>
      <c r="J794" s="246"/>
      <c r="K794" s="246"/>
      <c r="L794" s="252"/>
      <c r="M794" s="253"/>
      <c r="N794" s="254"/>
      <c r="O794" s="254"/>
      <c r="P794" s="254"/>
      <c r="Q794" s="254"/>
      <c r="R794" s="254"/>
      <c r="S794" s="254"/>
      <c r="T794" s="25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6" t="s">
        <v>232</v>
      </c>
      <c r="AU794" s="256" t="s">
        <v>89</v>
      </c>
      <c r="AV794" s="13" t="s">
        <v>89</v>
      </c>
      <c r="AW794" s="13" t="s">
        <v>33</v>
      </c>
      <c r="AX794" s="13" t="s">
        <v>78</v>
      </c>
      <c r="AY794" s="256" t="s">
        <v>224</v>
      </c>
    </row>
    <row r="795" s="13" customFormat="1">
      <c r="A795" s="13"/>
      <c r="B795" s="245"/>
      <c r="C795" s="246"/>
      <c r="D795" s="247" t="s">
        <v>232</v>
      </c>
      <c r="E795" s="248" t="s">
        <v>1</v>
      </c>
      <c r="F795" s="249" t="s">
        <v>3336</v>
      </c>
      <c r="G795" s="246"/>
      <c r="H795" s="250">
        <v>12.74</v>
      </c>
      <c r="I795" s="251"/>
      <c r="J795" s="246"/>
      <c r="K795" s="246"/>
      <c r="L795" s="252"/>
      <c r="M795" s="253"/>
      <c r="N795" s="254"/>
      <c r="O795" s="254"/>
      <c r="P795" s="254"/>
      <c r="Q795" s="254"/>
      <c r="R795" s="254"/>
      <c r="S795" s="254"/>
      <c r="T795" s="25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6" t="s">
        <v>232</v>
      </c>
      <c r="AU795" s="256" t="s">
        <v>89</v>
      </c>
      <c r="AV795" s="13" t="s">
        <v>89</v>
      </c>
      <c r="AW795" s="13" t="s">
        <v>33</v>
      </c>
      <c r="AX795" s="13" t="s">
        <v>78</v>
      </c>
      <c r="AY795" s="256" t="s">
        <v>224</v>
      </c>
    </row>
    <row r="796" s="13" customFormat="1">
      <c r="A796" s="13"/>
      <c r="B796" s="245"/>
      <c r="C796" s="246"/>
      <c r="D796" s="247" t="s">
        <v>232</v>
      </c>
      <c r="E796" s="248" t="s">
        <v>1</v>
      </c>
      <c r="F796" s="249" t="s">
        <v>3337</v>
      </c>
      <c r="G796" s="246"/>
      <c r="H796" s="250">
        <v>13.720000000000001</v>
      </c>
      <c r="I796" s="251"/>
      <c r="J796" s="246"/>
      <c r="K796" s="246"/>
      <c r="L796" s="252"/>
      <c r="M796" s="253"/>
      <c r="N796" s="254"/>
      <c r="O796" s="254"/>
      <c r="P796" s="254"/>
      <c r="Q796" s="254"/>
      <c r="R796" s="254"/>
      <c r="S796" s="254"/>
      <c r="T796" s="25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6" t="s">
        <v>232</v>
      </c>
      <c r="AU796" s="256" t="s">
        <v>89</v>
      </c>
      <c r="AV796" s="13" t="s">
        <v>89</v>
      </c>
      <c r="AW796" s="13" t="s">
        <v>33</v>
      </c>
      <c r="AX796" s="13" t="s">
        <v>78</v>
      </c>
      <c r="AY796" s="256" t="s">
        <v>224</v>
      </c>
    </row>
    <row r="797" s="14" customFormat="1">
      <c r="A797" s="14"/>
      <c r="B797" s="257"/>
      <c r="C797" s="258"/>
      <c r="D797" s="247" t="s">
        <v>232</v>
      </c>
      <c r="E797" s="259" t="s">
        <v>1</v>
      </c>
      <c r="F797" s="260" t="s">
        <v>679</v>
      </c>
      <c r="G797" s="258"/>
      <c r="H797" s="259" t="s">
        <v>1</v>
      </c>
      <c r="I797" s="261"/>
      <c r="J797" s="258"/>
      <c r="K797" s="258"/>
      <c r="L797" s="262"/>
      <c r="M797" s="263"/>
      <c r="N797" s="264"/>
      <c r="O797" s="264"/>
      <c r="P797" s="264"/>
      <c r="Q797" s="264"/>
      <c r="R797" s="264"/>
      <c r="S797" s="264"/>
      <c r="T797" s="26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6" t="s">
        <v>232</v>
      </c>
      <c r="AU797" s="266" t="s">
        <v>89</v>
      </c>
      <c r="AV797" s="14" t="s">
        <v>84</v>
      </c>
      <c r="AW797" s="14" t="s">
        <v>33</v>
      </c>
      <c r="AX797" s="14" t="s">
        <v>78</v>
      </c>
      <c r="AY797" s="266" t="s">
        <v>224</v>
      </c>
    </row>
    <row r="798" s="13" customFormat="1">
      <c r="A798" s="13"/>
      <c r="B798" s="245"/>
      <c r="C798" s="246"/>
      <c r="D798" s="247" t="s">
        <v>232</v>
      </c>
      <c r="E798" s="248" t="s">
        <v>1</v>
      </c>
      <c r="F798" s="249" t="s">
        <v>3451</v>
      </c>
      <c r="G798" s="246"/>
      <c r="H798" s="250">
        <v>22.789999999999999</v>
      </c>
      <c r="I798" s="251"/>
      <c r="J798" s="246"/>
      <c r="K798" s="246"/>
      <c r="L798" s="252"/>
      <c r="M798" s="253"/>
      <c r="N798" s="254"/>
      <c r="O798" s="254"/>
      <c r="P798" s="254"/>
      <c r="Q798" s="254"/>
      <c r="R798" s="254"/>
      <c r="S798" s="254"/>
      <c r="T798" s="25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6" t="s">
        <v>232</v>
      </c>
      <c r="AU798" s="256" t="s">
        <v>89</v>
      </c>
      <c r="AV798" s="13" t="s">
        <v>89</v>
      </c>
      <c r="AW798" s="13" t="s">
        <v>33</v>
      </c>
      <c r="AX798" s="13" t="s">
        <v>78</v>
      </c>
      <c r="AY798" s="256" t="s">
        <v>224</v>
      </c>
    </row>
    <row r="799" s="13" customFormat="1">
      <c r="A799" s="13"/>
      <c r="B799" s="245"/>
      <c r="C799" s="246"/>
      <c r="D799" s="247" t="s">
        <v>232</v>
      </c>
      <c r="E799" s="248" t="s">
        <v>1</v>
      </c>
      <c r="F799" s="249" t="s">
        <v>3452</v>
      </c>
      <c r="G799" s="246"/>
      <c r="H799" s="250">
        <v>3.1899999999999999</v>
      </c>
      <c r="I799" s="251"/>
      <c r="J799" s="246"/>
      <c r="K799" s="246"/>
      <c r="L799" s="252"/>
      <c r="M799" s="253"/>
      <c r="N799" s="254"/>
      <c r="O799" s="254"/>
      <c r="P799" s="254"/>
      <c r="Q799" s="254"/>
      <c r="R799" s="254"/>
      <c r="S799" s="254"/>
      <c r="T799" s="25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6" t="s">
        <v>232</v>
      </c>
      <c r="AU799" s="256" t="s">
        <v>89</v>
      </c>
      <c r="AV799" s="13" t="s">
        <v>89</v>
      </c>
      <c r="AW799" s="13" t="s">
        <v>33</v>
      </c>
      <c r="AX799" s="13" t="s">
        <v>78</v>
      </c>
      <c r="AY799" s="256" t="s">
        <v>224</v>
      </c>
    </row>
    <row r="800" s="14" customFormat="1">
      <c r="A800" s="14"/>
      <c r="B800" s="257"/>
      <c r="C800" s="258"/>
      <c r="D800" s="247" t="s">
        <v>232</v>
      </c>
      <c r="E800" s="259" t="s">
        <v>1</v>
      </c>
      <c r="F800" s="260" t="s">
        <v>683</v>
      </c>
      <c r="G800" s="258"/>
      <c r="H800" s="259" t="s">
        <v>1</v>
      </c>
      <c r="I800" s="261"/>
      <c r="J800" s="258"/>
      <c r="K800" s="258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232</v>
      </c>
      <c r="AU800" s="266" t="s">
        <v>89</v>
      </c>
      <c r="AV800" s="14" t="s">
        <v>84</v>
      </c>
      <c r="AW800" s="14" t="s">
        <v>33</v>
      </c>
      <c r="AX800" s="14" t="s">
        <v>78</v>
      </c>
      <c r="AY800" s="266" t="s">
        <v>224</v>
      </c>
    </row>
    <row r="801" s="13" customFormat="1">
      <c r="A801" s="13"/>
      <c r="B801" s="245"/>
      <c r="C801" s="246"/>
      <c r="D801" s="247" t="s">
        <v>232</v>
      </c>
      <c r="E801" s="248" t="s">
        <v>1</v>
      </c>
      <c r="F801" s="249" t="s">
        <v>3453</v>
      </c>
      <c r="G801" s="246"/>
      <c r="H801" s="250">
        <v>5.5800000000000001</v>
      </c>
      <c r="I801" s="251"/>
      <c r="J801" s="246"/>
      <c r="K801" s="246"/>
      <c r="L801" s="252"/>
      <c r="M801" s="253"/>
      <c r="N801" s="254"/>
      <c r="O801" s="254"/>
      <c r="P801" s="254"/>
      <c r="Q801" s="254"/>
      <c r="R801" s="254"/>
      <c r="S801" s="254"/>
      <c r="T801" s="25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6" t="s">
        <v>232</v>
      </c>
      <c r="AU801" s="256" t="s">
        <v>89</v>
      </c>
      <c r="AV801" s="13" t="s">
        <v>89</v>
      </c>
      <c r="AW801" s="13" t="s">
        <v>33</v>
      </c>
      <c r="AX801" s="13" t="s">
        <v>78</v>
      </c>
      <c r="AY801" s="256" t="s">
        <v>224</v>
      </c>
    </row>
    <row r="802" s="13" customFormat="1">
      <c r="A802" s="13"/>
      <c r="B802" s="245"/>
      <c r="C802" s="246"/>
      <c r="D802" s="247" t="s">
        <v>232</v>
      </c>
      <c r="E802" s="248" t="s">
        <v>1</v>
      </c>
      <c r="F802" s="249" t="s">
        <v>3454</v>
      </c>
      <c r="G802" s="246"/>
      <c r="H802" s="250">
        <v>7.5999999999999996</v>
      </c>
      <c r="I802" s="251"/>
      <c r="J802" s="246"/>
      <c r="K802" s="246"/>
      <c r="L802" s="252"/>
      <c r="M802" s="253"/>
      <c r="N802" s="254"/>
      <c r="O802" s="254"/>
      <c r="P802" s="254"/>
      <c r="Q802" s="254"/>
      <c r="R802" s="254"/>
      <c r="S802" s="254"/>
      <c r="T802" s="25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6" t="s">
        <v>232</v>
      </c>
      <c r="AU802" s="256" t="s">
        <v>89</v>
      </c>
      <c r="AV802" s="13" t="s">
        <v>89</v>
      </c>
      <c r="AW802" s="13" t="s">
        <v>33</v>
      </c>
      <c r="AX802" s="13" t="s">
        <v>78</v>
      </c>
      <c r="AY802" s="256" t="s">
        <v>224</v>
      </c>
    </row>
    <row r="803" s="15" customFormat="1">
      <c r="A803" s="15"/>
      <c r="B803" s="267"/>
      <c r="C803" s="268"/>
      <c r="D803" s="247" t="s">
        <v>232</v>
      </c>
      <c r="E803" s="269" t="s">
        <v>1</v>
      </c>
      <c r="F803" s="270" t="s">
        <v>248</v>
      </c>
      <c r="G803" s="268"/>
      <c r="H803" s="271">
        <v>110.03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232</v>
      </c>
      <c r="AU803" s="277" t="s">
        <v>89</v>
      </c>
      <c r="AV803" s="15" t="s">
        <v>230</v>
      </c>
      <c r="AW803" s="15" t="s">
        <v>33</v>
      </c>
      <c r="AX803" s="15" t="s">
        <v>84</v>
      </c>
      <c r="AY803" s="277" t="s">
        <v>224</v>
      </c>
    </row>
    <row r="804" s="2" customFormat="1" ht="16.5" customHeight="1">
      <c r="A804" s="40"/>
      <c r="B804" s="41"/>
      <c r="C804" s="278" t="s">
        <v>995</v>
      </c>
      <c r="D804" s="278" t="s">
        <v>390</v>
      </c>
      <c r="E804" s="279" t="s">
        <v>957</v>
      </c>
      <c r="F804" s="280" t="s">
        <v>958</v>
      </c>
      <c r="G804" s="281" t="s">
        <v>229</v>
      </c>
      <c r="H804" s="282">
        <v>115.533</v>
      </c>
      <c r="I804" s="283"/>
      <c r="J804" s="284">
        <f>ROUND(I804*H804,2)</f>
        <v>0</v>
      </c>
      <c r="K804" s="285"/>
      <c r="L804" s="286"/>
      <c r="M804" s="287" t="s">
        <v>1</v>
      </c>
      <c r="N804" s="288" t="s">
        <v>44</v>
      </c>
      <c r="O804" s="93"/>
      <c r="P804" s="241">
        <f>O804*H804</f>
        <v>0</v>
      </c>
      <c r="Q804" s="241">
        <v>0.0066</v>
      </c>
      <c r="R804" s="241">
        <f>Q804*H804</f>
        <v>0.76251780000000002</v>
      </c>
      <c r="S804" s="241">
        <v>0</v>
      </c>
      <c r="T804" s="242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3" t="s">
        <v>418</v>
      </c>
      <c r="AT804" s="243" t="s">
        <v>390</v>
      </c>
      <c r="AU804" s="243" t="s">
        <v>89</v>
      </c>
      <c r="AY804" s="19" t="s">
        <v>224</v>
      </c>
      <c r="BE804" s="244">
        <f>IF(N804="základní",J804,0)</f>
        <v>0</v>
      </c>
      <c r="BF804" s="244">
        <f>IF(N804="snížená",J804,0)</f>
        <v>0</v>
      </c>
      <c r="BG804" s="244">
        <f>IF(N804="zákl. přenesená",J804,0)</f>
        <v>0</v>
      </c>
      <c r="BH804" s="244">
        <f>IF(N804="sníž. přenesená",J804,0)</f>
        <v>0</v>
      </c>
      <c r="BI804" s="244">
        <f>IF(N804="nulová",J804,0)</f>
        <v>0</v>
      </c>
      <c r="BJ804" s="19" t="s">
        <v>89</v>
      </c>
      <c r="BK804" s="244">
        <f>ROUND(I804*H804,2)</f>
        <v>0</v>
      </c>
      <c r="BL804" s="19" t="s">
        <v>319</v>
      </c>
      <c r="BM804" s="243" t="s">
        <v>3559</v>
      </c>
    </row>
    <row r="805" s="14" customFormat="1">
      <c r="A805" s="14"/>
      <c r="B805" s="257"/>
      <c r="C805" s="258"/>
      <c r="D805" s="247" t="s">
        <v>232</v>
      </c>
      <c r="E805" s="259" t="s">
        <v>1</v>
      </c>
      <c r="F805" s="260" t="s">
        <v>674</v>
      </c>
      <c r="G805" s="258"/>
      <c r="H805" s="259" t="s">
        <v>1</v>
      </c>
      <c r="I805" s="261"/>
      <c r="J805" s="258"/>
      <c r="K805" s="258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232</v>
      </c>
      <c r="AU805" s="266" t="s">
        <v>89</v>
      </c>
      <c r="AV805" s="14" t="s">
        <v>84</v>
      </c>
      <c r="AW805" s="14" t="s">
        <v>33</v>
      </c>
      <c r="AX805" s="14" t="s">
        <v>78</v>
      </c>
      <c r="AY805" s="266" t="s">
        <v>224</v>
      </c>
    </row>
    <row r="806" s="13" customFormat="1">
      <c r="A806" s="13"/>
      <c r="B806" s="245"/>
      <c r="C806" s="246"/>
      <c r="D806" s="247" t="s">
        <v>232</v>
      </c>
      <c r="E806" s="248" t="s">
        <v>1</v>
      </c>
      <c r="F806" s="249" t="s">
        <v>3550</v>
      </c>
      <c r="G806" s="246"/>
      <c r="H806" s="250">
        <v>33.253999999999998</v>
      </c>
      <c r="I806" s="251"/>
      <c r="J806" s="246"/>
      <c r="K806" s="246"/>
      <c r="L806" s="252"/>
      <c r="M806" s="253"/>
      <c r="N806" s="254"/>
      <c r="O806" s="254"/>
      <c r="P806" s="254"/>
      <c r="Q806" s="254"/>
      <c r="R806" s="254"/>
      <c r="S806" s="254"/>
      <c r="T806" s="25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6" t="s">
        <v>232</v>
      </c>
      <c r="AU806" s="256" t="s">
        <v>89</v>
      </c>
      <c r="AV806" s="13" t="s">
        <v>89</v>
      </c>
      <c r="AW806" s="13" t="s">
        <v>33</v>
      </c>
      <c r="AX806" s="13" t="s">
        <v>78</v>
      </c>
      <c r="AY806" s="256" t="s">
        <v>224</v>
      </c>
    </row>
    <row r="807" s="13" customFormat="1">
      <c r="A807" s="13"/>
      <c r="B807" s="245"/>
      <c r="C807" s="246"/>
      <c r="D807" s="247" t="s">
        <v>232</v>
      </c>
      <c r="E807" s="248" t="s">
        <v>1</v>
      </c>
      <c r="F807" s="249" t="s">
        <v>3551</v>
      </c>
      <c r="G807" s="246"/>
      <c r="H807" s="250">
        <v>13.377000000000001</v>
      </c>
      <c r="I807" s="251"/>
      <c r="J807" s="246"/>
      <c r="K807" s="246"/>
      <c r="L807" s="252"/>
      <c r="M807" s="253"/>
      <c r="N807" s="254"/>
      <c r="O807" s="254"/>
      <c r="P807" s="254"/>
      <c r="Q807" s="254"/>
      <c r="R807" s="254"/>
      <c r="S807" s="254"/>
      <c r="T807" s="25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6" t="s">
        <v>232</v>
      </c>
      <c r="AU807" s="256" t="s">
        <v>89</v>
      </c>
      <c r="AV807" s="13" t="s">
        <v>89</v>
      </c>
      <c r="AW807" s="13" t="s">
        <v>33</v>
      </c>
      <c r="AX807" s="13" t="s">
        <v>78</v>
      </c>
      <c r="AY807" s="256" t="s">
        <v>224</v>
      </c>
    </row>
    <row r="808" s="13" customFormat="1">
      <c r="A808" s="13"/>
      <c r="B808" s="245"/>
      <c r="C808" s="246"/>
      <c r="D808" s="247" t="s">
        <v>232</v>
      </c>
      <c r="E808" s="248" t="s">
        <v>1</v>
      </c>
      <c r="F808" s="249" t="s">
        <v>3552</v>
      </c>
      <c r="G808" s="246"/>
      <c r="H808" s="250">
        <v>13.377000000000001</v>
      </c>
      <c r="I808" s="251"/>
      <c r="J808" s="246"/>
      <c r="K808" s="246"/>
      <c r="L808" s="252"/>
      <c r="M808" s="253"/>
      <c r="N808" s="254"/>
      <c r="O808" s="254"/>
      <c r="P808" s="254"/>
      <c r="Q808" s="254"/>
      <c r="R808" s="254"/>
      <c r="S808" s="254"/>
      <c r="T808" s="25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6" t="s">
        <v>232</v>
      </c>
      <c r="AU808" s="256" t="s">
        <v>89</v>
      </c>
      <c r="AV808" s="13" t="s">
        <v>89</v>
      </c>
      <c r="AW808" s="13" t="s">
        <v>33</v>
      </c>
      <c r="AX808" s="13" t="s">
        <v>78</v>
      </c>
      <c r="AY808" s="256" t="s">
        <v>224</v>
      </c>
    </row>
    <row r="809" s="13" customFormat="1">
      <c r="A809" s="13"/>
      <c r="B809" s="245"/>
      <c r="C809" s="246"/>
      <c r="D809" s="247" t="s">
        <v>232</v>
      </c>
      <c r="E809" s="248" t="s">
        <v>1</v>
      </c>
      <c r="F809" s="249" t="s">
        <v>3553</v>
      </c>
      <c r="G809" s="246"/>
      <c r="H809" s="250">
        <v>14.406000000000001</v>
      </c>
      <c r="I809" s="251"/>
      <c r="J809" s="246"/>
      <c r="K809" s="246"/>
      <c r="L809" s="252"/>
      <c r="M809" s="253"/>
      <c r="N809" s="254"/>
      <c r="O809" s="254"/>
      <c r="P809" s="254"/>
      <c r="Q809" s="254"/>
      <c r="R809" s="254"/>
      <c r="S809" s="254"/>
      <c r="T809" s="25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6" t="s">
        <v>232</v>
      </c>
      <c r="AU809" s="256" t="s">
        <v>89</v>
      </c>
      <c r="AV809" s="13" t="s">
        <v>89</v>
      </c>
      <c r="AW809" s="13" t="s">
        <v>33</v>
      </c>
      <c r="AX809" s="13" t="s">
        <v>78</v>
      </c>
      <c r="AY809" s="256" t="s">
        <v>224</v>
      </c>
    </row>
    <row r="810" s="14" customFormat="1">
      <c r="A810" s="14"/>
      <c r="B810" s="257"/>
      <c r="C810" s="258"/>
      <c r="D810" s="247" t="s">
        <v>232</v>
      </c>
      <c r="E810" s="259" t="s">
        <v>1</v>
      </c>
      <c r="F810" s="260" t="s">
        <v>679</v>
      </c>
      <c r="G810" s="258"/>
      <c r="H810" s="259" t="s">
        <v>1</v>
      </c>
      <c r="I810" s="261"/>
      <c r="J810" s="258"/>
      <c r="K810" s="258"/>
      <c r="L810" s="262"/>
      <c r="M810" s="263"/>
      <c r="N810" s="264"/>
      <c r="O810" s="264"/>
      <c r="P810" s="264"/>
      <c r="Q810" s="264"/>
      <c r="R810" s="264"/>
      <c r="S810" s="264"/>
      <c r="T810" s="26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6" t="s">
        <v>232</v>
      </c>
      <c r="AU810" s="266" t="s">
        <v>89</v>
      </c>
      <c r="AV810" s="14" t="s">
        <v>84</v>
      </c>
      <c r="AW810" s="14" t="s">
        <v>33</v>
      </c>
      <c r="AX810" s="14" t="s">
        <v>78</v>
      </c>
      <c r="AY810" s="266" t="s">
        <v>224</v>
      </c>
    </row>
    <row r="811" s="13" customFormat="1">
      <c r="A811" s="13"/>
      <c r="B811" s="245"/>
      <c r="C811" s="246"/>
      <c r="D811" s="247" t="s">
        <v>232</v>
      </c>
      <c r="E811" s="248" t="s">
        <v>1</v>
      </c>
      <c r="F811" s="249" t="s">
        <v>3554</v>
      </c>
      <c r="G811" s="246"/>
      <c r="H811" s="250">
        <v>23.93</v>
      </c>
      <c r="I811" s="251"/>
      <c r="J811" s="246"/>
      <c r="K811" s="246"/>
      <c r="L811" s="252"/>
      <c r="M811" s="253"/>
      <c r="N811" s="254"/>
      <c r="O811" s="254"/>
      <c r="P811" s="254"/>
      <c r="Q811" s="254"/>
      <c r="R811" s="254"/>
      <c r="S811" s="254"/>
      <c r="T811" s="25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6" t="s">
        <v>232</v>
      </c>
      <c r="AU811" s="256" t="s">
        <v>89</v>
      </c>
      <c r="AV811" s="13" t="s">
        <v>89</v>
      </c>
      <c r="AW811" s="13" t="s">
        <v>33</v>
      </c>
      <c r="AX811" s="13" t="s">
        <v>78</v>
      </c>
      <c r="AY811" s="256" t="s">
        <v>224</v>
      </c>
    </row>
    <row r="812" s="13" customFormat="1">
      <c r="A812" s="13"/>
      <c r="B812" s="245"/>
      <c r="C812" s="246"/>
      <c r="D812" s="247" t="s">
        <v>232</v>
      </c>
      <c r="E812" s="248" t="s">
        <v>1</v>
      </c>
      <c r="F812" s="249" t="s">
        <v>3555</v>
      </c>
      <c r="G812" s="246"/>
      <c r="H812" s="250">
        <v>3.3500000000000001</v>
      </c>
      <c r="I812" s="251"/>
      <c r="J812" s="246"/>
      <c r="K812" s="246"/>
      <c r="L812" s="252"/>
      <c r="M812" s="253"/>
      <c r="N812" s="254"/>
      <c r="O812" s="254"/>
      <c r="P812" s="254"/>
      <c r="Q812" s="254"/>
      <c r="R812" s="254"/>
      <c r="S812" s="254"/>
      <c r="T812" s="25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6" t="s">
        <v>232</v>
      </c>
      <c r="AU812" s="256" t="s">
        <v>89</v>
      </c>
      <c r="AV812" s="13" t="s">
        <v>89</v>
      </c>
      <c r="AW812" s="13" t="s">
        <v>33</v>
      </c>
      <c r="AX812" s="13" t="s">
        <v>78</v>
      </c>
      <c r="AY812" s="256" t="s">
        <v>224</v>
      </c>
    </row>
    <row r="813" s="14" customFormat="1">
      <c r="A813" s="14"/>
      <c r="B813" s="257"/>
      <c r="C813" s="258"/>
      <c r="D813" s="247" t="s">
        <v>232</v>
      </c>
      <c r="E813" s="259" t="s">
        <v>1</v>
      </c>
      <c r="F813" s="260" t="s">
        <v>683</v>
      </c>
      <c r="G813" s="258"/>
      <c r="H813" s="259" t="s">
        <v>1</v>
      </c>
      <c r="I813" s="261"/>
      <c r="J813" s="258"/>
      <c r="K813" s="258"/>
      <c r="L813" s="262"/>
      <c r="M813" s="263"/>
      <c r="N813" s="264"/>
      <c r="O813" s="264"/>
      <c r="P813" s="264"/>
      <c r="Q813" s="264"/>
      <c r="R813" s="264"/>
      <c r="S813" s="264"/>
      <c r="T813" s="26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6" t="s">
        <v>232</v>
      </c>
      <c r="AU813" s="266" t="s">
        <v>89</v>
      </c>
      <c r="AV813" s="14" t="s">
        <v>84</v>
      </c>
      <c r="AW813" s="14" t="s">
        <v>33</v>
      </c>
      <c r="AX813" s="14" t="s">
        <v>78</v>
      </c>
      <c r="AY813" s="266" t="s">
        <v>224</v>
      </c>
    </row>
    <row r="814" s="13" customFormat="1">
      <c r="A814" s="13"/>
      <c r="B814" s="245"/>
      <c r="C814" s="246"/>
      <c r="D814" s="247" t="s">
        <v>232</v>
      </c>
      <c r="E814" s="248" t="s">
        <v>1</v>
      </c>
      <c r="F814" s="249" t="s">
        <v>3556</v>
      </c>
      <c r="G814" s="246"/>
      <c r="H814" s="250">
        <v>5.859</v>
      </c>
      <c r="I814" s="251"/>
      <c r="J814" s="246"/>
      <c r="K814" s="246"/>
      <c r="L814" s="252"/>
      <c r="M814" s="253"/>
      <c r="N814" s="254"/>
      <c r="O814" s="254"/>
      <c r="P814" s="254"/>
      <c r="Q814" s="254"/>
      <c r="R814" s="254"/>
      <c r="S814" s="254"/>
      <c r="T814" s="25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6" t="s">
        <v>232</v>
      </c>
      <c r="AU814" s="256" t="s">
        <v>89</v>
      </c>
      <c r="AV814" s="13" t="s">
        <v>89</v>
      </c>
      <c r="AW814" s="13" t="s">
        <v>33</v>
      </c>
      <c r="AX814" s="13" t="s">
        <v>78</v>
      </c>
      <c r="AY814" s="256" t="s">
        <v>224</v>
      </c>
    </row>
    <row r="815" s="13" customFormat="1">
      <c r="A815" s="13"/>
      <c r="B815" s="245"/>
      <c r="C815" s="246"/>
      <c r="D815" s="247" t="s">
        <v>232</v>
      </c>
      <c r="E815" s="248" t="s">
        <v>1</v>
      </c>
      <c r="F815" s="249" t="s">
        <v>3557</v>
      </c>
      <c r="G815" s="246"/>
      <c r="H815" s="250">
        <v>7.9800000000000004</v>
      </c>
      <c r="I815" s="251"/>
      <c r="J815" s="246"/>
      <c r="K815" s="246"/>
      <c r="L815" s="252"/>
      <c r="M815" s="253"/>
      <c r="N815" s="254"/>
      <c r="O815" s="254"/>
      <c r="P815" s="254"/>
      <c r="Q815" s="254"/>
      <c r="R815" s="254"/>
      <c r="S815" s="254"/>
      <c r="T815" s="25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6" t="s">
        <v>232</v>
      </c>
      <c r="AU815" s="256" t="s">
        <v>89</v>
      </c>
      <c r="AV815" s="13" t="s">
        <v>89</v>
      </c>
      <c r="AW815" s="13" t="s">
        <v>33</v>
      </c>
      <c r="AX815" s="13" t="s">
        <v>78</v>
      </c>
      <c r="AY815" s="256" t="s">
        <v>224</v>
      </c>
    </row>
    <row r="816" s="15" customFormat="1">
      <c r="A816" s="15"/>
      <c r="B816" s="267"/>
      <c r="C816" s="268"/>
      <c r="D816" s="247" t="s">
        <v>232</v>
      </c>
      <c r="E816" s="269" t="s">
        <v>1</v>
      </c>
      <c r="F816" s="270" t="s">
        <v>248</v>
      </c>
      <c r="G816" s="268"/>
      <c r="H816" s="271">
        <v>115.533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7" t="s">
        <v>232</v>
      </c>
      <c r="AU816" s="277" t="s">
        <v>89</v>
      </c>
      <c r="AV816" s="15" t="s">
        <v>230</v>
      </c>
      <c r="AW816" s="15" t="s">
        <v>33</v>
      </c>
      <c r="AX816" s="15" t="s">
        <v>84</v>
      </c>
      <c r="AY816" s="277" t="s">
        <v>224</v>
      </c>
    </row>
    <row r="817" s="2" customFormat="1" ht="16.5" customHeight="1">
      <c r="A817" s="40"/>
      <c r="B817" s="41"/>
      <c r="C817" s="231" t="s">
        <v>1000</v>
      </c>
      <c r="D817" s="231" t="s">
        <v>226</v>
      </c>
      <c r="E817" s="232" t="s">
        <v>961</v>
      </c>
      <c r="F817" s="233" t="s">
        <v>962</v>
      </c>
      <c r="G817" s="234" t="s">
        <v>229</v>
      </c>
      <c r="H817" s="235">
        <v>89.650999999999996</v>
      </c>
      <c r="I817" s="236"/>
      <c r="J817" s="237">
        <f>ROUND(I817*H817,2)</f>
        <v>0</v>
      </c>
      <c r="K817" s="238"/>
      <c r="L817" s="46"/>
      <c r="M817" s="239" t="s">
        <v>1</v>
      </c>
      <c r="N817" s="240" t="s">
        <v>44</v>
      </c>
      <c r="O817" s="93"/>
      <c r="P817" s="241">
        <f>O817*H817</f>
        <v>0</v>
      </c>
      <c r="Q817" s="241">
        <v>0.0060000000000000001</v>
      </c>
      <c r="R817" s="241">
        <f>Q817*H817</f>
        <v>0.537906</v>
      </c>
      <c r="S817" s="241">
        <v>0</v>
      </c>
      <c r="T817" s="242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3" t="s">
        <v>319</v>
      </c>
      <c r="AT817" s="243" t="s">
        <v>226</v>
      </c>
      <c r="AU817" s="243" t="s">
        <v>89</v>
      </c>
      <c r="AY817" s="19" t="s">
        <v>224</v>
      </c>
      <c r="BE817" s="244">
        <f>IF(N817="základní",J817,0)</f>
        <v>0</v>
      </c>
      <c r="BF817" s="244">
        <f>IF(N817="snížená",J817,0)</f>
        <v>0</v>
      </c>
      <c r="BG817" s="244">
        <f>IF(N817="zákl. přenesená",J817,0)</f>
        <v>0</v>
      </c>
      <c r="BH817" s="244">
        <f>IF(N817="sníž. přenesená",J817,0)</f>
        <v>0</v>
      </c>
      <c r="BI817" s="244">
        <f>IF(N817="nulová",J817,0)</f>
        <v>0</v>
      </c>
      <c r="BJ817" s="19" t="s">
        <v>89</v>
      </c>
      <c r="BK817" s="244">
        <f>ROUND(I817*H817,2)</f>
        <v>0</v>
      </c>
      <c r="BL817" s="19" t="s">
        <v>319</v>
      </c>
      <c r="BM817" s="243" t="s">
        <v>3560</v>
      </c>
    </row>
    <row r="818" s="14" customFormat="1">
      <c r="A818" s="14"/>
      <c r="B818" s="257"/>
      <c r="C818" s="258"/>
      <c r="D818" s="247" t="s">
        <v>232</v>
      </c>
      <c r="E818" s="259" t="s">
        <v>1</v>
      </c>
      <c r="F818" s="260" t="s">
        <v>964</v>
      </c>
      <c r="G818" s="258"/>
      <c r="H818" s="259" t="s">
        <v>1</v>
      </c>
      <c r="I818" s="261"/>
      <c r="J818" s="258"/>
      <c r="K818" s="258"/>
      <c r="L818" s="262"/>
      <c r="M818" s="263"/>
      <c r="N818" s="264"/>
      <c r="O818" s="264"/>
      <c r="P818" s="264"/>
      <c r="Q818" s="264"/>
      <c r="R818" s="264"/>
      <c r="S818" s="264"/>
      <c r="T818" s="26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6" t="s">
        <v>232</v>
      </c>
      <c r="AU818" s="266" t="s">
        <v>89</v>
      </c>
      <c r="AV818" s="14" t="s">
        <v>84</v>
      </c>
      <c r="AW818" s="14" t="s">
        <v>33</v>
      </c>
      <c r="AX818" s="14" t="s">
        <v>78</v>
      </c>
      <c r="AY818" s="266" t="s">
        <v>224</v>
      </c>
    </row>
    <row r="819" s="13" customFormat="1">
      <c r="A819" s="13"/>
      <c r="B819" s="245"/>
      <c r="C819" s="246"/>
      <c r="D819" s="247" t="s">
        <v>232</v>
      </c>
      <c r="E819" s="248" t="s">
        <v>1</v>
      </c>
      <c r="F819" s="249" t="s">
        <v>3561</v>
      </c>
      <c r="G819" s="246"/>
      <c r="H819" s="250">
        <v>88.739999999999995</v>
      </c>
      <c r="I819" s="251"/>
      <c r="J819" s="246"/>
      <c r="K819" s="246"/>
      <c r="L819" s="252"/>
      <c r="M819" s="253"/>
      <c r="N819" s="254"/>
      <c r="O819" s="254"/>
      <c r="P819" s="254"/>
      <c r="Q819" s="254"/>
      <c r="R819" s="254"/>
      <c r="S819" s="254"/>
      <c r="T819" s="25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6" t="s">
        <v>232</v>
      </c>
      <c r="AU819" s="256" t="s">
        <v>89</v>
      </c>
      <c r="AV819" s="13" t="s">
        <v>89</v>
      </c>
      <c r="AW819" s="13" t="s">
        <v>33</v>
      </c>
      <c r="AX819" s="13" t="s">
        <v>78</v>
      </c>
      <c r="AY819" s="256" t="s">
        <v>224</v>
      </c>
    </row>
    <row r="820" s="14" customFormat="1">
      <c r="A820" s="14"/>
      <c r="B820" s="257"/>
      <c r="C820" s="258"/>
      <c r="D820" s="247" t="s">
        <v>232</v>
      </c>
      <c r="E820" s="259" t="s">
        <v>1</v>
      </c>
      <c r="F820" s="260" t="s">
        <v>574</v>
      </c>
      <c r="G820" s="258"/>
      <c r="H820" s="259" t="s">
        <v>1</v>
      </c>
      <c r="I820" s="261"/>
      <c r="J820" s="258"/>
      <c r="K820" s="258"/>
      <c r="L820" s="262"/>
      <c r="M820" s="263"/>
      <c r="N820" s="264"/>
      <c r="O820" s="264"/>
      <c r="P820" s="264"/>
      <c r="Q820" s="264"/>
      <c r="R820" s="264"/>
      <c r="S820" s="264"/>
      <c r="T820" s="26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6" t="s">
        <v>232</v>
      </c>
      <c r="AU820" s="266" t="s">
        <v>89</v>
      </c>
      <c r="AV820" s="14" t="s">
        <v>84</v>
      </c>
      <c r="AW820" s="14" t="s">
        <v>33</v>
      </c>
      <c r="AX820" s="14" t="s">
        <v>78</v>
      </c>
      <c r="AY820" s="266" t="s">
        <v>224</v>
      </c>
    </row>
    <row r="821" s="13" customFormat="1">
      <c r="A821" s="13"/>
      <c r="B821" s="245"/>
      <c r="C821" s="246"/>
      <c r="D821" s="247" t="s">
        <v>232</v>
      </c>
      <c r="E821" s="248" t="s">
        <v>1</v>
      </c>
      <c r="F821" s="249" t="s">
        <v>3562</v>
      </c>
      <c r="G821" s="246"/>
      <c r="H821" s="250">
        <v>0.91100000000000003</v>
      </c>
      <c r="I821" s="251"/>
      <c r="J821" s="246"/>
      <c r="K821" s="246"/>
      <c r="L821" s="252"/>
      <c r="M821" s="253"/>
      <c r="N821" s="254"/>
      <c r="O821" s="254"/>
      <c r="P821" s="254"/>
      <c r="Q821" s="254"/>
      <c r="R821" s="254"/>
      <c r="S821" s="254"/>
      <c r="T821" s="25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6" t="s">
        <v>232</v>
      </c>
      <c r="AU821" s="256" t="s">
        <v>89</v>
      </c>
      <c r="AV821" s="13" t="s">
        <v>89</v>
      </c>
      <c r="AW821" s="13" t="s">
        <v>33</v>
      </c>
      <c r="AX821" s="13" t="s">
        <v>78</v>
      </c>
      <c r="AY821" s="256" t="s">
        <v>224</v>
      </c>
    </row>
    <row r="822" s="15" customFormat="1">
      <c r="A822" s="15"/>
      <c r="B822" s="267"/>
      <c r="C822" s="268"/>
      <c r="D822" s="247" t="s">
        <v>232</v>
      </c>
      <c r="E822" s="269" t="s">
        <v>1</v>
      </c>
      <c r="F822" s="270" t="s">
        <v>248</v>
      </c>
      <c r="G822" s="268"/>
      <c r="H822" s="271">
        <v>89.650999999999996</v>
      </c>
      <c r="I822" s="272"/>
      <c r="J822" s="268"/>
      <c r="K822" s="268"/>
      <c r="L822" s="273"/>
      <c r="M822" s="274"/>
      <c r="N822" s="275"/>
      <c r="O822" s="275"/>
      <c r="P822" s="275"/>
      <c r="Q822" s="275"/>
      <c r="R822" s="275"/>
      <c r="S822" s="275"/>
      <c r="T822" s="27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7" t="s">
        <v>232</v>
      </c>
      <c r="AU822" s="277" t="s">
        <v>89</v>
      </c>
      <c r="AV822" s="15" t="s">
        <v>230</v>
      </c>
      <c r="AW822" s="15" t="s">
        <v>33</v>
      </c>
      <c r="AX822" s="15" t="s">
        <v>84</v>
      </c>
      <c r="AY822" s="277" t="s">
        <v>224</v>
      </c>
    </row>
    <row r="823" s="2" customFormat="1" ht="16.5" customHeight="1">
      <c r="A823" s="40"/>
      <c r="B823" s="41"/>
      <c r="C823" s="278" t="s">
        <v>1006</v>
      </c>
      <c r="D823" s="278" t="s">
        <v>390</v>
      </c>
      <c r="E823" s="279" t="s">
        <v>968</v>
      </c>
      <c r="F823" s="280" t="s">
        <v>969</v>
      </c>
      <c r="G823" s="281" t="s">
        <v>229</v>
      </c>
      <c r="H823" s="282">
        <v>46.588999999999999</v>
      </c>
      <c r="I823" s="283"/>
      <c r="J823" s="284">
        <f>ROUND(I823*H823,2)</f>
        <v>0</v>
      </c>
      <c r="K823" s="285"/>
      <c r="L823" s="286"/>
      <c r="M823" s="287" t="s">
        <v>1</v>
      </c>
      <c r="N823" s="288" t="s">
        <v>44</v>
      </c>
      <c r="O823" s="93"/>
      <c r="P823" s="241">
        <f>O823*H823</f>
        <v>0</v>
      </c>
      <c r="Q823" s="241">
        <v>0.0070000000000000001</v>
      </c>
      <c r="R823" s="241">
        <f>Q823*H823</f>
        <v>0.326123</v>
      </c>
      <c r="S823" s="241">
        <v>0</v>
      </c>
      <c r="T823" s="242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3" t="s">
        <v>418</v>
      </c>
      <c r="AT823" s="243" t="s">
        <v>390</v>
      </c>
      <c r="AU823" s="243" t="s">
        <v>89</v>
      </c>
      <c r="AY823" s="19" t="s">
        <v>224</v>
      </c>
      <c r="BE823" s="244">
        <f>IF(N823="základní",J823,0)</f>
        <v>0</v>
      </c>
      <c r="BF823" s="244">
        <f>IF(N823="snížená",J823,0)</f>
        <v>0</v>
      </c>
      <c r="BG823" s="244">
        <f>IF(N823="zákl. přenesená",J823,0)</f>
        <v>0</v>
      </c>
      <c r="BH823" s="244">
        <f>IF(N823="sníž. přenesená",J823,0)</f>
        <v>0</v>
      </c>
      <c r="BI823" s="244">
        <f>IF(N823="nulová",J823,0)</f>
        <v>0</v>
      </c>
      <c r="BJ823" s="19" t="s">
        <v>89</v>
      </c>
      <c r="BK823" s="244">
        <f>ROUND(I823*H823,2)</f>
        <v>0</v>
      </c>
      <c r="BL823" s="19" t="s">
        <v>319</v>
      </c>
      <c r="BM823" s="243" t="s">
        <v>3563</v>
      </c>
    </row>
    <row r="824" s="14" customFormat="1">
      <c r="A824" s="14"/>
      <c r="B824" s="257"/>
      <c r="C824" s="258"/>
      <c r="D824" s="247" t="s">
        <v>232</v>
      </c>
      <c r="E824" s="259" t="s">
        <v>1</v>
      </c>
      <c r="F824" s="260" t="s">
        <v>3564</v>
      </c>
      <c r="G824" s="258"/>
      <c r="H824" s="259" t="s">
        <v>1</v>
      </c>
      <c r="I824" s="261"/>
      <c r="J824" s="258"/>
      <c r="K824" s="258"/>
      <c r="L824" s="262"/>
      <c r="M824" s="263"/>
      <c r="N824" s="264"/>
      <c r="O824" s="264"/>
      <c r="P824" s="264"/>
      <c r="Q824" s="264"/>
      <c r="R824" s="264"/>
      <c r="S824" s="264"/>
      <c r="T824" s="26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6" t="s">
        <v>232</v>
      </c>
      <c r="AU824" s="266" t="s">
        <v>89</v>
      </c>
      <c r="AV824" s="14" t="s">
        <v>84</v>
      </c>
      <c r="AW824" s="14" t="s">
        <v>33</v>
      </c>
      <c r="AX824" s="14" t="s">
        <v>78</v>
      </c>
      <c r="AY824" s="266" t="s">
        <v>224</v>
      </c>
    </row>
    <row r="825" s="13" customFormat="1">
      <c r="A825" s="13"/>
      <c r="B825" s="245"/>
      <c r="C825" s="246"/>
      <c r="D825" s="247" t="s">
        <v>232</v>
      </c>
      <c r="E825" s="248" t="s">
        <v>1</v>
      </c>
      <c r="F825" s="249" t="s">
        <v>3565</v>
      </c>
      <c r="G825" s="246"/>
      <c r="H825" s="250">
        <v>46.588999999999999</v>
      </c>
      <c r="I825" s="251"/>
      <c r="J825" s="246"/>
      <c r="K825" s="246"/>
      <c r="L825" s="252"/>
      <c r="M825" s="253"/>
      <c r="N825" s="254"/>
      <c r="O825" s="254"/>
      <c r="P825" s="254"/>
      <c r="Q825" s="254"/>
      <c r="R825" s="254"/>
      <c r="S825" s="254"/>
      <c r="T825" s="25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6" t="s">
        <v>232</v>
      </c>
      <c r="AU825" s="256" t="s">
        <v>89</v>
      </c>
      <c r="AV825" s="13" t="s">
        <v>89</v>
      </c>
      <c r="AW825" s="13" t="s">
        <v>33</v>
      </c>
      <c r="AX825" s="13" t="s">
        <v>84</v>
      </c>
      <c r="AY825" s="256" t="s">
        <v>224</v>
      </c>
    </row>
    <row r="826" s="2" customFormat="1" ht="16.5" customHeight="1">
      <c r="A826" s="40"/>
      <c r="B826" s="41"/>
      <c r="C826" s="278" t="s">
        <v>1011</v>
      </c>
      <c r="D826" s="278" t="s">
        <v>390</v>
      </c>
      <c r="E826" s="279" t="s">
        <v>974</v>
      </c>
      <c r="F826" s="280" t="s">
        <v>975</v>
      </c>
      <c r="G826" s="281" t="s">
        <v>229</v>
      </c>
      <c r="H826" s="282">
        <v>46.588999999999999</v>
      </c>
      <c r="I826" s="283"/>
      <c r="J826" s="284">
        <f>ROUND(I826*H826,2)</f>
        <v>0</v>
      </c>
      <c r="K826" s="285"/>
      <c r="L826" s="286"/>
      <c r="M826" s="287" t="s">
        <v>1</v>
      </c>
      <c r="N826" s="288" t="s">
        <v>44</v>
      </c>
      <c r="O826" s="93"/>
      <c r="P826" s="241">
        <f>O826*H826</f>
        <v>0</v>
      </c>
      <c r="Q826" s="241">
        <v>0.0020999999999999999</v>
      </c>
      <c r="R826" s="241">
        <f>Q826*H826</f>
        <v>0.097836899999999991</v>
      </c>
      <c r="S826" s="241">
        <v>0</v>
      </c>
      <c r="T826" s="242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3" t="s">
        <v>418</v>
      </c>
      <c r="AT826" s="243" t="s">
        <v>390</v>
      </c>
      <c r="AU826" s="243" t="s">
        <v>89</v>
      </c>
      <c r="AY826" s="19" t="s">
        <v>224</v>
      </c>
      <c r="BE826" s="244">
        <f>IF(N826="základní",J826,0)</f>
        <v>0</v>
      </c>
      <c r="BF826" s="244">
        <f>IF(N826="snížená",J826,0)</f>
        <v>0</v>
      </c>
      <c r="BG826" s="244">
        <f>IF(N826="zákl. přenesená",J826,0)</f>
        <v>0</v>
      </c>
      <c r="BH826" s="244">
        <f>IF(N826="sníž. přenesená",J826,0)</f>
        <v>0</v>
      </c>
      <c r="BI826" s="244">
        <f>IF(N826="nulová",J826,0)</f>
        <v>0</v>
      </c>
      <c r="BJ826" s="19" t="s">
        <v>89</v>
      </c>
      <c r="BK826" s="244">
        <f>ROUND(I826*H826,2)</f>
        <v>0</v>
      </c>
      <c r="BL826" s="19" t="s">
        <v>319</v>
      </c>
      <c r="BM826" s="243" t="s">
        <v>3566</v>
      </c>
    </row>
    <row r="827" s="14" customFormat="1">
      <c r="A827" s="14"/>
      <c r="B827" s="257"/>
      <c r="C827" s="258"/>
      <c r="D827" s="247" t="s">
        <v>232</v>
      </c>
      <c r="E827" s="259" t="s">
        <v>1</v>
      </c>
      <c r="F827" s="260" t="s">
        <v>3564</v>
      </c>
      <c r="G827" s="258"/>
      <c r="H827" s="259" t="s">
        <v>1</v>
      </c>
      <c r="I827" s="261"/>
      <c r="J827" s="258"/>
      <c r="K827" s="258"/>
      <c r="L827" s="262"/>
      <c r="M827" s="263"/>
      <c r="N827" s="264"/>
      <c r="O827" s="264"/>
      <c r="P827" s="264"/>
      <c r="Q827" s="264"/>
      <c r="R827" s="264"/>
      <c r="S827" s="264"/>
      <c r="T827" s="26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6" t="s">
        <v>232</v>
      </c>
      <c r="AU827" s="266" t="s">
        <v>89</v>
      </c>
      <c r="AV827" s="14" t="s">
        <v>84</v>
      </c>
      <c r="AW827" s="14" t="s">
        <v>33</v>
      </c>
      <c r="AX827" s="14" t="s">
        <v>78</v>
      </c>
      <c r="AY827" s="266" t="s">
        <v>224</v>
      </c>
    </row>
    <row r="828" s="13" customFormat="1">
      <c r="A828" s="13"/>
      <c r="B828" s="245"/>
      <c r="C828" s="246"/>
      <c r="D828" s="247" t="s">
        <v>232</v>
      </c>
      <c r="E828" s="248" t="s">
        <v>1</v>
      </c>
      <c r="F828" s="249" t="s">
        <v>3565</v>
      </c>
      <c r="G828" s="246"/>
      <c r="H828" s="250">
        <v>46.588999999999999</v>
      </c>
      <c r="I828" s="251"/>
      <c r="J828" s="246"/>
      <c r="K828" s="246"/>
      <c r="L828" s="252"/>
      <c r="M828" s="253"/>
      <c r="N828" s="254"/>
      <c r="O828" s="254"/>
      <c r="P828" s="254"/>
      <c r="Q828" s="254"/>
      <c r="R828" s="254"/>
      <c r="S828" s="254"/>
      <c r="T828" s="25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6" t="s">
        <v>232</v>
      </c>
      <c r="AU828" s="256" t="s">
        <v>89</v>
      </c>
      <c r="AV828" s="13" t="s">
        <v>89</v>
      </c>
      <c r="AW828" s="13" t="s">
        <v>33</v>
      </c>
      <c r="AX828" s="13" t="s">
        <v>84</v>
      </c>
      <c r="AY828" s="256" t="s">
        <v>224</v>
      </c>
    </row>
    <row r="829" s="2" customFormat="1" ht="16.5" customHeight="1">
      <c r="A829" s="40"/>
      <c r="B829" s="41"/>
      <c r="C829" s="278" t="s">
        <v>1017</v>
      </c>
      <c r="D829" s="278" t="s">
        <v>390</v>
      </c>
      <c r="E829" s="279" t="s">
        <v>978</v>
      </c>
      <c r="F829" s="280" t="s">
        <v>979</v>
      </c>
      <c r="G829" s="281" t="s">
        <v>229</v>
      </c>
      <c r="H829" s="282">
        <v>0.95599999999999996</v>
      </c>
      <c r="I829" s="283"/>
      <c r="J829" s="284">
        <f>ROUND(I829*H829,2)</f>
        <v>0</v>
      </c>
      <c r="K829" s="285"/>
      <c r="L829" s="286"/>
      <c r="M829" s="287" t="s">
        <v>1</v>
      </c>
      <c r="N829" s="288" t="s">
        <v>44</v>
      </c>
      <c r="O829" s="93"/>
      <c r="P829" s="241">
        <f>O829*H829</f>
        <v>0</v>
      </c>
      <c r="Q829" s="241">
        <v>0.0030000000000000001</v>
      </c>
      <c r="R829" s="241">
        <f>Q829*H829</f>
        <v>0.0028679999999999999</v>
      </c>
      <c r="S829" s="241">
        <v>0</v>
      </c>
      <c r="T829" s="242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3" t="s">
        <v>418</v>
      </c>
      <c r="AT829" s="243" t="s">
        <v>390</v>
      </c>
      <c r="AU829" s="243" t="s">
        <v>89</v>
      </c>
      <c r="AY829" s="19" t="s">
        <v>224</v>
      </c>
      <c r="BE829" s="244">
        <f>IF(N829="základní",J829,0)</f>
        <v>0</v>
      </c>
      <c r="BF829" s="244">
        <f>IF(N829="snížená",J829,0)</f>
        <v>0</v>
      </c>
      <c r="BG829" s="244">
        <f>IF(N829="zákl. přenesená",J829,0)</f>
        <v>0</v>
      </c>
      <c r="BH829" s="244">
        <f>IF(N829="sníž. přenesená",J829,0)</f>
        <v>0</v>
      </c>
      <c r="BI829" s="244">
        <f>IF(N829="nulová",J829,0)</f>
        <v>0</v>
      </c>
      <c r="BJ829" s="19" t="s">
        <v>89</v>
      </c>
      <c r="BK829" s="244">
        <f>ROUND(I829*H829,2)</f>
        <v>0</v>
      </c>
      <c r="BL829" s="19" t="s">
        <v>319</v>
      </c>
      <c r="BM829" s="243" t="s">
        <v>3567</v>
      </c>
    </row>
    <row r="830" s="14" customFormat="1">
      <c r="A830" s="14"/>
      <c r="B830" s="257"/>
      <c r="C830" s="258"/>
      <c r="D830" s="247" t="s">
        <v>232</v>
      </c>
      <c r="E830" s="259" t="s">
        <v>1</v>
      </c>
      <c r="F830" s="260" t="s">
        <v>574</v>
      </c>
      <c r="G830" s="258"/>
      <c r="H830" s="259" t="s">
        <v>1</v>
      </c>
      <c r="I830" s="261"/>
      <c r="J830" s="258"/>
      <c r="K830" s="258"/>
      <c r="L830" s="262"/>
      <c r="M830" s="263"/>
      <c r="N830" s="264"/>
      <c r="O830" s="264"/>
      <c r="P830" s="264"/>
      <c r="Q830" s="264"/>
      <c r="R830" s="264"/>
      <c r="S830" s="264"/>
      <c r="T830" s="26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6" t="s">
        <v>232</v>
      </c>
      <c r="AU830" s="266" t="s">
        <v>89</v>
      </c>
      <c r="AV830" s="14" t="s">
        <v>84</v>
      </c>
      <c r="AW830" s="14" t="s">
        <v>33</v>
      </c>
      <c r="AX830" s="14" t="s">
        <v>78</v>
      </c>
      <c r="AY830" s="266" t="s">
        <v>224</v>
      </c>
    </row>
    <row r="831" s="13" customFormat="1">
      <c r="A831" s="13"/>
      <c r="B831" s="245"/>
      <c r="C831" s="246"/>
      <c r="D831" s="247" t="s">
        <v>232</v>
      </c>
      <c r="E831" s="248" t="s">
        <v>1</v>
      </c>
      <c r="F831" s="249" t="s">
        <v>3568</v>
      </c>
      <c r="G831" s="246"/>
      <c r="H831" s="250">
        <v>0.95599999999999996</v>
      </c>
      <c r="I831" s="251"/>
      <c r="J831" s="246"/>
      <c r="K831" s="246"/>
      <c r="L831" s="252"/>
      <c r="M831" s="253"/>
      <c r="N831" s="254"/>
      <c r="O831" s="254"/>
      <c r="P831" s="254"/>
      <c r="Q831" s="254"/>
      <c r="R831" s="254"/>
      <c r="S831" s="254"/>
      <c r="T831" s="25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6" t="s">
        <v>232</v>
      </c>
      <c r="AU831" s="256" t="s">
        <v>89</v>
      </c>
      <c r="AV831" s="13" t="s">
        <v>89</v>
      </c>
      <c r="AW831" s="13" t="s">
        <v>33</v>
      </c>
      <c r="AX831" s="13" t="s">
        <v>84</v>
      </c>
      <c r="AY831" s="256" t="s">
        <v>224</v>
      </c>
    </row>
    <row r="832" s="2" customFormat="1" ht="24.15" customHeight="1">
      <c r="A832" s="40"/>
      <c r="B832" s="41"/>
      <c r="C832" s="231" t="s">
        <v>1022</v>
      </c>
      <c r="D832" s="231" t="s">
        <v>226</v>
      </c>
      <c r="E832" s="232" t="s">
        <v>983</v>
      </c>
      <c r="F832" s="233" t="s">
        <v>984</v>
      </c>
      <c r="G832" s="234" t="s">
        <v>229</v>
      </c>
      <c r="H832" s="235">
        <v>25.577999999999999</v>
      </c>
      <c r="I832" s="236"/>
      <c r="J832" s="237">
        <f>ROUND(I832*H832,2)</f>
        <v>0</v>
      </c>
      <c r="K832" s="238"/>
      <c r="L832" s="46"/>
      <c r="M832" s="239" t="s">
        <v>1</v>
      </c>
      <c r="N832" s="240" t="s">
        <v>44</v>
      </c>
      <c r="O832" s="93"/>
      <c r="P832" s="241">
        <f>O832*H832</f>
        <v>0</v>
      </c>
      <c r="Q832" s="241">
        <v>0.0064200000000000004</v>
      </c>
      <c r="R832" s="241">
        <f>Q832*H832</f>
        <v>0.16421076000000001</v>
      </c>
      <c r="S832" s="241">
        <v>0</v>
      </c>
      <c r="T832" s="242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3" t="s">
        <v>319</v>
      </c>
      <c r="AT832" s="243" t="s">
        <v>226</v>
      </c>
      <c r="AU832" s="243" t="s">
        <v>89</v>
      </c>
      <c r="AY832" s="19" t="s">
        <v>224</v>
      </c>
      <c r="BE832" s="244">
        <f>IF(N832="základní",J832,0)</f>
        <v>0</v>
      </c>
      <c r="BF832" s="244">
        <f>IF(N832="snížená",J832,0)</f>
        <v>0</v>
      </c>
      <c r="BG832" s="244">
        <f>IF(N832="zákl. přenesená",J832,0)</f>
        <v>0</v>
      </c>
      <c r="BH832" s="244">
        <f>IF(N832="sníž. přenesená",J832,0)</f>
        <v>0</v>
      </c>
      <c r="BI832" s="244">
        <f>IF(N832="nulová",J832,0)</f>
        <v>0</v>
      </c>
      <c r="BJ832" s="19" t="s">
        <v>89</v>
      </c>
      <c r="BK832" s="244">
        <f>ROUND(I832*H832,2)</f>
        <v>0</v>
      </c>
      <c r="BL832" s="19" t="s">
        <v>319</v>
      </c>
      <c r="BM832" s="243" t="s">
        <v>3569</v>
      </c>
    </row>
    <row r="833" s="14" customFormat="1">
      <c r="A833" s="14"/>
      <c r="B833" s="257"/>
      <c r="C833" s="258"/>
      <c r="D833" s="247" t="s">
        <v>232</v>
      </c>
      <c r="E833" s="259" t="s">
        <v>1</v>
      </c>
      <c r="F833" s="260" t="s">
        <v>566</v>
      </c>
      <c r="G833" s="258"/>
      <c r="H833" s="259" t="s">
        <v>1</v>
      </c>
      <c r="I833" s="261"/>
      <c r="J833" s="258"/>
      <c r="K833" s="258"/>
      <c r="L833" s="262"/>
      <c r="M833" s="263"/>
      <c r="N833" s="264"/>
      <c r="O833" s="264"/>
      <c r="P833" s="264"/>
      <c r="Q833" s="264"/>
      <c r="R833" s="264"/>
      <c r="S833" s="264"/>
      <c r="T833" s="26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6" t="s">
        <v>232</v>
      </c>
      <c r="AU833" s="266" t="s">
        <v>89</v>
      </c>
      <c r="AV833" s="14" t="s">
        <v>84</v>
      </c>
      <c r="AW833" s="14" t="s">
        <v>33</v>
      </c>
      <c r="AX833" s="14" t="s">
        <v>78</v>
      </c>
      <c r="AY833" s="266" t="s">
        <v>224</v>
      </c>
    </row>
    <row r="834" s="13" customFormat="1">
      <c r="A834" s="13"/>
      <c r="B834" s="245"/>
      <c r="C834" s="246"/>
      <c r="D834" s="247" t="s">
        <v>232</v>
      </c>
      <c r="E834" s="248" t="s">
        <v>1</v>
      </c>
      <c r="F834" s="249" t="s">
        <v>3366</v>
      </c>
      <c r="G834" s="246"/>
      <c r="H834" s="250">
        <v>25.577999999999999</v>
      </c>
      <c r="I834" s="251"/>
      <c r="J834" s="246"/>
      <c r="K834" s="246"/>
      <c r="L834" s="252"/>
      <c r="M834" s="253"/>
      <c r="N834" s="254"/>
      <c r="O834" s="254"/>
      <c r="P834" s="254"/>
      <c r="Q834" s="254"/>
      <c r="R834" s="254"/>
      <c r="S834" s="254"/>
      <c r="T834" s="25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6" t="s">
        <v>232</v>
      </c>
      <c r="AU834" s="256" t="s">
        <v>89</v>
      </c>
      <c r="AV834" s="13" t="s">
        <v>89</v>
      </c>
      <c r="AW834" s="13" t="s">
        <v>33</v>
      </c>
      <c r="AX834" s="13" t="s">
        <v>84</v>
      </c>
      <c r="AY834" s="256" t="s">
        <v>224</v>
      </c>
    </row>
    <row r="835" s="2" customFormat="1" ht="16.5" customHeight="1">
      <c r="A835" s="40"/>
      <c r="B835" s="41"/>
      <c r="C835" s="278" t="s">
        <v>1028</v>
      </c>
      <c r="D835" s="278" t="s">
        <v>390</v>
      </c>
      <c r="E835" s="279" t="s">
        <v>968</v>
      </c>
      <c r="F835" s="280" t="s">
        <v>969</v>
      </c>
      <c r="G835" s="281" t="s">
        <v>229</v>
      </c>
      <c r="H835" s="282">
        <v>26.856999999999999</v>
      </c>
      <c r="I835" s="283"/>
      <c r="J835" s="284">
        <f>ROUND(I835*H835,2)</f>
        <v>0</v>
      </c>
      <c r="K835" s="285"/>
      <c r="L835" s="286"/>
      <c r="M835" s="287" t="s">
        <v>1</v>
      </c>
      <c r="N835" s="288" t="s">
        <v>44</v>
      </c>
      <c r="O835" s="93"/>
      <c r="P835" s="241">
        <f>O835*H835</f>
        <v>0</v>
      </c>
      <c r="Q835" s="241">
        <v>0.0070000000000000001</v>
      </c>
      <c r="R835" s="241">
        <f>Q835*H835</f>
        <v>0.187999</v>
      </c>
      <c r="S835" s="241">
        <v>0</v>
      </c>
      <c r="T835" s="242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3" t="s">
        <v>418</v>
      </c>
      <c r="AT835" s="243" t="s">
        <v>390</v>
      </c>
      <c r="AU835" s="243" t="s">
        <v>89</v>
      </c>
      <c r="AY835" s="19" t="s">
        <v>224</v>
      </c>
      <c r="BE835" s="244">
        <f>IF(N835="základní",J835,0)</f>
        <v>0</v>
      </c>
      <c r="BF835" s="244">
        <f>IF(N835="snížená",J835,0)</f>
        <v>0</v>
      </c>
      <c r="BG835" s="244">
        <f>IF(N835="zákl. přenesená",J835,0)</f>
        <v>0</v>
      </c>
      <c r="BH835" s="244">
        <f>IF(N835="sníž. přenesená",J835,0)</f>
        <v>0</v>
      </c>
      <c r="BI835" s="244">
        <f>IF(N835="nulová",J835,0)</f>
        <v>0</v>
      </c>
      <c r="BJ835" s="19" t="s">
        <v>89</v>
      </c>
      <c r="BK835" s="244">
        <f>ROUND(I835*H835,2)</f>
        <v>0</v>
      </c>
      <c r="BL835" s="19" t="s">
        <v>319</v>
      </c>
      <c r="BM835" s="243" t="s">
        <v>3570</v>
      </c>
    </row>
    <row r="836" s="14" customFormat="1">
      <c r="A836" s="14"/>
      <c r="B836" s="257"/>
      <c r="C836" s="258"/>
      <c r="D836" s="247" t="s">
        <v>232</v>
      </c>
      <c r="E836" s="259" t="s">
        <v>1</v>
      </c>
      <c r="F836" s="260" t="s">
        <v>566</v>
      </c>
      <c r="G836" s="258"/>
      <c r="H836" s="259" t="s">
        <v>1</v>
      </c>
      <c r="I836" s="261"/>
      <c r="J836" s="258"/>
      <c r="K836" s="258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232</v>
      </c>
      <c r="AU836" s="266" t="s">
        <v>89</v>
      </c>
      <c r="AV836" s="14" t="s">
        <v>84</v>
      </c>
      <c r="AW836" s="14" t="s">
        <v>33</v>
      </c>
      <c r="AX836" s="14" t="s">
        <v>78</v>
      </c>
      <c r="AY836" s="266" t="s">
        <v>224</v>
      </c>
    </row>
    <row r="837" s="13" customFormat="1">
      <c r="A837" s="13"/>
      <c r="B837" s="245"/>
      <c r="C837" s="246"/>
      <c r="D837" s="247" t="s">
        <v>232</v>
      </c>
      <c r="E837" s="248" t="s">
        <v>1</v>
      </c>
      <c r="F837" s="249" t="s">
        <v>3571</v>
      </c>
      <c r="G837" s="246"/>
      <c r="H837" s="250">
        <v>26.856999999999999</v>
      </c>
      <c r="I837" s="251"/>
      <c r="J837" s="246"/>
      <c r="K837" s="246"/>
      <c r="L837" s="252"/>
      <c r="M837" s="253"/>
      <c r="N837" s="254"/>
      <c r="O837" s="254"/>
      <c r="P837" s="254"/>
      <c r="Q837" s="254"/>
      <c r="R837" s="254"/>
      <c r="S837" s="254"/>
      <c r="T837" s="25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6" t="s">
        <v>232</v>
      </c>
      <c r="AU837" s="256" t="s">
        <v>89</v>
      </c>
      <c r="AV837" s="13" t="s">
        <v>89</v>
      </c>
      <c r="AW837" s="13" t="s">
        <v>33</v>
      </c>
      <c r="AX837" s="13" t="s">
        <v>84</v>
      </c>
      <c r="AY837" s="256" t="s">
        <v>224</v>
      </c>
    </row>
    <row r="838" s="2" customFormat="1" ht="16.5" customHeight="1">
      <c r="A838" s="40"/>
      <c r="B838" s="41"/>
      <c r="C838" s="278" t="s">
        <v>1033</v>
      </c>
      <c r="D838" s="278" t="s">
        <v>390</v>
      </c>
      <c r="E838" s="279" t="s">
        <v>974</v>
      </c>
      <c r="F838" s="280" t="s">
        <v>975</v>
      </c>
      <c r="G838" s="281" t="s">
        <v>229</v>
      </c>
      <c r="H838" s="282">
        <v>26.856999999999999</v>
      </c>
      <c r="I838" s="283"/>
      <c r="J838" s="284">
        <f>ROUND(I838*H838,2)</f>
        <v>0</v>
      </c>
      <c r="K838" s="285"/>
      <c r="L838" s="286"/>
      <c r="M838" s="287" t="s">
        <v>1</v>
      </c>
      <c r="N838" s="288" t="s">
        <v>44</v>
      </c>
      <c r="O838" s="93"/>
      <c r="P838" s="241">
        <f>O838*H838</f>
        <v>0</v>
      </c>
      <c r="Q838" s="241">
        <v>0.0020999999999999999</v>
      </c>
      <c r="R838" s="241">
        <f>Q838*H838</f>
        <v>0.056399699999999997</v>
      </c>
      <c r="S838" s="241">
        <v>0</v>
      </c>
      <c r="T838" s="242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3" t="s">
        <v>418</v>
      </c>
      <c r="AT838" s="243" t="s">
        <v>390</v>
      </c>
      <c r="AU838" s="243" t="s">
        <v>89</v>
      </c>
      <c r="AY838" s="19" t="s">
        <v>224</v>
      </c>
      <c r="BE838" s="244">
        <f>IF(N838="základní",J838,0)</f>
        <v>0</v>
      </c>
      <c r="BF838" s="244">
        <f>IF(N838="snížená",J838,0)</f>
        <v>0</v>
      </c>
      <c r="BG838" s="244">
        <f>IF(N838="zákl. přenesená",J838,0)</f>
        <v>0</v>
      </c>
      <c r="BH838" s="244">
        <f>IF(N838="sníž. přenesená",J838,0)</f>
        <v>0</v>
      </c>
      <c r="BI838" s="244">
        <f>IF(N838="nulová",J838,0)</f>
        <v>0</v>
      </c>
      <c r="BJ838" s="19" t="s">
        <v>89</v>
      </c>
      <c r="BK838" s="244">
        <f>ROUND(I838*H838,2)</f>
        <v>0</v>
      </c>
      <c r="BL838" s="19" t="s">
        <v>319</v>
      </c>
      <c r="BM838" s="243" t="s">
        <v>3572</v>
      </c>
    </row>
    <row r="839" s="14" customFormat="1">
      <c r="A839" s="14"/>
      <c r="B839" s="257"/>
      <c r="C839" s="258"/>
      <c r="D839" s="247" t="s">
        <v>232</v>
      </c>
      <c r="E839" s="259" t="s">
        <v>1</v>
      </c>
      <c r="F839" s="260" t="s">
        <v>566</v>
      </c>
      <c r="G839" s="258"/>
      <c r="H839" s="259" t="s">
        <v>1</v>
      </c>
      <c r="I839" s="261"/>
      <c r="J839" s="258"/>
      <c r="K839" s="258"/>
      <c r="L839" s="262"/>
      <c r="M839" s="263"/>
      <c r="N839" s="264"/>
      <c r="O839" s="264"/>
      <c r="P839" s="264"/>
      <c r="Q839" s="264"/>
      <c r="R839" s="264"/>
      <c r="S839" s="264"/>
      <c r="T839" s="26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6" t="s">
        <v>232</v>
      </c>
      <c r="AU839" s="266" t="s">
        <v>89</v>
      </c>
      <c r="AV839" s="14" t="s">
        <v>84</v>
      </c>
      <c r="AW839" s="14" t="s">
        <v>33</v>
      </c>
      <c r="AX839" s="14" t="s">
        <v>78</v>
      </c>
      <c r="AY839" s="266" t="s">
        <v>224</v>
      </c>
    </row>
    <row r="840" s="13" customFormat="1">
      <c r="A840" s="13"/>
      <c r="B840" s="245"/>
      <c r="C840" s="246"/>
      <c r="D840" s="247" t="s">
        <v>232</v>
      </c>
      <c r="E840" s="248" t="s">
        <v>1</v>
      </c>
      <c r="F840" s="249" t="s">
        <v>3571</v>
      </c>
      <c r="G840" s="246"/>
      <c r="H840" s="250">
        <v>26.856999999999999</v>
      </c>
      <c r="I840" s="251"/>
      <c r="J840" s="246"/>
      <c r="K840" s="246"/>
      <c r="L840" s="252"/>
      <c r="M840" s="253"/>
      <c r="N840" s="254"/>
      <c r="O840" s="254"/>
      <c r="P840" s="254"/>
      <c r="Q840" s="254"/>
      <c r="R840" s="254"/>
      <c r="S840" s="254"/>
      <c r="T840" s="25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6" t="s">
        <v>232</v>
      </c>
      <c r="AU840" s="256" t="s">
        <v>89</v>
      </c>
      <c r="AV840" s="13" t="s">
        <v>89</v>
      </c>
      <c r="AW840" s="13" t="s">
        <v>33</v>
      </c>
      <c r="AX840" s="13" t="s">
        <v>84</v>
      </c>
      <c r="AY840" s="256" t="s">
        <v>224</v>
      </c>
    </row>
    <row r="841" s="2" customFormat="1" ht="21.75" customHeight="1">
      <c r="A841" s="40"/>
      <c r="B841" s="41"/>
      <c r="C841" s="231" t="s">
        <v>1038</v>
      </c>
      <c r="D841" s="231" t="s">
        <v>226</v>
      </c>
      <c r="E841" s="232" t="s">
        <v>3573</v>
      </c>
      <c r="F841" s="233" t="s">
        <v>3574</v>
      </c>
      <c r="G841" s="234" t="s">
        <v>229</v>
      </c>
      <c r="H841" s="235">
        <v>203.846</v>
      </c>
      <c r="I841" s="236"/>
      <c r="J841" s="237">
        <f>ROUND(I841*H841,2)</f>
        <v>0</v>
      </c>
      <c r="K841" s="238"/>
      <c r="L841" s="46"/>
      <c r="M841" s="239" t="s">
        <v>1</v>
      </c>
      <c r="N841" s="240" t="s">
        <v>44</v>
      </c>
      <c r="O841" s="93"/>
      <c r="P841" s="241">
        <f>O841*H841</f>
        <v>0</v>
      </c>
      <c r="Q841" s="241">
        <v>0.00116</v>
      </c>
      <c r="R841" s="241">
        <f>Q841*H841</f>
        <v>0.23646136000000001</v>
      </c>
      <c r="S841" s="241">
        <v>0</v>
      </c>
      <c r="T841" s="242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3" t="s">
        <v>319</v>
      </c>
      <c r="AT841" s="243" t="s">
        <v>226</v>
      </c>
      <c r="AU841" s="243" t="s">
        <v>89</v>
      </c>
      <c r="AY841" s="19" t="s">
        <v>224</v>
      </c>
      <c r="BE841" s="244">
        <f>IF(N841="základní",J841,0)</f>
        <v>0</v>
      </c>
      <c r="BF841" s="244">
        <f>IF(N841="snížená",J841,0)</f>
        <v>0</v>
      </c>
      <c r="BG841" s="244">
        <f>IF(N841="zákl. přenesená",J841,0)</f>
        <v>0</v>
      </c>
      <c r="BH841" s="244">
        <f>IF(N841="sníž. přenesená",J841,0)</f>
        <v>0</v>
      </c>
      <c r="BI841" s="244">
        <f>IF(N841="nulová",J841,0)</f>
        <v>0</v>
      </c>
      <c r="BJ841" s="19" t="s">
        <v>89</v>
      </c>
      <c r="BK841" s="244">
        <f>ROUND(I841*H841,2)</f>
        <v>0</v>
      </c>
      <c r="BL841" s="19" t="s">
        <v>319</v>
      </c>
      <c r="BM841" s="243" t="s">
        <v>3575</v>
      </c>
    </row>
    <row r="842" s="14" customFormat="1">
      <c r="A842" s="14"/>
      <c r="B842" s="257"/>
      <c r="C842" s="258"/>
      <c r="D842" s="247" t="s">
        <v>232</v>
      </c>
      <c r="E842" s="259" t="s">
        <v>1</v>
      </c>
      <c r="F842" s="260" t="s">
        <v>1297</v>
      </c>
      <c r="G842" s="258"/>
      <c r="H842" s="259" t="s">
        <v>1</v>
      </c>
      <c r="I842" s="261"/>
      <c r="J842" s="258"/>
      <c r="K842" s="258"/>
      <c r="L842" s="262"/>
      <c r="M842" s="263"/>
      <c r="N842" s="264"/>
      <c r="O842" s="264"/>
      <c r="P842" s="264"/>
      <c r="Q842" s="264"/>
      <c r="R842" s="264"/>
      <c r="S842" s="264"/>
      <c r="T842" s="26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6" t="s">
        <v>232</v>
      </c>
      <c r="AU842" s="266" t="s">
        <v>89</v>
      </c>
      <c r="AV842" s="14" t="s">
        <v>84</v>
      </c>
      <c r="AW842" s="14" t="s">
        <v>33</v>
      </c>
      <c r="AX842" s="14" t="s">
        <v>78</v>
      </c>
      <c r="AY842" s="266" t="s">
        <v>224</v>
      </c>
    </row>
    <row r="843" s="13" customFormat="1">
      <c r="A843" s="13"/>
      <c r="B843" s="245"/>
      <c r="C843" s="246"/>
      <c r="D843" s="247" t="s">
        <v>232</v>
      </c>
      <c r="E843" s="248" t="s">
        <v>1</v>
      </c>
      <c r="F843" s="249" t="s">
        <v>3515</v>
      </c>
      <c r="G843" s="246"/>
      <c r="H843" s="250">
        <v>121.77200000000001</v>
      </c>
      <c r="I843" s="251"/>
      <c r="J843" s="246"/>
      <c r="K843" s="246"/>
      <c r="L843" s="252"/>
      <c r="M843" s="253"/>
      <c r="N843" s="254"/>
      <c r="O843" s="254"/>
      <c r="P843" s="254"/>
      <c r="Q843" s="254"/>
      <c r="R843" s="254"/>
      <c r="S843" s="254"/>
      <c r="T843" s="25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6" t="s">
        <v>232</v>
      </c>
      <c r="AU843" s="256" t="s">
        <v>89</v>
      </c>
      <c r="AV843" s="13" t="s">
        <v>89</v>
      </c>
      <c r="AW843" s="13" t="s">
        <v>33</v>
      </c>
      <c r="AX843" s="13" t="s">
        <v>78</v>
      </c>
      <c r="AY843" s="256" t="s">
        <v>224</v>
      </c>
    </row>
    <row r="844" s="14" customFormat="1">
      <c r="A844" s="14"/>
      <c r="B844" s="257"/>
      <c r="C844" s="258"/>
      <c r="D844" s="247" t="s">
        <v>232</v>
      </c>
      <c r="E844" s="259" t="s">
        <v>1</v>
      </c>
      <c r="F844" s="260" t="s">
        <v>3303</v>
      </c>
      <c r="G844" s="258"/>
      <c r="H844" s="259" t="s">
        <v>1</v>
      </c>
      <c r="I844" s="261"/>
      <c r="J844" s="258"/>
      <c r="K844" s="258"/>
      <c r="L844" s="262"/>
      <c r="M844" s="263"/>
      <c r="N844" s="264"/>
      <c r="O844" s="264"/>
      <c r="P844" s="264"/>
      <c r="Q844" s="264"/>
      <c r="R844" s="264"/>
      <c r="S844" s="264"/>
      <c r="T844" s="26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6" t="s">
        <v>232</v>
      </c>
      <c r="AU844" s="266" t="s">
        <v>89</v>
      </c>
      <c r="AV844" s="14" t="s">
        <v>84</v>
      </c>
      <c r="AW844" s="14" t="s">
        <v>33</v>
      </c>
      <c r="AX844" s="14" t="s">
        <v>78</v>
      </c>
      <c r="AY844" s="266" t="s">
        <v>224</v>
      </c>
    </row>
    <row r="845" s="13" customFormat="1">
      <c r="A845" s="13"/>
      <c r="B845" s="245"/>
      <c r="C845" s="246"/>
      <c r="D845" s="247" t="s">
        <v>232</v>
      </c>
      <c r="E845" s="248" t="s">
        <v>1</v>
      </c>
      <c r="F845" s="249" t="s">
        <v>3511</v>
      </c>
      <c r="G845" s="246"/>
      <c r="H845" s="250">
        <v>82.073999999999998</v>
      </c>
      <c r="I845" s="251"/>
      <c r="J845" s="246"/>
      <c r="K845" s="246"/>
      <c r="L845" s="252"/>
      <c r="M845" s="253"/>
      <c r="N845" s="254"/>
      <c r="O845" s="254"/>
      <c r="P845" s="254"/>
      <c r="Q845" s="254"/>
      <c r="R845" s="254"/>
      <c r="S845" s="254"/>
      <c r="T845" s="25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6" t="s">
        <v>232</v>
      </c>
      <c r="AU845" s="256" t="s">
        <v>89</v>
      </c>
      <c r="AV845" s="13" t="s">
        <v>89</v>
      </c>
      <c r="AW845" s="13" t="s">
        <v>33</v>
      </c>
      <c r="AX845" s="13" t="s">
        <v>78</v>
      </c>
      <c r="AY845" s="256" t="s">
        <v>224</v>
      </c>
    </row>
    <row r="846" s="15" customFormat="1">
      <c r="A846" s="15"/>
      <c r="B846" s="267"/>
      <c r="C846" s="268"/>
      <c r="D846" s="247" t="s">
        <v>232</v>
      </c>
      <c r="E846" s="269" t="s">
        <v>1</v>
      </c>
      <c r="F846" s="270" t="s">
        <v>248</v>
      </c>
      <c r="G846" s="268"/>
      <c r="H846" s="271">
        <v>203.846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232</v>
      </c>
      <c r="AU846" s="277" t="s">
        <v>89</v>
      </c>
      <c r="AV846" s="15" t="s">
        <v>230</v>
      </c>
      <c r="AW846" s="15" t="s">
        <v>33</v>
      </c>
      <c r="AX846" s="15" t="s">
        <v>84</v>
      </c>
      <c r="AY846" s="277" t="s">
        <v>224</v>
      </c>
    </row>
    <row r="847" s="2" customFormat="1" ht="16.5" customHeight="1">
      <c r="A847" s="40"/>
      <c r="B847" s="41"/>
      <c r="C847" s="231" t="s">
        <v>1043</v>
      </c>
      <c r="D847" s="231" t="s">
        <v>226</v>
      </c>
      <c r="E847" s="232" t="s">
        <v>3576</v>
      </c>
      <c r="F847" s="233" t="s">
        <v>3577</v>
      </c>
      <c r="G847" s="234" t="s">
        <v>229</v>
      </c>
      <c r="H847" s="235">
        <v>82.073999999999998</v>
      </c>
      <c r="I847" s="236"/>
      <c r="J847" s="237">
        <f>ROUND(I847*H847,2)</f>
        <v>0</v>
      </c>
      <c r="K847" s="238"/>
      <c r="L847" s="46"/>
      <c r="M847" s="239" t="s">
        <v>1</v>
      </c>
      <c r="N847" s="240" t="s">
        <v>44</v>
      </c>
      <c r="O847" s="93"/>
      <c r="P847" s="241">
        <f>O847*H847</f>
        <v>0</v>
      </c>
      <c r="Q847" s="241">
        <v>6.9999999999999994E-05</v>
      </c>
      <c r="R847" s="241">
        <f>Q847*H847</f>
        <v>0.005745179999999999</v>
      </c>
      <c r="S847" s="241">
        <v>0</v>
      </c>
      <c r="T847" s="242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3" t="s">
        <v>319</v>
      </c>
      <c r="AT847" s="243" t="s">
        <v>226</v>
      </c>
      <c r="AU847" s="243" t="s">
        <v>89</v>
      </c>
      <c r="AY847" s="19" t="s">
        <v>224</v>
      </c>
      <c r="BE847" s="244">
        <f>IF(N847="základní",J847,0)</f>
        <v>0</v>
      </c>
      <c r="BF847" s="244">
        <f>IF(N847="snížená",J847,0)</f>
        <v>0</v>
      </c>
      <c r="BG847" s="244">
        <f>IF(N847="zákl. přenesená",J847,0)</f>
        <v>0</v>
      </c>
      <c r="BH847" s="244">
        <f>IF(N847="sníž. přenesená",J847,0)</f>
        <v>0</v>
      </c>
      <c r="BI847" s="244">
        <f>IF(N847="nulová",J847,0)</f>
        <v>0</v>
      </c>
      <c r="BJ847" s="19" t="s">
        <v>89</v>
      </c>
      <c r="BK847" s="244">
        <f>ROUND(I847*H847,2)</f>
        <v>0</v>
      </c>
      <c r="BL847" s="19" t="s">
        <v>319</v>
      </c>
      <c r="BM847" s="243" t="s">
        <v>3578</v>
      </c>
    </row>
    <row r="848" s="14" customFormat="1">
      <c r="A848" s="14"/>
      <c r="B848" s="257"/>
      <c r="C848" s="258"/>
      <c r="D848" s="247" t="s">
        <v>232</v>
      </c>
      <c r="E848" s="259" t="s">
        <v>1</v>
      </c>
      <c r="F848" s="260" t="s">
        <v>3303</v>
      </c>
      <c r="G848" s="258"/>
      <c r="H848" s="259" t="s">
        <v>1</v>
      </c>
      <c r="I848" s="261"/>
      <c r="J848" s="258"/>
      <c r="K848" s="258"/>
      <c r="L848" s="262"/>
      <c r="M848" s="263"/>
      <c r="N848" s="264"/>
      <c r="O848" s="264"/>
      <c r="P848" s="264"/>
      <c r="Q848" s="264"/>
      <c r="R848" s="264"/>
      <c r="S848" s="264"/>
      <c r="T848" s="26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6" t="s">
        <v>232</v>
      </c>
      <c r="AU848" s="266" t="s">
        <v>89</v>
      </c>
      <c r="AV848" s="14" t="s">
        <v>84</v>
      </c>
      <c r="AW848" s="14" t="s">
        <v>33</v>
      </c>
      <c r="AX848" s="14" t="s">
        <v>78</v>
      </c>
      <c r="AY848" s="266" t="s">
        <v>224</v>
      </c>
    </row>
    <row r="849" s="13" customFormat="1">
      <c r="A849" s="13"/>
      <c r="B849" s="245"/>
      <c r="C849" s="246"/>
      <c r="D849" s="247" t="s">
        <v>232</v>
      </c>
      <c r="E849" s="248" t="s">
        <v>1</v>
      </c>
      <c r="F849" s="249" t="s">
        <v>3511</v>
      </c>
      <c r="G849" s="246"/>
      <c r="H849" s="250">
        <v>82.073999999999998</v>
      </c>
      <c r="I849" s="251"/>
      <c r="J849" s="246"/>
      <c r="K849" s="246"/>
      <c r="L849" s="252"/>
      <c r="M849" s="253"/>
      <c r="N849" s="254"/>
      <c r="O849" s="254"/>
      <c r="P849" s="254"/>
      <c r="Q849" s="254"/>
      <c r="R849" s="254"/>
      <c r="S849" s="254"/>
      <c r="T849" s="25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6" t="s">
        <v>232</v>
      </c>
      <c r="AU849" s="256" t="s">
        <v>89</v>
      </c>
      <c r="AV849" s="13" t="s">
        <v>89</v>
      </c>
      <c r="AW849" s="13" t="s">
        <v>33</v>
      </c>
      <c r="AX849" s="13" t="s">
        <v>84</v>
      </c>
      <c r="AY849" s="256" t="s">
        <v>224</v>
      </c>
    </row>
    <row r="850" s="2" customFormat="1" ht="16.5" customHeight="1">
      <c r="A850" s="40"/>
      <c r="B850" s="41"/>
      <c r="C850" s="231" t="s">
        <v>1052</v>
      </c>
      <c r="D850" s="231" t="s">
        <v>226</v>
      </c>
      <c r="E850" s="232" t="s">
        <v>3579</v>
      </c>
      <c r="F850" s="233" t="s">
        <v>3580</v>
      </c>
      <c r="G850" s="234" t="s">
        <v>229</v>
      </c>
      <c r="H850" s="235">
        <v>121.77200000000001</v>
      </c>
      <c r="I850" s="236"/>
      <c r="J850" s="237">
        <f>ROUND(I850*H850,2)</f>
        <v>0</v>
      </c>
      <c r="K850" s="238"/>
      <c r="L850" s="46"/>
      <c r="M850" s="239" t="s">
        <v>1</v>
      </c>
      <c r="N850" s="240" t="s">
        <v>44</v>
      </c>
      <c r="O850" s="93"/>
      <c r="P850" s="241">
        <f>O850*H850</f>
        <v>0</v>
      </c>
      <c r="Q850" s="241">
        <v>0.00010000000000000001</v>
      </c>
      <c r="R850" s="241">
        <f>Q850*H850</f>
        <v>0.012177200000000001</v>
      </c>
      <c r="S850" s="241">
        <v>0</v>
      </c>
      <c r="T850" s="242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3" t="s">
        <v>319</v>
      </c>
      <c r="AT850" s="243" t="s">
        <v>226</v>
      </c>
      <c r="AU850" s="243" t="s">
        <v>89</v>
      </c>
      <c r="AY850" s="19" t="s">
        <v>224</v>
      </c>
      <c r="BE850" s="244">
        <f>IF(N850="základní",J850,0)</f>
        <v>0</v>
      </c>
      <c r="BF850" s="244">
        <f>IF(N850="snížená",J850,0)</f>
        <v>0</v>
      </c>
      <c r="BG850" s="244">
        <f>IF(N850="zákl. přenesená",J850,0)</f>
        <v>0</v>
      </c>
      <c r="BH850" s="244">
        <f>IF(N850="sníž. přenesená",J850,0)</f>
        <v>0</v>
      </c>
      <c r="BI850" s="244">
        <f>IF(N850="nulová",J850,0)</f>
        <v>0</v>
      </c>
      <c r="BJ850" s="19" t="s">
        <v>89</v>
      </c>
      <c r="BK850" s="244">
        <f>ROUND(I850*H850,2)</f>
        <v>0</v>
      </c>
      <c r="BL850" s="19" t="s">
        <v>319</v>
      </c>
      <c r="BM850" s="243" t="s">
        <v>3581</v>
      </c>
    </row>
    <row r="851" s="14" customFormat="1">
      <c r="A851" s="14"/>
      <c r="B851" s="257"/>
      <c r="C851" s="258"/>
      <c r="D851" s="247" t="s">
        <v>232</v>
      </c>
      <c r="E851" s="259" t="s">
        <v>1</v>
      </c>
      <c r="F851" s="260" t="s">
        <v>1297</v>
      </c>
      <c r="G851" s="258"/>
      <c r="H851" s="259" t="s">
        <v>1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6" t="s">
        <v>232</v>
      </c>
      <c r="AU851" s="266" t="s">
        <v>89</v>
      </c>
      <c r="AV851" s="14" t="s">
        <v>84</v>
      </c>
      <c r="AW851" s="14" t="s">
        <v>33</v>
      </c>
      <c r="AX851" s="14" t="s">
        <v>78</v>
      </c>
      <c r="AY851" s="266" t="s">
        <v>224</v>
      </c>
    </row>
    <row r="852" s="13" customFormat="1">
      <c r="A852" s="13"/>
      <c r="B852" s="245"/>
      <c r="C852" s="246"/>
      <c r="D852" s="247" t="s">
        <v>232</v>
      </c>
      <c r="E852" s="248" t="s">
        <v>1</v>
      </c>
      <c r="F852" s="249" t="s">
        <v>3515</v>
      </c>
      <c r="G852" s="246"/>
      <c r="H852" s="250">
        <v>121.77200000000001</v>
      </c>
      <c r="I852" s="251"/>
      <c r="J852" s="246"/>
      <c r="K852" s="246"/>
      <c r="L852" s="252"/>
      <c r="M852" s="253"/>
      <c r="N852" s="254"/>
      <c r="O852" s="254"/>
      <c r="P852" s="254"/>
      <c r="Q852" s="254"/>
      <c r="R852" s="254"/>
      <c r="S852" s="254"/>
      <c r="T852" s="25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6" t="s">
        <v>232</v>
      </c>
      <c r="AU852" s="256" t="s">
        <v>89</v>
      </c>
      <c r="AV852" s="13" t="s">
        <v>89</v>
      </c>
      <c r="AW852" s="13" t="s">
        <v>33</v>
      </c>
      <c r="AX852" s="13" t="s">
        <v>84</v>
      </c>
      <c r="AY852" s="256" t="s">
        <v>224</v>
      </c>
    </row>
    <row r="853" s="2" customFormat="1" ht="16.5" customHeight="1">
      <c r="A853" s="40"/>
      <c r="B853" s="41"/>
      <c r="C853" s="278" t="s">
        <v>1057</v>
      </c>
      <c r="D853" s="278" t="s">
        <v>390</v>
      </c>
      <c r="E853" s="279" t="s">
        <v>957</v>
      </c>
      <c r="F853" s="280" t="s">
        <v>958</v>
      </c>
      <c r="G853" s="281" t="s">
        <v>229</v>
      </c>
      <c r="H853" s="282">
        <v>127.86</v>
      </c>
      <c r="I853" s="283"/>
      <c r="J853" s="284">
        <f>ROUND(I853*H853,2)</f>
        <v>0</v>
      </c>
      <c r="K853" s="285"/>
      <c r="L853" s="286"/>
      <c r="M853" s="287" t="s">
        <v>1</v>
      </c>
      <c r="N853" s="288" t="s">
        <v>44</v>
      </c>
      <c r="O853" s="93"/>
      <c r="P853" s="241">
        <f>O853*H853</f>
        <v>0</v>
      </c>
      <c r="Q853" s="241">
        <v>0.0066</v>
      </c>
      <c r="R853" s="241">
        <f>Q853*H853</f>
        <v>0.84387599999999996</v>
      </c>
      <c r="S853" s="241">
        <v>0</v>
      </c>
      <c r="T853" s="242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43" t="s">
        <v>418</v>
      </c>
      <c r="AT853" s="243" t="s">
        <v>390</v>
      </c>
      <c r="AU853" s="243" t="s">
        <v>89</v>
      </c>
      <c r="AY853" s="19" t="s">
        <v>224</v>
      </c>
      <c r="BE853" s="244">
        <f>IF(N853="základní",J853,0)</f>
        <v>0</v>
      </c>
      <c r="BF853" s="244">
        <f>IF(N853="snížená",J853,0)</f>
        <v>0</v>
      </c>
      <c r="BG853" s="244">
        <f>IF(N853="zákl. přenesená",J853,0)</f>
        <v>0</v>
      </c>
      <c r="BH853" s="244">
        <f>IF(N853="sníž. přenesená",J853,0)</f>
        <v>0</v>
      </c>
      <c r="BI853" s="244">
        <f>IF(N853="nulová",J853,0)</f>
        <v>0</v>
      </c>
      <c r="BJ853" s="19" t="s">
        <v>89</v>
      </c>
      <c r="BK853" s="244">
        <f>ROUND(I853*H853,2)</f>
        <v>0</v>
      </c>
      <c r="BL853" s="19" t="s">
        <v>319</v>
      </c>
      <c r="BM853" s="243" t="s">
        <v>3582</v>
      </c>
    </row>
    <row r="854" s="14" customFormat="1">
      <c r="A854" s="14"/>
      <c r="B854" s="257"/>
      <c r="C854" s="258"/>
      <c r="D854" s="247" t="s">
        <v>232</v>
      </c>
      <c r="E854" s="259" t="s">
        <v>1</v>
      </c>
      <c r="F854" s="260" t="s">
        <v>1297</v>
      </c>
      <c r="G854" s="258"/>
      <c r="H854" s="259" t="s">
        <v>1</v>
      </c>
      <c r="I854" s="261"/>
      <c r="J854" s="258"/>
      <c r="K854" s="258"/>
      <c r="L854" s="262"/>
      <c r="M854" s="263"/>
      <c r="N854" s="264"/>
      <c r="O854" s="264"/>
      <c r="P854" s="264"/>
      <c r="Q854" s="264"/>
      <c r="R854" s="264"/>
      <c r="S854" s="264"/>
      <c r="T854" s="26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6" t="s">
        <v>232</v>
      </c>
      <c r="AU854" s="266" t="s">
        <v>89</v>
      </c>
      <c r="AV854" s="14" t="s">
        <v>84</v>
      </c>
      <c r="AW854" s="14" t="s">
        <v>33</v>
      </c>
      <c r="AX854" s="14" t="s">
        <v>78</v>
      </c>
      <c r="AY854" s="266" t="s">
        <v>224</v>
      </c>
    </row>
    <row r="855" s="13" customFormat="1">
      <c r="A855" s="13"/>
      <c r="B855" s="245"/>
      <c r="C855" s="246"/>
      <c r="D855" s="247" t="s">
        <v>232</v>
      </c>
      <c r="E855" s="248" t="s">
        <v>1</v>
      </c>
      <c r="F855" s="249" t="s">
        <v>3583</v>
      </c>
      <c r="G855" s="246"/>
      <c r="H855" s="250">
        <v>127.86</v>
      </c>
      <c r="I855" s="251"/>
      <c r="J855" s="246"/>
      <c r="K855" s="246"/>
      <c r="L855" s="252"/>
      <c r="M855" s="253"/>
      <c r="N855" s="254"/>
      <c r="O855" s="254"/>
      <c r="P855" s="254"/>
      <c r="Q855" s="254"/>
      <c r="R855" s="254"/>
      <c r="S855" s="254"/>
      <c r="T855" s="25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6" t="s">
        <v>232</v>
      </c>
      <c r="AU855" s="256" t="s">
        <v>89</v>
      </c>
      <c r="AV855" s="13" t="s">
        <v>89</v>
      </c>
      <c r="AW855" s="13" t="s">
        <v>33</v>
      </c>
      <c r="AX855" s="13" t="s">
        <v>84</v>
      </c>
      <c r="AY855" s="256" t="s">
        <v>224</v>
      </c>
    </row>
    <row r="856" s="2" customFormat="1" ht="16.5" customHeight="1">
      <c r="A856" s="40"/>
      <c r="B856" s="41"/>
      <c r="C856" s="278" t="s">
        <v>1061</v>
      </c>
      <c r="D856" s="278" t="s">
        <v>390</v>
      </c>
      <c r="E856" s="279" t="s">
        <v>3584</v>
      </c>
      <c r="F856" s="280" t="s">
        <v>3585</v>
      </c>
      <c r="G856" s="281" t="s">
        <v>229</v>
      </c>
      <c r="H856" s="282">
        <v>86.177999999999997</v>
      </c>
      <c r="I856" s="283"/>
      <c r="J856" s="284">
        <f>ROUND(I856*H856,2)</f>
        <v>0</v>
      </c>
      <c r="K856" s="285"/>
      <c r="L856" s="286"/>
      <c r="M856" s="287" t="s">
        <v>1</v>
      </c>
      <c r="N856" s="288" t="s">
        <v>44</v>
      </c>
      <c r="O856" s="93"/>
      <c r="P856" s="241">
        <f>O856*H856</f>
        <v>0</v>
      </c>
      <c r="Q856" s="241">
        <v>0.0028999999999999998</v>
      </c>
      <c r="R856" s="241">
        <f>Q856*H856</f>
        <v>0.24991619999999998</v>
      </c>
      <c r="S856" s="241">
        <v>0</v>
      </c>
      <c r="T856" s="242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3" t="s">
        <v>418</v>
      </c>
      <c r="AT856" s="243" t="s">
        <v>390</v>
      </c>
      <c r="AU856" s="243" t="s">
        <v>89</v>
      </c>
      <c r="AY856" s="19" t="s">
        <v>224</v>
      </c>
      <c r="BE856" s="244">
        <f>IF(N856="základní",J856,0)</f>
        <v>0</v>
      </c>
      <c r="BF856" s="244">
        <f>IF(N856="snížená",J856,0)</f>
        <v>0</v>
      </c>
      <c r="BG856" s="244">
        <f>IF(N856="zákl. přenesená",J856,0)</f>
        <v>0</v>
      </c>
      <c r="BH856" s="244">
        <f>IF(N856="sníž. přenesená",J856,0)</f>
        <v>0</v>
      </c>
      <c r="BI856" s="244">
        <f>IF(N856="nulová",J856,0)</f>
        <v>0</v>
      </c>
      <c r="BJ856" s="19" t="s">
        <v>89</v>
      </c>
      <c r="BK856" s="244">
        <f>ROUND(I856*H856,2)</f>
        <v>0</v>
      </c>
      <c r="BL856" s="19" t="s">
        <v>319</v>
      </c>
      <c r="BM856" s="243" t="s">
        <v>3586</v>
      </c>
    </row>
    <row r="857" s="14" customFormat="1">
      <c r="A857" s="14"/>
      <c r="B857" s="257"/>
      <c r="C857" s="258"/>
      <c r="D857" s="247" t="s">
        <v>232</v>
      </c>
      <c r="E857" s="259" t="s">
        <v>1</v>
      </c>
      <c r="F857" s="260" t="s">
        <v>3303</v>
      </c>
      <c r="G857" s="258"/>
      <c r="H857" s="259" t="s">
        <v>1</v>
      </c>
      <c r="I857" s="261"/>
      <c r="J857" s="258"/>
      <c r="K857" s="258"/>
      <c r="L857" s="262"/>
      <c r="M857" s="263"/>
      <c r="N857" s="264"/>
      <c r="O857" s="264"/>
      <c r="P857" s="264"/>
      <c r="Q857" s="264"/>
      <c r="R857" s="264"/>
      <c r="S857" s="264"/>
      <c r="T857" s="26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6" t="s">
        <v>232</v>
      </c>
      <c r="AU857" s="266" t="s">
        <v>89</v>
      </c>
      <c r="AV857" s="14" t="s">
        <v>84</v>
      </c>
      <c r="AW857" s="14" t="s">
        <v>33</v>
      </c>
      <c r="AX857" s="14" t="s">
        <v>78</v>
      </c>
      <c r="AY857" s="266" t="s">
        <v>224</v>
      </c>
    </row>
    <row r="858" s="13" customFormat="1">
      <c r="A858" s="13"/>
      <c r="B858" s="245"/>
      <c r="C858" s="246"/>
      <c r="D858" s="247" t="s">
        <v>232</v>
      </c>
      <c r="E858" s="248" t="s">
        <v>1</v>
      </c>
      <c r="F858" s="249" t="s">
        <v>3587</v>
      </c>
      <c r="G858" s="246"/>
      <c r="H858" s="250">
        <v>86.177999999999997</v>
      </c>
      <c r="I858" s="251"/>
      <c r="J858" s="246"/>
      <c r="K858" s="246"/>
      <c r="L858" s="252"/>
      <c r="M858" s="253"/>
      <c r="N858" s="254"/>
      <c r="O858" s="254"/>
      <c r="P858" s="254"/>
      <c r="Q858" s="254"/>
      <c r="R858" s="254"/>
      <c r="S858" s="254"/>
      <c r="T858" s="25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6" t="s">
        <v>232</v>
      </c>
      <c r="AU858" s="256" t="s">
        <v>89</v>
      </c>
      <c r="AV858" s="13" t="s">
        <v>89</v>
      </c>
      <c r="AW858" s="13" t="s">
        <v>33</v>
      </c>
      <c r="AX858" s="13" t="s">
        <v>84</v>
      </c>
      <c r="AY858" s="256" t="s">
        <v>224</v>
      </c>
    </row>
    <row r="859" s="2" customFormat="1" ht="16.5" customHeight="1">
      <c r="A859" s="40"/>
      <c r="B859" s="41"/>
      <c r="C859" s="231" t="s">
        <v>1065</v>
      </c>
      <c r="D859" s="231" t="s">
        <v>226</v>
      </c>
      <c r="E859" s="232" t="s">
        <v>992</v>
      </c>
      <c r="F859" s="233" t="s">
        <v>993</v>
      </c>
      <c r="G859" s="234" t="s">
        <v>229</v>
      </c>
      <c r="H859" s="235">
        <v>203.846</v>
      </c>
      <c r="I859" s="236"/>
      <c r="J859" s="237">
        <f>ROUND(I859*H859,2)</f>
        <v>0</v>
      </c>
      <c r="K859" s="238"/>
      <c r="L859" s="46"/>
      <c r="M859" s="239" t="s">
        <v>1</v>
      </c>
      <c r="N859" s="240" t="s">
        <v>44</v>
      </c>
      <c r="O859" s="93"/>
      <c r="P859" s="241">
        <f>O859*H859</f>
        <v>0</v>
      </c>
      <c r="Q859" s="241">
        <v>0.0020400000000000001</v>
      </c>
      <c r="R859" s="241">
        <f>Q859*H859</f>
        <v>0.41584584000000002</v>
      </c>
      <c r="S859" s="241">
        <v>0</v>
      </c>
      <c r="T859" s="242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3" t="s">
        <v>319</v>
      </c>
      <c r="AT859" s="243" t="s">
        <v>226</v>
      </c>
      <c r="AU859" s="243" t="s">
        <v>89</v>
      </c>
      <c r="AY859" s="19" t="s">
        <v>224</v>
      </c>
      <c r="BE859" s="244">
        <f>IF(N859="základní",J859,0)</f>
        <v>0</v>
      </c>
      <c r="BF859" s="244">
        <f>IF(N859="snížená",J859,0)</f>
        <v>0</v>
      </c>
      <c r="BG859" s="244">
        <f>IF(N859="zákl. přenesená",J859,0)</f>
        <v>0</v>
      </c>
      <c r="BH859" s="244">
        <f>IF(N859="sníž. přenesená",J859,0)</f>
        <v>0</v>
      </c>
      <c r="BI859" s="244">
        <f>IF(N859="nulová",J859,0)</f>
        <v>0</v>
      </c>
      <c r="BJ859" s="19" t="s">
        <v>89</v>
      </c>
      <c r="BK859" s="244">
        <f>ROUND(I859*H859,2)</f>
        <v>0</v>
      </c>
      <c r="BL859" s="19" t="s">
        <v>319</v>
      </c>
      <c r="BM859" s="243" t="s">
        <v>3588</v>
      </c>
    </row>
    <row r="860" s="14" customFormat="1">
      <c r="A860" s="14"/>
      <c r="B860" s="257"/>
      <c r="C860" s="258"/>
      <c r="D860" s="247" t="s">
        <v>232</v>
      </c>
      <c r="E860" s="259" t="s">
        <v>1</v>
      </c>
      <c r="F860" s="260" t="s">
        <v>1297</v>
      </c>
      <c r="G860" s="258"/>
      <c r="H860" s="259" t="s">
        <v>1</v>
      </c>
      <c r="I860" s="261"/>
      <c r="J860" s="258"/>
      <c r="K860" s="258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232</v>
      </c>
      <c r="AU860" s="266" t="s">
        <v>89</v>
      </c>
      <c r="AV860" s="14" t="s">
        <v>84</v>
      </c>
      <c r="AW860" s="14" t="s">
        <v>33</v>
      </c>
      <c r="AX860" s="14" t="s">
        <v>78</v>
      </c>
      <c r="AY860" s="266" t="s">
        <v>224</v>
      </c>
    </row>
    <row r="861" s="13" customFormat="1">
      <c r="A861" s="13"/>
      <c r="B861" s="245"/>
      <c r="C861" s="246"/>
      <c r="D861" s="247" t="s">
        <v>232</v>
      </c>
      <c r="E861" s="248" t="s">
        <v>1</v>
      </c>
      <c r="F861" s="249" t="s">
        <v>3515</v>
      </c>
      <c r="G861" s="246"/>
      <c r="H861" s="250">
        <v>121.77200000000001</v>
      </c>
      <c r="I861" s="251"/>
      <c r="J861" s="246"/>
      <c r="K861" s="246"/>
      <c r="L861" s="252"/>
      <c r="M861" s="253"/>
      <c r="N861" s="254"/>
      <c r="O861" s="254"/>
      <c r="P861" s="254"/>
      <c r="Q861" s="254"/>
      <c r="R861" s="254"/>
      <c r="S861" s="254"/>
      <c r="T861" s="25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6" t="s">
        <v>232</v>
      </c>
      <c r="AU861" s="256" t="s">
        <v>89</v>
      </c>
      <c r="AV861" s="13" t="s">
        <v>89</v>
      </c>
      <c r="AW861" s="13" t="s">
        <v>33</v>
      </c>
      <c r="AX861" s="13" t="s">
        <v>78</v>
      </c>
      <c r="AY861" s="256" t="s">
        <v>224</v>
      </c>
    </row>
    <row r="862" s="14" customFormat="1">
      <c r="A862" s="14"/>
      <c r="B862" s="257"/>
      <c r="C862" s="258"/>
      <c r="D862" s="247" t="s">
        <v>232</v>
      </c>
      <c r="E862" s="259" t="s">
        <v>1</v>
      </c>
      <c r="F862" s="260" t="s">
        <v>3303</v>
      </c>
      <c r="G862" s="258"/>
      <c r="H862" s="259" t="s">
        <v>1</v>
      </c>
      <c r="I862" s="261"/>
      <c r="J862" s="258"/>
      <c r="K862" s="258"/>
      <c r="L862" s="262"/>
      <c r="M862" s="263"/>
      <c r="N862" s="264"/>
      <c r="O862" s="264"/>
      <c r="P862" s="264"/>
      <c r="Q862" s="264"/>
      <c r="R862" s="264"/>
      <c r="S862" s="264"/>
      <c r="T862" s="26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6" t="s">
        <v>232</v>
      </c>
      <c r="AU862" s="266" t="s">
        <v>89</v>
      </c>
      <c r="AV862" s="14" t="s">
        <v>84</v>
      </c>
      <c r="AW862" s="14" t="s">
        <v>33</v>
      </c>
      <c r="AX862" s="14" t="s">
        <v>78</v>
      </c>
      <c r="AY862" s="266" t="s">
        <v>224</v>
      </c>
    </row>
    <row r="863" s="13" customFormat="1">
      <c r="A863" s="13"/>
      <c r="B863" s="245"/>
      <c r="C863" s="246"/>
      <c r="D863" s="247" t="s">
        <v>232</v>
      </c>
      <c r="E863" s="248" t="s">
        <v>1</v>
      </c>
      <c r="F863" s="249" t="s">
        <v>3511</v>
      </c>
      <c r="G863" s="246"/>
      <c r="H863" s="250">
        <v>82.073999999999998</v>
      </c>
      <c r="I863" s="251"/>
      <c r="J863" s="246"/>
      <c r="K863" s="246"/>
      <c r="L863" s="252"/>
      <c r="M863" s="253"/>
      <c r="N863" s="254"/>
      <c r="O863" s="254"/>
      <c r="P863" s="254"/>
      <c r="Q863" s="254"/>
      <c r="R863" s="254"/>
      <c r="S863" s="254"/>
      <c r="T863" s="25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6" t="s">
        <v>232</v>
      </c>
      <c r="AU863" s="256" t="s">
        <v>89</v>
      </c>
      <c r="AV863" s="13" t="s">
        <v>89</v>
      </c>
      <c r="AW863" s="13" t="s">
        <v>33</v>
      </c>
      <c r="AX863" s="13" t="s">
        <v>78</v>
      </c>
      <c r="AY863" s="256" t="s">
        <v>224</v>
      </c>
    </row>
    <row r="864" s="15" customFormat="1">
      <c r="A864" s="15"/>
      <c r="B864" s="267"/>
      <c r="C864" s="268"/>
      <c r="D864" s="247" t="s">
        <v>232</v>
      </c>
      <c r="E864" s="269" t="s">
        <v>1</v>
      </c>
      <c r="F864" s="270" t="s">
        <v>248</v>
      </c>
      <c r="G864" s="268"/>
      <c r="H864" s="271">
        <v>203.846</v>
      </c>
      <c r="I864" s="272"/>
      <c r="J864" s="268"/>
      <c r="K864" s="268"/>
      <c r="L864" s="273"/>
      <c r="M864" s="274"/>
      <c r="N864" s="275"/>
      <c r="O864" s="275"/>
      <c r="P864" s="275"/>
      <c r="Q864" s="275"/>
      <c r="R864" s="275"/>
      <c r="S864" s="275"/>
      <c r="T864" s="27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7" t="s">
        <v>232</v>
      </c>
      <c r="AU864" s="277" t="s">
        <v>89</v>
      </c>
      <c r="AV864" s="15" t="s">
        <v>230</v>
      </c>
      <c r="AW864" s="15" t="s">
        <v>33</v>
      </c>
      <c r="AX864" s="15" t="s">
        <v>84</v>
      </c>
      <c r="AY864" s="277" t="s">
        <v>224</v>
      </c>
    </row>
    <row r="865" s="2" customFormat="1" ht="16.5" customHeight="1">
      <c r="A865" s="40"/>
      <c r="B865" s="41"/>
      <c r="C865" s="278" t="s">
        <v>1070</v>
      </c>
      <c r="D865" s="278" t="s">
        <v>390</v>
      </c>
      <c r="E865" s="279" t="s">
        <v>996</v>
      </c>
      <c r="F865" s="280" t="s">
        <v>997</v>
      </c>
      <c r="G865" s="281" t="s">
        <v>236</v>
      </c>
      <c r="H865" s="282">
        <v>14.401</v>
      </c>
      <c r="I865" s="283"/>
      <c r="J865" s="284">
        <f>ROUND(I865*H865,2)</f>
        <v>0</v>
      </c>
      <c r="K865" s="285"/>
      <c r="L865" s="286"/>
      <c r="M865" s="287" t="s">
        <v>1</v>
      </c>
      <c r="N865" s="288" t="s">
        <v>44</v>
      </c>
      <c r="O865" s="93"/>
      <c r="P865" s="241">
        <f>O865*H865</f>
        <v>0</v>
      </c>
      <c r="Q865" s="241">
        <v>0.025000000000000001</v>
      </c>
      <c r="R865" s="241">
        <f>Q865*H865</f>
        <v>0.36002500000000004</v>
      </c>
      <c r="S865" s="241">
        <v>0</v>
      </c>
      <c r="T865" s="242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3" t="s">
        <v>418</v>
      </c>
      <c r="AT865" s="243" t="s">
        <v>390</v>
      </c>
      <c r="AU865" s="243" t="s">
        <v>89</v>
      </c>
      <c r="AY865" s="19" t="s">
        <v>224</v>
      </c>
      <c r="BE865" s="244">
        <f>IF(N865="základní",J865,0)</f>
        <v>0</v>
      </c>
      <c r="BF865" s="244">
        <f>IF(N865="snížená",J865,0)</f>
        <v>0</v>
      </c>
      <c r="BG865" s="244">
        <f>IF(N865="zákl. přenesená",J865,0)</f>
        <v>0</v>
      </c>
      <c r="BH865" s="244">
        <f>IF(N865="sníž. přenesená",J865,0)</f>
        <v>0</v>
      </c>
      <c r="BI865" s="244">
        <f>IF(N865="nulová",J865,0)</f>
        <v>0</v>
      </c>
      <c r="BJ865" s="19" t="s">
        <v>89</v>
      </c>
      <c r="BK865" s="244">
        <f>ROUND(I865*H865,2)</f>
        <v>0</v>
      </c>
      <c r="BL865" s="19" t="s">
        <v>319</v>
      </c>
      <c r="BM865" s="243" t="s">
        <v>3589</v>
      </c>
    </row>
    <row r="866" s="14" customFormat="1">
      <c r="A866" s="14"/>
      <c r="B866" s="257"/>
      <c r="C866" s="258"/>
      <c r="D866" s="247" t="s">
        <v>232</v>
      </c>
      <c r="E866" s="259" t="s">
        <v>1</v>
      </c>
      <c r="F866" s="260" t="s">
        <v>1297</v>
      </c>
      <c r="G866" s="258"/>
      <c r="H866" s="259" t="s">
        <v>1</v>
      </c>
      <c r="I866" s="261"/>
      <c r="J866" s="258"/>
      <c r="K866" s="258"/>
      <c r="L866" s="262"/>
      <c r="M866" s="263"/>
      <c r="N866" s="264"/>
      <c r="O866" s="264"/>
      <c r="P866" s="264"/>
      <c r="Q866" s="264"/>
      <c r="R866" s="264"/>
      <c r="S866" s="264"/>
      <c r="T866" s="26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6" t="s">
        <v>232</v>
      </c>
      <c r="AU866" s="266" t="s">
        <v>89</v>
      </c>
      <c r="AV866" s="14" t="s">
        <v>84</v>
      </c>
      <c r="AW866" s="14" t="s">
        <v>33</v>
      </c>
      <c r="AX866" s="14" t="s">
        <v>78</v>
      </c>
      <c r="AY866" s="266" t="s">
        <v>224</v>
      </c>
    </row>
    <row r="867" s="13" customFormat="1">
      <c r="A867" s="13"/>
      <c r="B867" s="245"/>
      <c r="C867" s="246"/>
      <c r="D867" s="247" t="s">
        <v>232</v>
      </c>
      <c r="E867" s="248" t="s">
        <v>1</v>
      </c>
      <c r="F867" s="249" t="s">
        <v>3590</v>
      </c>
      <c r="G867" s="246"/>
      <c r="H867" s="250">
        <v>10.868</v>
      </c>
      <c r="I867" s="251"/>
      <c r="J867" s="246"/>
      <c r="K867" s="246"/>
      <c r="L867" s="252"/>
      <c r="M867" s="253"/>
      <c r="N867" s="254"/>
      <c r="O867" s="254"/>
      <c r="P867" s="254"/>
      <c r="Q867" s="254"/>
      <c r="R867" s="254"/>
      <c r="S867" s="254"/>
      <c r="T867" s="25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6" t="s">
        <v>232</v>
      </c>
      <c r="AU867" s="256" t="s">
        <v>89</v>
      </c>
      <c r="AV867" s="13" t="s">
        <v>89</v>
      </c>
      <c r="AW867" s="13" t="s">
        <v>33</v>
      </c>
      <c r="AX867" s="13" t="s">
        <v>78</v>
      </c>
      <c r="AY867" s="256" t="s">
        <v>224</v>
      </c>
    </row>
    <row r="868" s="14" customFormat="1">
      <c r="A868" s="14"/>
      <c r="B868" s="257"/>
      <c r="C868" s="258"/>
      <c r="D868" s="247" t="s">
        <v>232</v>
      </c>
      <c r="E868" s="259" t="s">
        <v>1</v>
      </c>
      <c r="F868" s="260" t="s">
        <v>3303</v>
      </c>
      <c r="G868" s="258"/>
      <c r="H868" s="259" t="s">
        <v>1</v>
      </c>
      <c r="I868" s="261"/>
      <c r="J868" s="258"/>
      <c r="K868" s="258"/>
      <c r="L868" s="262"/>
      <c r="M868" s="263"/>
      <c r="N868" s="264"/>
      <c r="O868" s="264"/>
      <c r="P868" s="264"/>
      <c r="Q868" s="264"/>
      <c r="R868" s="264"/>
      <c r="S868" s="264"/>
      <c r="T868" s="26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6" t="s">
        <v>232</v>
      </c>
      <c r="AU868" s="266" t="s">
        <v>89</v>
      </c>
      <c r="AV868" s="14" t="s">
        <v>84</v>
      </c>
      <c r="AW868" s="14" t="s">
        <v>33</v>
      </c>
      <c r="AX868" s="14" t="s">
        <v>78</v>
      </c>
      <c r="AY868" s="266" t="s">
        <v>224</v>
      </c>
    </row>
    <row r="869" s="13" customFormat="1">
      <c r="A869" s="13"/>
      <c r="B869" s="245"/>
      <c r="C869" s="246"/>
      <c r="D869" s="247" t="s">
        <v>232</v>
      </c>
      <c r="E869" s="248" t="s">
        <v>1</v>
      </c>
      <c r="F869" s="249" t="s">
        <v>3591</v>
      </c>
      <c r="G869" s="246"/>
      <c r="H869" s="250">
        <v>3.5329999999999999</v>
      </c>
      <c r="I869" s="251"/>
      <c r="J869" s="246"/>
      <c r="K869" s="246"/>
      <c r="L869" s="252"/>
      <c r="M869" s="253"/>
      <c r="N869" s="254"/>
      <c r="O869" s="254"/>
      <c r="P869" s="254"/>
      <c r="Q869" s="254"/>
      <c r="R869" s="254"/>
      <c r="S869" s="254"/>
      <c r="T869" s="25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6" t="s">
        <v>232</v>
      </c>
      <c r="AU869" s="256" t="s">
        <v>89</v>
      </c>
      <c r="AV869" s="13" t="s">
        <v>89</v>
      </c>
      <c r="AW869" s="13" t="s">
        <v>33</v>
      </c>
      <c r="AX869" s="13" t="s">
        <v>78</v>
      </c>
      <c r="AY869" s="256" t="s">
        <v>224</v>
      </c>
    </row>
    <row r="870" s="15" customFormat="1">
      <c r="A870" s="15"/>
      <c r="B870" s="267"/>
      <c r="C870" s="268"/>
      <c r="D870" s="247" t="s">
        <v>232</v>
      </c>
      <c r="E870" s="269" t="s">
        <v>1</v>
      </c>
      <c r="F870" s="270" t="s">
        <v>248</v>
      </c>
      <c r="G870" s="268"/>
      <c r="H870" s="271">
        <v>14.401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7" t="s">
        <v>232</v>
      </c>
      <c r="AU870" s="277" t="s">
        <v>89</v>
      </c>
      <c r="AV870" s="15" t="s">
        <v>230</v>
      </c>
      <c r="AW870" s="15" t="s">
        <v>33</v>
      </c>
      <c r="AX870" s="15" t="s">
        <v>84</v>
      </c>
      <c r="AY870" s="277" t="s">
        <v>224</v>
      </c>
    </row>
    <row r="871" s="2" customFormat="1" ht="21.75" customHeight="1">
      <c r="A871" s="40"/>
      <c r="B871" s="41"/>
      <c r="C871" s="231" t="s">
        <v>1074</v>
      </c>
      <c r="D871" s="231" t="s">
        <v>226</v>
      </c>
      <c r="E871" s="232" t="s">
        <v>3592</v>
      </c>
      <c r="F871" s="233" t="s">
        <v>3593</v>
      </c>
      <c r="G871" s="234" t="s">
        <v>229</v>
      </c>
      <c r="H871" s="235">
        <v>7.4000000000000004</v>
      </c>
      <c r="I871" s="236"/>
      <c r="J871" s="237">
        <f>ROUND(I871*H871,2)</f>
        <v>0</v>
      </c>
      <c r="K871" s="238"/>
      <c r="L871" s="46"/>
      <c r="M871" s="239" t="s">
        <v>1</v>
      </c>
      <c r="N871" s="240" t="s">
        <v>44</v>
      </c>
      <c r="O871" s="93"/>
      <c r="P871" s="241">
        <f>O871*H871</f>
        <v>0</v>
      </c>
      <c r="Q871" s="241">
        <v>0.00019000000000000001</v>
      </c>
      <c r="R871" s="241">
        <f>Q871*H871</f>
        <v>0.0014060000000000001</v>
      </c>
      <c r="S871" s="241">
        <v>0</v>
      </c>
      <c r="T871" s="242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3" t="s">
        <v>319</v>
      </c>
      <c r="AT871" s="243" t="s">
        <v>226</v>
      </c>
      <c r="AU871" s="243" t="s">
        <v>89</v>
      </c>
      <c r="AY871" s="19" t="s">
        <v>224</v>
      </c>
      <c r="BE871" s="244">
        <f>IF(N871="základní",J871,0)</f>
        <v>0</v>
      </c>
      <c r="BF871" s="244">
        <f>IF(N871="snížená",J871,0)</f>
        <v>0</v>
      </c>
      <c r="BG871" s="244">
        <f>IF(N871="zákl. přenesená",J871,0)</f>
        <v>0</v>
      </c>
      <c r="BH871" s="244">
        <f>IF(N871="sníž. přenesená",J871,0)</f>
        <v>0</v>
      </c>
      <c r="BI871" s="244">
        <f>IF(N871="nulová",J871,0)</f>
        <v>0</v>
      </c>
      <c r="BJ871" s="19" t="s">
        <v>89</v>
      </c>
      <c r="BK871" s="244">
        <f>ROUND(I871*H871,2)</f>
        <v>0</v>
      </c>
      <c r="BL871" s="19" t="s">
        <v>319</v>
      </c>
      <c r="BM871" s="243" t="s">
        <v>3594</v>
      </c>
    </row>
    <row r="872" s="13" customFormat="1">
      <c r="A872" s="13"/>
      <c r="B872" s="245"/>
      <c r="C872" s="246"/>
      <c r="D872" s="247" t="s">
        <v>232</v>
      </c>
      <c r="E872" s="248" t="s">
        <v>1</v>
      </c>
      <c r="F872" s="249" t="s">
        <v>3595</v>
      </c>
      <c r="G872" s="246"/>
      <c r="H872" s="250">
        <v>7.4000000000000004</v>
      </c>
      <c r="I872" s="251"/>
      <c r="J872" s="246"/>
      <c r="K872" s="246"/>
      <c r="L872" s="252"/>
      <c r="M872" s="253"/>
      <c r="N872" s="254"/>
      <c r="O872" s="254"/>
      <c r="P872" s="254"/>
      <c r="Q872" s="254"/>
      <c r="R872" s="254"/>
      <c r="S872" s="254"/>
      <c r="T872" s="25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6" t="s">
        <v>232</v>
      </c>
      <c r="AU872" s="256" t="s">
        <v>89</v>
      </c>
      <c r="AV872" s="13" t="s">
        <v>89</v>
      </c>
      <c r="AW872" s="13" t="s">
        <v>33</v>
      </c>
      <c r="AX872" s="13" t="s">
        <v>84</v>
      </c>
      <c r="AY872" s="256" t="s">
        <v>224</v>
      </c>
    </row>
    <row r="873" s="2" customFormat="1" ht="16.5" customHeight="1">
      <c r="A873" s="40"/>
      <c r="B873" s="41"/>
      <c r="C873" s="278" t="s">
        <v>1078</v>
      </c>
      <c r="D873" s="278" t="s">
        <v>390</v>
      </c>
      <c r="E873" s="279" t="s">
        <v>3596</v>
      </c>
      <c r="F873" s="280" t="s">
        <v>3597</v>
      </c>
      <c r="G873" s="281" t="s">
        <v>229</v>
      </c>
      <c r="H873" s="282">
        <v>7.7699999999999996</v>
      </c>
      <c r="I873" s="283"/>
      <c r="J873" s="284">
        <f>ROUND(I873*H873,2)</f>
        <v>0</v>
      </c>
      <c r="K873" s="285"/>
      <c r="L873" s="286"/>
      <c r="M873" s="287" t="s">
        <v>1</v>
      </c>
      <c r="N873" s="288" t="s">
        <v>44</v>
      </c>
      <c r="O873" s="93"/>
      <c r="P873" s="241">
        <f>O873*H873</f>
        <v>0</v>
      </c>
      <c r="Q873" s="241">
        <v>0.0060000000000000001</v>
      </c>
      <c r="R873" s="241">
        <f>Q873*H873</f>
        <v>0.046620000000000002</v>
      </c>
      <c r="S873" s="241">
        <v>0</v>
      </c>
      <c r="T873" s="242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3" t="s">
        <v>418</v>
      </c>
      <c r="AT873" s="243" t="s">
        <v>390</v>
      </c>
      <c r="AU873" s="243" t="s">
        <v>89</v>
      </c>
      <c r="AY873" s="19" t="s">
        <v>224</v>
      </c>
      <c r="BE873" s="244">
        <f>IF(N873="základní",J873,0)</f>
        <v>0</v>
      </c>
      <c r="BF873" s="244">
        <f>IF(N873="snížená",J873,0)</f>
        <v>0</v>
      </c>
      <c r="BG873" s="244">
        <f>IF(N873="zákl. přenesená",J873,0)</f>
        <v>0</v>
      </c>
      <c r="BH873" s="244">
        <f>IF(N873="sníž. přenesená",J873,0)</f>
        <v>0</v>
      </c>
      <c r="BI873" s="244">
        <f>IF(N873="nulová",J873,0)</f>
        <v>0</v>
      </c>
      <c r="BJ873" s="19" t="s">
        <v>89</v>
      </c>
      <c r="BK873" s="244">
        <f>ROUND(I873*H873,2)</f>
        <v>0</v>
      </c>
      <c r="BL873" s="19" t="s">
        <v>319</v>
      </c>
      <c r="BM873" s="243" t="s">
        <v>3598</v>
      </c>
    </row>
    <row r="874" s="13" customFormat="1">
      <c r="A874" s="13"/>
      <c r="B874" s="245"/>
      <c r="C874" s="246"/>
      <c r="D874" s="247" t="s">
        <v>232</v>
      </c>
      <c r="E874" s="248" t="s">
        <v>1</v>
      </c>
      <c r="F874" s="249" t="s">
        <v>3599</v>
      </c>
      <c r="G874" s="246"/>
      <c r="H874" s="250">
        <v>7.7699999999999996</v>
      </c>
      <c r="I874" s="251"/>
      <c r="J874" s="246"/>
      <c r="K874" s="246"/>
      <c r="L874" s="252"/>
      <c r="M874" s="253"/>
      <c r="N874" s="254"/>
      <c r="O874" s="254"/>
      <c r="P874" s="254"/>
      <c r="Q874" s="254"/>
      <c r="R874" s="254"/>
      <c r="S874" s="254"/>
      <c r="T874" s="25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6" t="s">
        <v>232</v>
      </c>
      <c r="AU874" s="256" t="s">
        <v>89</v>
      </c>
      <c r="AV874" s="13" t="s">
        <v>89</v>
      </c>
      <c r="AW874" s="13" t="s">
        <v>33</v>
      </c>
      <c r="AX874" s="13" t="s">
        <v>84</v>
      </c>
      <c r="AY874" s="256" t="s">
        <v>224</v>
      </c>
    </row>
    <row r="875" s="2" customFormat="1" ht="16.5" customHeight="1">
      <c r="A875" s="40"/>
      <c r="B875" s="41"/>
      <c r="C875" s="231" t="s">
        <v>1082</v>
      </c>
      <c r="D875" s="231" t="s">
        <v>226</v>
      </c>
      <c r="E875" s="232" t="s">
        <v>1012</v>
      </c>
      <c r="F875" s="233" t="s">
        <v>1013</v>
      </c>
      <c r="G875" s="234" t="s">
        <v>810</v>
      </c>
      <c r="H875" s="289"/>
      <c r="I875" s="236"/>
      <c r="J875" s="237">
        <f>ROUND(I875*H875,2)</f>
        <v>0</v>
      </c>
      <c r="K875" s="238"/>
      <c r="L875" s="46"/>
      <c r="M875" s="239" t="s">
        <v>1</v>
      </c>
      <c r="N875" s="240" t="s">
        <v>44</v>
      </c>
      <c r="O875" s="93"/>
      <c r="P875" s="241">
        <f>O875*H875</f>
        <v>0</v>
      </c>
      <c r="Q875" s="241">
        <v>0</v>
      </c>
      <c r="R875" s="241">
        <f>Q875*H875</f>
        <v>0</v>
      </c>
      <c r="S875" s="241">
        <v>0</v>
      </c>
      <c r="T875" s="242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3" t="s">
        <v>319</v>
      </c>
      <c r="AT875" s="243" t="s">
        <v>226</v>
      </c>
      <c r="AU875" s="243" t="s">
        <v>89</v>
      </c>
      <c r="AY875" s="19" t="s">
        <v>224</v>
      </c>
      <c r="BE875" s="244">
        <f>IF(N875="základní",J875,0)</f>
        <v>0</v>
      </c>
      <c r="BF875" s="244">
        <f>IF(N875="snížená",J875,0)</f>
        <v>0</v>
      </c>
      <c r="BG875" s="244">
        <f>IF(N875="zákl. přenesená",J875,0)</f>
        <v>0</v>
      </c>
      <c r="BH875" s="244">
        <f>IF(N875="sníž. přenesená",J875,0)</f>
        <v>0</v>
      </c>
      <c r="BI875" s="244">
        <f>IF(N875="nulová",J875,0)</f>
        <v>0</v>
      </c>
      <c r="BJ875" s="19" t="s">
        <v>89</v>
      </c>
      <c r="BK875" s="244">
        <f>ROUND(I875*H875,2)</f>
        <v>0</v>
      </c>
      <c r="BL875" s="19" t="s">
        <v>319</v>
      </c>
      <c r="BM875" s="243" t="s">
        <v>3600</v>
      </c>
    </row>
    <row r="876" s="12" customFormat="1" ht="22.8" customHeight="1">
      <c r="A876" s="12"/>
      <c r="B876" s="215"/>
      <c r="C876" s="216"/>
      <c r="D876" s="217" t="s">
        <v>77</v>
      </c>
      <c r="E876" s="229" t="s">
        <v>1015</v>
      </c>
      <c r="F876" s="229" t="s">
        <v>1016</v>
      </c>
      <c r="G876" s="216"/>
      <c r="H876" s="216"/>
      <c r="I876" s="219"/>
      <c r="J876" s="230">
        <f>BK876</f>
        <v>0</v>
      </c>
      <c r="K876" s="216"/>
      <c r="L876" s="221"/>
      <c r="M876" s="222"/>
      <c r="N876" s="223"/>
      <c r="O876" s="223"/>
      <c r="P876" s="224">
        <f>SUM(P877:P886)</f>
        <v>0</v>
      </c>
      <c r="Q876" s="223"/>
      <c r="R876" s="224">
        <f>SUM(R877:R886)</f>
        <v>0.0071400000000000005</v>
      </c>
      <c r="S876" s="223"/>
      <c r="T876" s="225">
        <f>SUM(T877:T886)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6" t="s">
        <v>89</v>
      </c>
      <c r="AT876" s="227" t="s">
        <v>77</v>
      </c>
      <c r="AU876" s="227" t="s">
        <v>84</v>
      </c>
      <c r="AY876" s="226" t="s">
        <v>224</v>
      </c>
      <c r="BK876" s="228">
        <f>SUM(BK877:BK886)</f>
        <v>0</v>
      </c>
    </row>
    <row r="877" s="2" customFormat="1" ht="16.5" customHeight="1">
      <c r="A877" s="40"/>
      <c r="B877" s="41"/>
      <c r="C877" s="231" t="s">
        <v>1086</v>
      </c>
      <c r="D877" s="231" t="s">
        <v>226</v>
      </c>
      <c r="E877" s="232" t="s">
        <v>1029</v>
      </c>
      <c r="F877" s="233" t="s">
        <v>1030</v>
      </c>
      <c r="G877" s="234" t="s">
        <v>386</v>
      </c>
      <c r="H877" s="235">
        <v>2</v>
      </c>
      <c r="I877" s="236"/>
      <c r="J877" s="237">
        <f>ROUND(I877*H877,2)</f>
        <v>0</v>
      </c>
      <c r="K877" s="238"/>
      <c r="L877" s="46"/>
      <c r="M877" s="239" t="s">
        <v>1</v>
      </c>
      <c r="N877" s="240" t="s">
        <v>44</v>
      </c>
      <c r="O877" s="93"/>
      <c r="P877" s="241">
        <f>O877*H877</f>
        <v>0</v>
      </c>
      <c r="Q877" s="241">
        <v>3.0000000000000001E-05</v>
      </c>
      <c r="R877" s="241">
        <f>Q877*H877</f>
        <v>6.0000000000000002E-05</v>
      </c>
      <c r="S877" s="241">
        <v>0</v>
      </c>
      <c r="T877" s="242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3" t="s">
        <v>319</v>
      </c>
      <c r="AT877" s="243" t="s">
        <v>226</v>
      </c>
      <c r="AU877" s="243" t="s">
        <v>89</v>
      </c>
      <c r="AY877" s="19" t="s">
        <v>224</v>
      </c>
      <c r="BE877" s="244">
        <f>IF(N877="základní",J877,0)</f>
        <v>0</v>
      </c>
      <c r="BF877" s="244">
        <f>IF(N877="snížená",J877,0)</f>
        <v>0</v>
      </c>
      <c r="BG877" s="244">
        <f>IF(N877="zákl. přenesená",J877,0)</f>
        <v>0</v>
      </c>
      <c r="BH877" s="244">
        <f>IF(N877="sníž. přenesená",J877,0)</f>
        <v>0</v>
      </c>
      <c r="BI877" s="244">
        <f>IF(N877="nulová",J877,0)</f>
        <v>0</v>
      </c>
      <c r="BJ877" s="19" t="s">
        <v>89</v>
      </c>
      <c r="BK877" s="244">
        <f>ROUND(I877*H877,2)</f>
        <v>0</v>
      </c>
      <c r="BL877" s="19" t="s">
        <v>319</v>
      </c>
      <c r="BM877" s="243" t="s">
        <v>3601</v>
      </c>
    </row>
    <row r="878" s="13" customFormat="1">
      <c r="A878" s="13"/>
      <c r="B878" s="245"/>
      <c r="C878" s="246"/>
      <c r="D878" s="247" t="s">
        <v>232</v>
      </c>
      <c r="E878" s="248" t="s">
        <v>1</v>
      </c>
      <c r="F878" s="249" t="s">
        <v>3602</v>
      </c>
      <c r="G878" s="246"/>
      <c r="H878" s="250">
        <v>2</v>
      </c>
      <c r="I878" s="251"/>
      <c r="J878" s="246"/>
      <c r="K878" s="246"/>
      <c r="L878" s="252"/>
      <c r="M878" s="253"/>
      <c r="N878" s="254"/>
      <c r="O878" s="254"/>
      <c r="P878" s="254"/>
      <c r="Q878" s="254"/>
      <c r="R878" s="254"/>
      <c r="S878" s="254"/>
      <c r="T878" s="25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6" t="s">
        <v>232</v>
      </c>
      <c r="AU878" s="256" t="s">
        <v>89</v>
      </c>
      <c r="AV878" s="13" t="s">
        <v>89</v>
      </c>
      <c r="AW878" s="13" t="s">
        <v>33</v>
      </c>
      <c r="AX878" s="13" t="s">
        <v>84</v>
      </c>
      <c r="AY878" s="256" t="s">
        <v>224</v>
      </c>
    </row>
    <row r="879" s="2" customFormat="1" ht="16.5" customHeight="1">
      <c r="A879" s="40"/>
      <c r="B879" s="41"/>
      <c r="C879" s="278" t="s">
        <v>1090</v>
      </c>
      <c r="D879" s="278" t="s">
        <v>390</v>
      </c>
      <c r="E879" s="279" t="s">
        <v>1034</v>
      </c>
      <c r="F879" s="280" t="s">
        <v>3603</v>
      </c>
      <c r="G879" s="281" t="s">
        <v>386</v>
      </c>
      <c r="H879" s="282">
        <v>2</v>
      </c>
      <c r="I879" s="283"/>
      <c r="J879" s="284">
        <f>ROUND(I879*H879,2)</f>
        <v>0</v>
      </c>
      <c r="K879" s="285"/>
      <c r="L879" s="286"/>
      <c r="M879" s="287" t="s">
        <v>1</v>
      </c>
      <c r="N879" s="288" t="s">
        <v>44</v>
      </c>
      <c r="O879" s="93"/>
      <c r="P879" s="241">
        <f>O879*H879</f>
        <v>0</v>
      </c>
      <c r="Q879" s="241">
        <v>0.00233</v>
      </c>
      <c r="R879" s="241">
        <f>Q879*H879</f>
        <v>0.0046600000000000001</v>
      </c>
      <c r="S879" s="241">
        <v>0</v>
      </c>
      <c r="T879" s="24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3" t="s">
        <v>418</v>
      </c>
      <c r="AT879" s="243" t="s">
        <v>390</v>
      </c>
      <c r="AU879" s="243" t="s">
        <v>89</v>
      </c>
      <c r="AY879" s="19" t="s">
        <v>224</v>
      </c>
      <c r="BE879" s="244">
        <f>IF(N879="základní",J879,0)</f>
        <v>0</v>
      </c>
      <c r="BF879" s="244">
        <f>IF(N879="snížená",J879,0)</f>
        <v>0</v>
      </c>
      <c r="BG879" s="244">
        <f>IF(N879="zákl. přenesená",J879,0)</f>
        <v>0</v>
      </c>
      <c r="BH879" s="244">
        <f>IF(N879="sníž. přenesená",J879,0)</f>
        <v>0</v>
      </c>
      <c r="BI879" s="244">
        <f>IF(N879="nulová",J879,0)</f>
        <v>0</v>
      </c>
      <c r="BJ879" s="19" t="s">
        <v>89</v>
      </c>
      <c r="BK879" s="244">
        <f>ROUND(I879*H879,2)</f>
        <v>0</v>
      </c>
      <c r="BL879" s="19" t="s">
        <v>319</v>
      </c>
      <c r="BM879" s="243" t="s">
        <v>3604</v>
      </c>
    </row>
    <row r="880" s="14" customFormat="1">
      <c r="A880" s="14"/>
      <c r="B880" s="257"/>
      <c r="C880" s="258"/>
      <c r="D880" s="247" t="s">
        <v>232</v>
      </c>
      <c r="E880" s="259" t="s">
        <v>1</v>
      </c>
      <c r="F880" s="260" t="s">
        <v>1026</v>
      </c>
      <c r="G880" s="258"/>
      <c r="H880" s="259" t="s">
        <v>1</v>
      </c>
      <c r="I880" s="261"/>
      <c r="J880" s="258"/>
      <c r="K880" s="258"/>
      <c r="L880" s="262"/>
      <c r="M880" s="263"/>
      <c r="N880" s="264"/>
      <c r="O880" s="264"/>
      <c r="P880" s="264"/>
      <c r="Q880" s="264"/>
      <c r="R880" s="264"/>
      <c r="S880" s="264"/>
      <c r="T880" s="26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6" t="s">
        <v>232</v>
      </c>
      <c r="AU880" s="266" t="s">
        <v>89</v>
      </c>
      <c r="AV880" s="14" t="s">
        <v>84</v>
      </c>
      <c r="AW880" s="14" t="s">
        <v>33</v>
      </c>
      <c r="AX880" s="14" t="s">
        <v>78</v>
      </c>
      <c r="AY880" s="266" t="s">
        <v>224</v>
      </c>
    </row>
    <row r="881" s="13" customFormat="1">
      <c r="A881" s="13"/>
      <c r="B881" s="245"/>
      <c r="C881" s="246"/>
      <c r="D881" s="247" t="s">
        <v>232</v>
      </c>
      <c r="E881" s="248" t="s">
        <v>1</v>
      </c>
      <c r="F881" s="249" t="s">
        <v>3605</v>
      </c>
      <c r="G881" s="246"/>
      <c r="H881" s="250">
        <v>2</v>
      </c>
      <c r="I881" s="251"/>
      <c r="J881" s="246"/>
      <c r="K881" s="246"/>
      <c r="L881" s="252"/>
      <c r="M881" s="253"/>
      <c r="N881" s="254"/>
      <c r="O881" s="254"/>
      <c r="P881" s="254"/>
      <c r="Q881" s="254"/>
      <c r="R881" s="254"/>
      <c r="S881" s="254"/>
      <c r="T881" s="25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6" t="s">
        <v>232</v>
      </c>
      <c r="AU881" s="256" t="s">
        <v>89</v>
      </c>
      <c r="AV881" s="13" t="s">
        <v>89</v>
      </c>
      <c r="AW881" s="13" t="s">
        <v>33</v>
      </c>
      <c r="AX881" s="13" t="s">
        <v>84</v>
      </c>
      <c r="AY881" s="256" t="s">
        <v>224</v>
      </c>
    </row>
    <row r="882" s="2" customFormat="1" ht="16.5" customHeight="1">
      <c r="A882" s="40"/>
      <c r="B882" s="41"/>
      <c r="C882" s="231" t="s">
        <v>1094</v>
      </c>
      <c r="D882" s="231" t="s">
        <v>226</v>
      </c>
      <c r="E882" s="232" t="s">
        <v>1039</v>
      </c>
      <c r="F882" s="233" t="s">
        <v>1040</v>
      </c>
      <c r="G882" s="234" t="s">
        <v>386</v>
      </c>
      <c r="H882" s="235">
        <v>1</v>
      </c>
      <c r="I882" s="236"/>
      <c r="J882" s="237">
        <f>ROUND(I882*H882,2)</f>
        <v>0</v>
      </c>
      <c r="K882" s="238"/>
      <c r="L882" s="46"/>
      <c r="M882" s="239" t="s">
        <v>1</v>
      </c>
      <c r="N882" s="240" t="s">
        <v>44</v>
      </c>
      <c r="O882" s="93"/>
      <c r="P882" s="241">
        <f>O882*H882</f>
        <v>0</v>
      </c>
      <c r="Q882" s="241">
        <v>3.0000000000000001E-05</v>
      </c>
      <c r="R882" s="241">
        <f>Q882*H882</f>
        <v>3.0000000000000001E-05</v>
      </c>
      <c r="S882" s="241">
        <v>0</v>
      </c>
      <c r="T882" s="242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3" t="s">
        <v>319</v>
      </c>
      <c r="AT882" s="243" t="s">
        <v>226</v>
      </c>
      <c r="AU882" s="243" t="s">
        <v>89</v>
      </c>
      <c r="AY882" s="19" t="s">
        <v>224</v>
      </c>
      <c r="BE882" s="244">
        <f>IF(N882="základní",J882,0)</f>
        <v>0</v>
      </c>
      <c r="BF882" s="244">
        <f>IF(N882="snížená",J882,0)</f>
        <v>0</v>
      </c>
      <c r="BG882" s="244">
        <f>IF(N882="zákl. přenesená",J882,0)</f>
        <v>0</v>
      </c>
      <c r="BH882" s="244">
        <f>IF(N882="sníž. přenesená",J882,0)</f>
        <v>0</v>
      </c>
      <c r="BI882" s="244">
        <f>IF(N882="nulová",J882,0)</f>
        <v>0</v>
      </c>
      <c r="BJ882" s="19" t="s">
        <v>89</v>
      </c>
      <c r="BK882" s="244">
        <f>ROUND(I882*H882,2)</f>
        <v>0</v>
      </c>
      <c r="BL882" s="19" t="s">
        <v>319</v>
      </c>
      <c r="BM882" s="243" t="s">
        <v>3606</v>
      </c>
    </row>
    <row r="883" s="13" customFormat="1">
      <c r="A883" s="13"/>
      <c r="B883" s="245"/>
      <c r="C883" s="246"/>
      <c r="D883" s="247" t="s">
        <v>232</v>
      </c>
      <c r="E883" s="248" t="s">
        <v>1</v>
      </c>
      <c r="F883" s="249" t="s">
        <v>3607</v>
      </c>
      <c r="G883" s="246"/>
      <c r="H883" s="250">
        <v>1</v>
      </c>
      <c r="I883" s="251"/>
      <c r="J883" s="246"/>
      <c r="K883" s="246"/>
      <c r="L883" s="252"/>
      <c r="M883" s="253"/>
      <c r="N883" s="254"/>
      <c r="O883" s="254"/>
      <c r="P883" s="254"/>
      <c r="Q883" s="254"/>
      <c r="R883" s="254"/>
      <c r="S883" s="254"/>
      <c r="T883" s="25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6" t="s">
        <v>232</v>
      </c>
      <c r="AU883" s="256" t="s">
        <v>89</v>
      </c>
      <c r="AV883" s="13" t="s">
        <v>89</v>
      </c>
      <c r="AW883" s="13" t="s">
        <v>33</v>
      </c>
      <c r="AX883" s="13" t="s">
        <v>84</v>
      </c>
      <c r="AY883" s="256" t="s">
        <v>224</v>
      </c>
    </row>
    <row r="884" s="2" customFormat="1" ht="16.5" customHeight="1">
      <c r="A884" s="40"/>
      <c r="B884" s="41"/>
      <c r="C884" s="278" t="s">
        <v>1098</v>
      </c>
      <c r="D884" s="278" t="s">
        <v>390</v>
      </c>
      <c r="E884" s="279" t="s">
        <v>1044</v>
      </c>
      <c r="F884" s="280" t="s">
        <v>3608</v>
      </c>
      <c r="G884" s="281" t="s">
        <v>386</v>
      </c>
      <c r="H884" s="282">
        <v>1</v>
      </c>
      <c r="I884" s="283"/>
      <c r="J884" s="284">
        <f>ROUND(I884*H884,2)</f>
        <v>0</v>
      </c>
      <c r="K884" s="285"/>
      <c r="L884" s="286"/>
      <c r="M884" s="287" t="s">
        <v>1</v>
      </c>
      <c r="N884" s="288" t="s">
        <v>44</v>
      </c>
      <c r="O884" s="93"/>
      <c r="P884" s="241">
        <f>O884*H884</f>
        <v>0</v>
      </c>
      <c r="Q884" s="241">
        <v>0.0023900000000000002</v>
      </c>
      <c r="R884" s="241">
        <f>Q884*H884</f>
        <v>0.0023900000000000002</v>
      </c>
      <c r="S884" s="241">
        <v>0</v>
      </c>
      <c r="T884" s="242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3" t="s">
        <v>418</v>
      </c>
      <c r="AT884" s="243" t="s">
        <v>390</v>
      </c>
      <c r="AU884" s="243" t="s">
        <v>89</v>
      </c>
      <c r="AY884" s="19" t="s">
        <v>224</v>
      </c>
      <c r="BE884" s="244">
        <f>IF(N884="základní",J884,0)</f>
        <v>0</v>
      </c>
      <c r="BF884" s="244">
        <f>IF(N884="snížená",J884,0)</f>
        <v>0</v>
      </c>
      <c r="BG884" s="244">
        <f>IF(N884="zákl. přenesená",J884,0)</f>
        <v>0</v>
      </c>
      <c r="BH884" s="244">
        <f>IF(N884="sníž. přenesená",J884,0)</f>
        <v>0</v>
      </c>
      <c r="BI884" s="244">
        <f>IF(N884="nulová",J884,0)</f>
        <v>0</v>
      </c>
      <c r="BJ884" s="19" t="s">
        <v>89</v>
      </c>
      <c r="BK884" s="244">
        <f>ROUND(I884*H884,2)</f>
        <v>0</v>
      </c>
      <c r="BL884" s="19" t="s">
        <v>319</v>
      </c>
      <c r="BM884" s="243" t="s">
        <v>3609</v>
      </c>
    </row>
    <row r="885" s="14" customFormat="1">
      <c r="A885" s="14"/>
      <c r="B885" s="257"/>
      <c r="C885" s="258"/>
      <c r="D885" s="247" t="s">
        <v>232</v>
      </c>
      <c r="E885" s="259" t="s">
        <v>1</v>
      </c>
      <c r="F885" s="260" t="s">
        <v>1026</v>
      </c>
      <c r="G885" s="258"/>
      <c r="H885" s="259" t="s">
        <v>1</v>
      </c>
      <c r="I885" s="261"/>
      <c r="J885" s="258"/>
      <c r="K885" s="258"/>
      <c r="L885" s="262"/>
      <c r="M885" s="263"/>
      <c r="N885" s="264"/>
      <c r="O885" s="264"/>
      <c r="P885" s="264"/>
      <c r="Q885" s="264"/>
      <c r="R885" s="264"/>
      <c r="S885" s="264"/>
      <c r="T885" s="26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6" t="s">
        <v>232</v>
      </c>
      <c r="AU885" s="266" t="s">
        <v>89</v>
      </c>
      <c r="AV885" s="14" t="s">
        <v>84</v>
      </c>
      <c r="AW885" s="14" t="s">
        <v>33</v>
      </c>
      <c r="AX885" s="14" t="s">
        <v>78</v>
      </c>
      <c r="AY885" s="266" t="s">
        <v>224</v>
      </c>
    </row>
    <row r="886" s="13" customFormat="1">
      <c r="A886" s="13"/>
      <c r="B886" s="245"/>
      <c r="C886" s="246"/>
      <c r="D886" s="247" t="s">
        <v>232</v>
      </c>
      <c r="E886" s="248" t="s">
        <v>1</v>
      </c>
      <c r="F886" s="249" t="s">
        <v>3610</v>
      </c>
      <c r="G886" s="246"/>
      <c r="H886" s="250">
        <v>1</v>
      </c>
      <c r="I886" s="251"/>
      <c r="J886" s="246"/>
      <c r="K886" s="246"/>
      <c r="L886" s="252"/>
      <c r="M886" s="253"/>
      <c r="N886" s="254"/>
      <c r="O886" s="254"/>
      <c r="P886" s="254"/>
      <c r="Q886" s="254"/>
      <c r="R886" s="254"/>
      <c r="S886" s="254"/>
      <c r="T886" s="25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6" t="s">
        <v>232</v>
      </c>
      <c r="AU886" s="256" t="s">
        <v>89</v>
      </c>
      <c r="AV886" s="13" t="s">
        <v>89</v>
      </c>
      <c r="AW886" s="13" t="s">
        <v>33</v>
      </c>
      <c r="AX886" s="13" t="s">
        <v>84</v>
      </c>
      <c r="AY886" s="256" t="s">
        <v>224</v>
      </c>
    </row>
    <row r="887" s="12" customFormat="1" ht="22.8" customHeight="1">
      <c r="A887" s="12"/>
      <c r="B887" s="215"/>
      <c r="C887" s="216"/>
      <c r="D887" s="217" t="s">
        <v>77</v>
      </c>
      <c r="E887" s="229" t="s">
        <v>1048</v>
      </c>
      <c r="F887" s="229" t="s">
        <v>1049</v>
      </c>
      <c r="G887" s="216"/>
      <c r="H887" s="216"/>
      <c r="I887" s="219"/>
      <c r="J887" s="230">
        <f>BK887</f>
        <v>0</v>
      </c>
      <c r="K887" s="216"/>
      <c r="L887" s="221"/>
      <c r="M887" s="222"/>
      <c r="N887" s="223"/>
      <c r="O887" s="223"/>
      <c r="P887" s="224">
        <f>P888+P914+P926</f>
        <v>0</v>
      </c>
      <c r="Q887" s="223"/>
      <c r="R887" s="224">
        <f>R888+R914+R926</f>
        <v>0</v>
      </c>
      <c r="S887" s="223"/>
      <c r="T887" s="225">
        <f>T888+T914+T926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26" t="s">
        <v>89</v>
      </c>
      <c r="AT887" s="227" t="s">
        <v>77</v>
      </c>
      <c r="AU887" s="227" t="s">
        <v>84</v>
      </c>
      <c r="AY887" s="226" t="s">
        <v>224</v>
      </c>
      <c r="BK887" s="228">
        <f>BK888+BK914+BK926</f>
        <v>0</v>
      </c>
    </row>
    <row r="888" s="12" customFormat="1" ht="20.88" customHeight="1">
      <c r="A888" s="12"/>
      <c r="B888" s="215"/>
      <c r="C888" s="216"/>
      <c r="D888" s="217" t="s">
        <v>77</v>
      </c>
      <c r="E888" s="229" t="s">
        <v>1050</v>
      </c>
      <c r="F888" s="229" t="s">
        <v>1051</v>
      </c>
      <c r="G888" s="216"/>
      <c r="H888" s="216"/>
      <c r="I888" s="219"/>
      <c r="J888" s="230">
        <f>BK888</f>
        <v>0</v>
      </c>
      <c r="K888" s="216"/>
      <c r="L888" s="221"/>
      <c r="M888" s="222"/>
      <c r="N888" s="223"/>
      <c r="O888" s="223"/>
      <c r="P888" s="224">
        <f>SUM(P889:P913)</f>
        <v>0</v>
      </c>
      <c r="Q888" s="223"/>
      <c r="R888" s="224">
        <f>SUM(R889:R913)</f>
        <v>0</v>
      </c>
      <c r="S888" s="223"/>
      <c r="T888" s="225">
        <f>SUM(T889:T913)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26" t="s">
        <v>89</v>
      </c>
      <c r="AT888" s="227" t="s">
        <v>77</v>
      </c>
      <c r="AU888" s="227" t="s">
        <v>89</v>
      </c>
      <c r="AY888" s="226" t="s">
        <v>224</v>
      </c>
      <c r="BK888" s="228">
        <f>SUM(BK889:BK913)</f>
        <v>0</v>
      </c>
    </row>
    <row r="889" s="2" customFormat="1" ht="24.15" customHeight="1">
      <c r="A889" s="40"/>
      <c r="B889" s="41"/>
      <c r="C889" s="231" t="s">
        <v>1102</v>
      </c>
      <c r="D889" s="231" t="s">
        <v>226</v>
      </c>
      <c r="E889" s="232" t="s">
        <v>1053</v>
      </c>
      <c r="F889" s="233" t="s">
        <v>1054</v>
      </c>
      <c r="G889" s="234" t="s">
        <v>1055</v>
      </c>
      <c r="H889" s="235">
        <v>1</v>
      </c>
      <c r="I889" s="236"/>
      <c r="J889" s="237">
        <f>ROUND(I889*H889,2)</f>
        <v>0</v>
      </c>
      <c r="K889" s="238"/>
      <c r="L889" s="46"/>
      <c r="M889" s="239" t="s">
        <v>1</v>
      </c>
      <c r="N889" s="240" t="s">
        <v>44</v>
      </c>
      <c r="O889" s="93"/>
      <c r="P889" s="241">
        <f>O889*H889</f>
        <v>0</v>
      </c>
      <c r="Q889" s="241">
        <v>0</v>
      </c>
      <c r="R889" s="241">
        <f>Q889*H889</f>
        <v>0</v>
      </c>
      <c r="S889" s="241">
        <v>0</v>
      </c>
      <c r="T889" s="242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3" t="s">
        <v>319</v>
      </c>
      <c r="AT889" s="243" t="s">
        <v>226</v>
      </c>
      <c r="AU889" s="243" t="s">
        <v>93</v>
      </c>
      <c r="AY889" s="19" t="s">
        <v>224</v>
      </c>
      <c r="BE889" s="244">
        <f>IF(N889="základní",J889,0)</f>
        <v>0</v>
      </c>
      <c r="BF889" s="244">
        <f>IF(N889="snížená",J889,0)</f>
        <v>0</v>
      </c>
      <c r="BG889" s="244">
        <f>IF(N889="zákl. přenesená",J889,0)</f>
        <v>0</v>
      </c>
      <c r="BH889" s="244">
        <f>IF(N889="sníž. přenesená",J889,0)</f>
        <v>0</v>
      </c>
      <c r="BI889" s="244">
        <f>IF(N889="nulová",J889,0)</f>
        <v>0</v>
      </c>
      <c r="BJ889" s="19" t="s">
        <v>89</v>
      </c>
      <c r="BK889" s="244">
        <f>ROUND(I889*H889,2)</f>
        <v>0</v>
      </c>
      <c r="BL889" s="19" t="s">
        <v>319</v>
      </c>
      <c r="BM889" s="243" t="s">
        <v>3611</v>
      </c>
    </row>
    <row r="890" s="2" customFormat="1" ht="16.5" customHeight="1">
      <c r="A890" s="40"/>
      <c r="B890" s="41"/>
      <c r="C890" s="231" t="s">
        <v>1106</v>
      </c>
      <c r="D890" s="231" t="s">
        <v>226</v>
      </c>
      <c r="E890" s="232" t="s">
        <v>1058</v>
      </c>
      <c r="F890" s="233" t="s">
        <v>1059</v>
      </c>
      <c r="G890" s="234" t="s">
        <v>1055</v>
      </c>
      <c r="H890" s="235">
        <v>1</v>
      </c>
      <c r="I890" s="236"/>
      <c r="J890" s="237">
        <f>ROUND(I890*H890,2)</f>
        <v>0</v>
      </c>
      <c r="K890" s="238"/>
      <c r="L890" s="46"/>
      <c r="M890" s="239" t="s">
        <v>1</v>
      </c>
      <c r="N890" s="240" t="s">
        <v>44</v>
      </c>
      <c r="O890" s="93"/>
      <c r="P890" s="241">
        <f>O890*H890</f>
        <v>0</v>
      </c>
      <c r="Q890" s="241">
        <v>0</v>
      </c>
      <c r="R890" s="241">
        <f>Q890*H890</f>
        <v>0</v>
      </c>
      <c r="S890" s="241">
        <v>0</v>
      </c>
      <c r="T890" s="242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3" t="s">
        <v>319</v>
      </c>
      <c r="AT890" s="243" t="s">
        <v>226</v>
      </c>
      <c r="AU890" s="243" t="s">
        <v>93</v>
      </c>
      <c r="AY890" s="19" t="s">
        <v>224</v>
      </c>
      <c r="BE890" s="244">
        <f>IF(N890="základní",J890,0)</f>
        <v>0</v>
      </c>
      <c r="BF890" s="244">
        <f>IF(N890="snížená",J890,0)</f>
        <v>0</v>
      </c>
      <c r="BG890" s="244">
        <f>IF(N890="zákl. přenesená",J890,0)</f>
        <v>0</v>
      </c>
      <c r="BH890" s="244">
        <f>IF(N890="sníž. přenesená",J890,0)</f>
        <v>0</v>
      </c>
      <c r="BI890" s="244">
        <f>IF(N890="nulová",J890,0)</f>
        <v>0</v>
      </c>
      <c r="BJ890" s="19" t="s">
        <v>89</v>
      </c>
      <c r="BK890" s="244">
        <f>ROUND(I890*H890,2)</f>
        <v>0</v>
      </c>
      <c r="BL890" s="19" t="s">
        <v>319</v>
      </c>
      <c r="BM890" s="243" t="s">
        <v>3612</v>
      </c>
    </row>
    <row r="891" s="2" customFormat="1" ht="16.5" customHeight="1">
      <c r="A891" s="40"/>
      <c r="B891" s="41"/>
      <c r="C891" s="231" t="s">
        <v>1110</v>
      </c>
      <c r="D891" s="231" t="s">
        <v>226</v>
      </c>
      <c r="E891" s="232" t="s">
        <v>1062</v>
      </c>
      <c r="F891" s="233" t="s">
        <v>1063</v>
      </c>
      <c r="G891" s="234" t="s">
        <v>1055</v>
      </c>
      <c r="H891" s="235">
        <v>1</v>
      </c>
      <c r="I891" s="236"/>
      <c r="J891" s="237">
        <f>ROUND(I891*H891,2)</f>
        <v>0</v>
      </c>
      <c r="K891" s="238"/>
      <c r="L891" s="46"/>
      <c r="M891" s="239" t="s">
        <v>1</v>
      </c>
      <c r="N891" s="240" t="s">
        <v>44</v>
      </c>
      <c r="O891" s="93"/>
      <c r="P891" s="241">
        <f>O891*H891</f>
        <v>0</v>
      </c>
      <c r="Q891" s="241">
        <v>0</v>
      </c>
      <c r="R891" s="241">
        <f>Q891*H891</f>
        <v>0</v>
      </c>
      <c r="S891" s="241">
        <v>0</v>
      </c>
      <c r="T891" s="242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3" t="s">
        <v>319</v>
      </c>
      <c r="AT891" s="243" t="s">
        <v>226</v>
      </c>
      <c r="AU891" s="243" t="s">
        <v>93</v>
      </c>
      <c r="AY891" s="19" t="s">
        <v>224</v>
      </c>
      <c r="BE891" s="244">
        <f>IF(N891="základní",J891,0)</f>
        <v>0</v>
      </c>
      <c r="BF891" s="244">
        <f>IF(N891="snížená",J891,0)</f>
        <v>0</v>
      </c>
      <c r="BG891" s="244">
        <f>IF(N891="zákl. přenesená",J891,0)</f>
        <v>0</v>
      </c>
      <c r="BH891" s="244">
        <f>IF(N891="sníž. přenesená",J891,0)</f>
        <v>0</v>
      </c>
      <c r="BI891" s="244">
        <f>IF(N891="nulová",J891,0)</f>
        <v>0</v>
      </c>
      <c r="BJ891" s="19" t="s">
        <v>89</v>
      </c>
      <c r="BK891" s="244">
        <f>ROUND(I891*H891,2)</f>
        <v>0</v>
      </c>
      <c r="BL891" s="19" t="s">
        <v>319</v>
      </c>
      <c r="BM891" s="243" t="s">
        <v>3613</v>
      </c>
    </row>
    <row r="892" s="2" customFormat="1" ht="16.5" customHeight="1">
      <c r="A892" s="40"/>
      <c r="B892" s="41"/>
      <c r="C892" s="231" t="s">
        <v>1114</v>
      </c>
      <c r="D892" s="231" t="s">
        <v>226</v>
      </c>
      <c r="E892" s="232" t="s">
        <v>1066</v>
      </c>
      <c r="F892" s="233" t="s">
        <v>1067</v>
      </c>
      <c r="G892" s="234" t="s">
        <v>1068</v>
      </c>
      <c r="H892" s="235">
        <v>1</v>
      </c>
      <c r="I892" s="236"/>
      <c r="J892" s="237">
        <f>ROUND(I892*H892,2)</f>
        <v>0</v>
      </c>
      <c r="K892" s="238"/>
      <c r="L892" s="46"/>
      <c r="M892" s="239" t="s">
        <v>1</v>
      </c>
      <c r="N892" s="240" t="s">
        <v>44</v>
      </c>
      <c r="O892" s="93"/>
      <c r="P892" s="241">
        <f>O892*H892</f>
        <v>0</v>
      </c>
      <c r="Q892" s="241">
        <v>0</v>
      </c>
      <c r="R892" s="241">
        <f>Q892*H892</f>
        <v>0</v>
      </c>
      <c r="S892" s="241">
        <v>0</v>
      </c>
      <c r="T892" s="242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43" t="s">
        <v>319</v>
      </c>
      <c r="AT892" s="243" t="s">
        <v>226</v>
      </c>
      <c r="AU892" s="243" t="s">
        <v>93</v>
      </c>
      <c r="AY892" s="19" t="s">
        <v>224</v>
      </c>
      <c r="BE892" s="244">
        <f>IF(N892="základní",J892,0)</f>
        <v>0</v>
      </c>
      <c r="BF892" s="244">
        <f>IF(N892="snížená",J892,0)</f>
        <v>0</v>
      </c>
      <c r="BG892" s="244">
        <f>IF(N892="zákl. přenesená",J892,0)</f>
        <v>0</v>
      </c>
      <c r="BH892" s="244">
        <f>IF(N892="sníž. přenesená",J892,0)</f>
        <v>0</v>
      </c>
      <c r="BI892" s="244">
        <f>IF(N892="nulová",J892,0)</f>
        <v>0</v>
      </c>
      <c r="BJ892" s="19" t="s">
        <v>89</v>
      </c>
      <c r="BK892" s="244">
        <f>ROUND(I892*H892,2)</f>
        <v>0</v>
      </c>
      <c r="BL892" s="19" t="s">
        <v>319</v>
      </c>
      <c r="BM892" s="243" t="s">
        <v>3614</v>
      </c>
    </row>
    <row r="893" s="2" customFormat="1" ht="16.5" customHeight="1">
      <c r="A893" s="40"/>
      <c r="B893" s="41"/>
      <c r="C893" s="231" t="s">
        <v>1118</v>
      </c>
      <c r="D893" s="231" t="s">
        <v>226</v>
      </c>
      <c r="E893" s="232" t="s">
        <v>1071</v>
      </c>
      <c r="F893" s="233" t="s">
        <v>1072</v>
      </c>
      <c r="G893" s="234" t="s">
        <v>1055</v>
      </c>
      <c r="H893" s="235">
        <v>1</v>
      </c>
      <c r="I893" s="236"/>
      <c r="J893" s="237">
        <f>ROUND(I893*H893,2)</f>
        <v>0</v>
      </c>
      <c r="K893" s="238"/>
      <c r="L893" s="46"/>
      <c r="M893" s="239" t="s">
        <v>1</v>
      </c>
      <c r="N893" s="240" t="s">
        <v>44</v>
      </c>
      <c r="O893" s="93"/>
      <c r="P893" s="241">
        <f>O893*H893</f>
        <v>0</v>
      </c>
      <c r="Q893" s="241">
        <v>0</v>
      </c>
      <c r="R893" s="241">
        <f>Q893*H893</f>
        <v>0</v>
      </c>
      <c r="S893" s="241">
        <v>0</v>
      </c>
      <c r="T893" s="242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3" t="s">
        <v>319</v>
      </c>
      <c r="AT893" s="243" t="s">
        <v>226</v>
      </c>
      <c r="AU893" s="243" t="s">
        <v>93</v>
      </c>
      <c r="AY893" s="19" t="s">
        <v>224</v>
      </c>
      <c r="BE893" s="244">
        <f>IF(N893="základní",J893,0)</f>
        <v>0</v>
      </c>
      <c r="BF893" s="244">
        <f>IF(N893="snížená",J893,0)</f>
        <v>0</v>
      </c>
      <c r="BG893" s="244">
        <f>IF(N893="zákl. přenesená",J893,0)</f>
        <v>0</v>
      </c>
      <c r="BH893" s="244">
        <f>IF(N893="sníž. přenesená",J893,0)</f>
        <v>0</v>
      </c>
      <c r="BI893" s="244">
        <f>IF(N893="nulová",J893,0)</f>
        <v>0</v>
      </c>
      <c r="BJ893" s="19" t="s">
        <v>89</v>
      </c>
      <c r="BK893" s="244">
        <f>ROUND(I893*H893,2)</f>
        <v>0</v>
      </c>
      <c r="BL893" s="19" t="s">
        <v>319</v>
      </c>
      <c r="BM893" s="243" t="s">
        <v>3615</v>
      </c>
    </row>
    <row r="894" s="2" customFormat="1" ht="16.5" customHeight="1">
      <c r="A894" s="40"/>
      <c r="B894" s="41"/>
      <c r="C894" s="231" t="s">
        <v>1122</v>
      </c>
      <c r="D894" s="231" t="s">
        <v>226</v>
      </c>
      <c r="E894" s="232" t="s">
        <v>1075</v>
      </c>
      <c r="F894" s="233" t="s">
        <v>1076</v>
      </c>
      <c r="G894" s="234" t="s">
        <v>1055</v>
      </c>
      <c r="H894" s="235">
        <v>1</v>
      </c>
      <c r="I894" s="236"/>
      <c r="J894" s="237">
        <f>ROUND(I894*H894,2)</f>
        <v>0</v>
      </c>
      <c r="K894" s="238"/>
      <c r="L894" s="46"/>
      <c r="M894" s="239" t="s">
        <v>1</v>
      </c>
      <c r="N894" s="240" t="s">
        <v>44</v>
      </c>
      <c r="O894" s="93"/>
      <c r="P894" s="241">
        <f>O894*H894</f>
        <v>0</v>
      </c>
      <c r="Q894" s="241">
        <v>0</v>
      </c>
      <c r="R894" s="241">
        <f>Q894*H894</f>
        <v>0</v>
      </c>
      <c r="S894" s="241">
        <v>0</v>
      </c>
      <c r="T894" s="242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3" t="s">
        <v>319</v>
      </c>
      <c r="AT894" s="243" t="s">
        <v>226</v>
      </c>
      <c r="AU894" s="243" t="s">
        <v>93</v>
      </c>
      <c r="AY894" s="19" t="s">
        <v>224</v>
      </c>
      <c r="BE894" s="244">
        <f>IF(N894="základní",J894,0)</f>
        <v>0</v>
      </c>
      <c r="BF894" s="244">
        <f>IF(N894="snížená",J894,0)</f>
        <v>0</v>
      </c>
      <c r="BG894" s="244">
        <f>IF(N894="zákl. přenesená",J894,0)</f>
        <v>0</v>
      </c>
      <c r="BH894" s="244">
        <f>IF(N894="sníž. přenesená",J894,0)</f>
        <v>0</v>
      </c>
      <c r="BI894" s="244">
        <f>IF(N894="nulová",J894,0)</f>
        <v>0</v>
      </c>
      <c r="BJ894" s="19" t="s">
        <v>89</v>
      </c>
      <c r="BK894" s="244">
        <f>ROUND(I894*H894,2)</f>
        <v>0</v>
      </c>
      <c r="BL894" s="19" t="s">
        <v>319</v>
      </c>
      <c r="BM894" s="243" t="s">
        <v>3616</v>
      </c>
    </row>
    <row r="895" s="2" customFormat="1" ht="24.15" customHeight="1">
      <c r="A895" s="40"/>
      <c r="B895" s="41"/>
      <c r="C895" s="231" t="s">
        <v>1126</v>
      </c>
      <c r="D895" s="231" t="s">
        <v>226</v>
      </c>
      <c r="E895" s="232" t="s">
        <v>1079</v>
      </c>
      <c r="F895" s="233" t="s">
        <v>1080</v>
      </c>
      <c r="G895" s="234" t="s">
        <v>1055</v>
      </c>
      <c r="H895" s="235">
        <v>1</v>
      </c>
      <c r="I895" s="236"/>
      <c r="J895" s="237">
        <f>ROUND(I895*H895,2)</f>
        <v>0</v>
      </c>
      <c r="K895" s="238"/>
      <c r="L895" s="46"/>
      <c r="M895" s="239" t="s">
        <v>1</v>
      </c>
      <c r="N895" s="240" t="s">
        <v>44</v>
      </c>
      <c r="O895" s="93"/>
      <c r="P895" s="241">
        <f>O895*H895</f>
        <v>0</v>
      </c>
      <c r="Q895" s="241">
        <v>0</v>
      </c>
      <c r="R895" s="241">
        <f>Q895*H895</f>
        <v>0</v>
      </c>
      <c r="S895" s="241">
        <v>0</v>
      </c>
      <c r="T895" s="242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3" t="s">
        <v>319</v>
      </c>
      <c r="AT895" s="243" t="s">
        <v>226</v>
      </c>
      <c r="AU895" s="243" t="s">
        <v>93</v>
      </c>
      <c r="AY895" s="19" t="s">
        <v>224</v>
      </c>
      <c r="BE895" s="244">
        <f>IF(N895="základní",J895,0)</f>
        <v>0</v>
      </c>
      <c r="BF895" s="244">
        <f>IF(N895="snížená",J895,0)</f>
        <v>0</v>
      </c>
      <c r="BG895" s="244">
        <f>IF(N895="zákl. přenesená",J895,0)</f>
        <v>0</v>
      </c>
      <c r="BH895" s="244">
        <f>IF(N895="sníž. přenesená",J895,0)</f>
        <v>0</v>
      </c>
      <c r="BI895" s="244">
        <f>IF(N895="nulová",J895,0)</f>
        <v>0</v>
      </c>
      <c r="BJ895" s="19" t="s">
        <v>89</v>
      </c>
      <c r="BK895" s="244">
        <f>ROUND(I895*H895,2)</f>
        <v>0</v>
      </c>
      <c r="BL895" s="19" t="s">
        <v>319</v>
      </c>
      <c r="BM895" s="243" t="s">
        <v>3617</v>
      </c>
    </row>
    <row r="896" s="2" customFormat="1" ht="16.5" customHeight="1">
      <c r="A896" s="40"/>
      <c r="B896" s="41"/>
      <c r="C896" s="231" t="s">
        <v>1130</v>
      </c>
      <c r="D896" s="231" t="s">
        <v>226</v>
      </c>
      <c r="E896" s="232" t="s">
        <v>1083</v>
      </c>
      <c r="F896" s="233" t="s">
        <v>1084</v>
      </c>
      <c r="G896" s="234" t="s">
        <v>1055</v>
      </c>
      <c r="H896" s="235">
        <v>1</v>
      </c>
      <c r="I896" s="236"/>
      <c r="J896" s="237">
        <f>ROUND(I896*H896,2)</f>
        <v>0</v>
      </c>
      <c r="K896" s="238"/>
      <c r="L896" s="46"/>
      <c r="M896" s="239" t="s">
        <v>1</v>
      </c>
      <c r="N896" s="240" t="s">
        <v>44</v>
      </c>
      <c r="O896" s="93"/>
      <c r="P896" s="241">
        <f>O896*H896</f>
        <v>0</v>
      </c>
      <c r="Q896" s="241">
        <v>0</v>
      </c>
      <c r="R896" s="241">
        <f>Q896*H896</f>
        <v>0</v>
      </c>
      <c r="S896" s="241">
        <v>0</v>
      </c>
      <c r="T896" s="242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43" t="s">
        <v>319</v>
      </c>
      <c r="AT896" s="243" t="s">
        <v>226</v>
      </c>
      <c r="AU896" s="243" t="s">
        <v>93</v>
      </c>
      <c r="AY896" s="19" t="s">
        <v>224</v>
      </c>
      <c r="BE896" s="244">
        <f>IF(N896="základní",J896,0)</f>
        <v>0</v>
      </c>
      <c r="BF896" s="244">
        <f>IF(N896="snížená",J896,0)</f>
        <v>0</v>
      </c>
      <c r="BG896" s="244">
        <f>IF(N896="zákl. přenesená",J896,0)</f>
        <v>0</v>
      </c>
      <c r="BH896" s="244">
        <f>IF(N896="sníž. přenesená",J896,0)</f>
        <v>0</v>
      </c>
      <c r="BI896" s="244">
        <f>IF(N896="nulová",J896,0)</f>
        <v>0</v>
      </c>
      <c r="BJ896" s="19" t="s">
        <v>89</v>
      </c>
      <c r="BK896" s="244">
        <f>ROUND(I896*H896,2)</f>
        <v>0</v>
      </c>
      <c r="BL896" s="19" t="s">
        <v>319</v>
      </c>
      <c r="BM896" s="243" t="s">
        <v>3618</v>
      </c>
    </row>
    <row r="897" s="2" customFormat="1" ht="16.5" customHeight="1">
      <c r="A897" s="40"/>
      <c r="B897" s="41"/>
      <c r="C897" s="231" t="s">
        <v>1134</v>
      </c>
      <c r="D897" s="231" t="s">
        <v>226</v>
      </c>
      <c r="E897" s="232" t="s">
        <v>1087</v>
      </c>
      <c r="F897" s="233" t="s">
        <v>1088</v>
      </c>
      <c r="G897" s="234" t="s">
        <v>1068</v>
      </c>
      <c r="H897" s="235">
        <v>1</v>
      </c>
      <c r="I897" s="236"/>
      <c r="J897" s="237">
        <f>ROUND(I897*H897,2)</f>
        <v>0</v>
      </c>
      <c r="K897" s="238"/>
      <c r="L897" s="46"/>
      <c r="M897" s="239" t="s">
        <v>1</v>
      </c>
      <c r="N897" s="240" t="s">
        <v>44</v>
      </c>
      <c r="O897" s="93"/>
      <c r="P897" s="241">
        <f>O897*H897</f>
        <v>0</v>
      </c>
      <c r="Q897" s="241">
        <v>0</v>
      </c>
      <c r="R897" s="241">
        <f>Q897*H897</f>
        <v>0</v>
      </c>
      <c r="S897" s="241">
        <v>0</v>
      </c>
      <c r="T897" s="242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43" t="s">
        <v>319</v>
      </c>
      <c r="AT897" s="243" t="s">
        <v>226</v>
      </c>
      <c r="AU897" s="243" t="s">
        <v>93</v>
      </c>
      <c r="AY897" s="19" t="s">
        <v>224</v>
      </c>
      <c r="BE897" s="244">
        <f>IF(N897="základní",J897,0)</f>
        <v>0</v>
      </c>
      <c r="BF897" s="244">
        <f>IF(N897="snížená",J897,0)</f>
        <v>0</v>
      </c>
      <c r="BG897" s="244">
        <f>IF(N897="zákl. přenesená",J897,0)</f>
        <v>0</v>
      </c>
      <c r="BH897" s="244">
        <f>IF(N897="sníž. přenesená",J897,0)</f>
        <v>0</v>
      </c>
      <c r="BI897" s="244">
        <f>IF(N897="nulová",J897,0)</f>
        <v>0</v>
      </c>
      <c r="BJ897" s="19" t="s">
        <v>89</v>
      </c>
      <c r="BK897" s="244">
        <f>ROUND(I897*H897,2)</f>
        <v>0</v>
      </c>
      <c r="BL897" s="19" t="s">
        <v>319</v>
      </c>
      <c r="BM897" s="243" t="s">
        <v>3619</v>
      </c>
    </row>
    <row r="898" s="2" customFormat="1" ht="16.5" customHeight="1">
      <c r="A898" s="40"/>
      <c r="B898" s="41"/>
      <c r="C898" s="231" t="s">
        <v>1138</v>
      </c>
      <c r="D898" s="231" t="s">
        <v>226</v>
      </c>
      <c r="E898" s="232" t="s">
        <v>1091</v>
      </c>
      <c r="F898" s="233" t="s">
        <v>1092</v>
      </c>
      <c r="G898" s="234" t="s">
        <v>1055</v>
      </c>
      <c r="H898" s="235">
        <v>1</v>
      </c>
      <c r="I898" s="236"/>
      <c r="J898" s="237">
        <f>ROUND(I898*H898,2)</f>
        <v>0</v>
      </c>
      <c r="K898" s="238"/>
      <c r="L898" s="46"/>
      <c r="M898" s="239" t="s">
        <v>1</v>
      </c>
      <c r="N898" s="240" t="s">
        <v>44</v>
      </c>
      <c r="O898" s="93"/>
      <c r="P898" s="241">
        <f>O898*H898</f>
        <v>0</v>
      </c>
      <c r="Q898" s="241">
        <v>0</v>
      </c>
      <c r="R898" s="241">
        <f>Q898*H898</f>
        <v>0</v>
      </c>
      <c r="S898" s="241">
        <v>0</v>
      </c>
      <c r="T898" s="242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3" t="s">
        <v>319</v>
      </c>
      <c r="AT898" s="243" t="s">
        <v>226</v>
      </c>
      <c r="AU898" s="243" t="s">
        <v>93</v>
      </c>
      <c r="AY898" s="19" t="s">
        <v>224</v>
      </c>
      <c r="BE898" s="244">
        <f>IF(N898="základní",J898,0)</f>
        <v>0</v>
      </c>
      <c r="BF898" s="244">
        <f>IF(N898="snížená",J898,0)</f>
        <v>0</v>
      </c>
      <c r="BG898" s="244">
        <f>IF(N898="zákl. přenesená",J898,0)</f>
        <v>0</v>
      </c>
      <c r="BH898" s="244">
        <f>IF(N898="sníž. přenesená",J898,0)</f>
        <v>0</v>
      </c>
      <c r="BI898" s="244">
        <f>IF(N898="nulová",J898,0)</f>
        <v>0</v>
      </c>
      <c r="BJ898" s="19" t="s">
        <v>89</v>
      </c>
      <c r="BK898" s="244">
        <f>ROUND(I898*H898,2)</f>
        <v>0</v>
      </c>
      <c r="BL898" s="19" t="s">
        <v>319</v>
      </c>
      <c r="BM898" s="243" t="s">
        <v>3620</v>
      </c>
    </row>
    <row r="899" s="2" customFormat="1" ht="16.5" customHeight="1">
      <c r="A899" s="40"/>
      <c r="B899" s="41"/>
      <c r="C899" s="231" t="s">
        <v>1142</v>
      </c>
      <c r="D899" s="231" t="s">
        <v>226</v>
      </c>
      <c r="E899" s="232" t="s">
        <v>1095</v>
      </c>
      <c r="F899" s="233" t="s">
        <v>1096</v>
      </c>
      <c r="G899" s="234" t="s">
        <v>1055</v>
      </c>
      <c r="H899" s="235">
        <v>2</v>
      </c>
      <c r="I899" s="236"/>
      <c r="J899" s="237">
        <f>ROUND(I899*H899,2)</f>
        <v>0</v>
      </c>
      <c r="K899" s="238"/>
      <c r="L899" s="46"/>
      <c r="M899" s="239" t="s">
        <v>1</v>
      </c>
      <c r="N899" s="240" t="s">
        <v>44</v>
      </c>
      <c r="O899" s="93"/>
      <c r="P899" s="241">
        <f>O899*H899</f>
        <v>0</v>
      </c>
      <c r="Q899" s="241">
        <v>0</v>
      </c>
      <c r="R899" s="241">
        <f>Q899*H899</f>
        <v>0</v>
      </c>
      <c r="S899" s="241">
        <v>0</v>
      </c>
      <c r="T899" s="242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3" t="s">
        <v>319</v>
      </c>
      <c r="AT899" s="243" t="s">
        <v>226</v>
      </c>
      <c r="AU899" s="243" t="s">
        <v>93</v>
      </c>
      <c r="AY899" s="19" t="s">
        <v>224</v>
      </c>
      <c r="BE899" s="244">
        <f>IF(N899="základní",J899,0)</f>
        <v>0</v>
      </c>
      <c r="BF899" s="244">
        <f>IF(N899="snížená",J899,0)</f>
        <v>0</v>
      </c>
      <c r="BG899" s="244">
        <f>IF(N899="zákl. přenesená",J899,0)</f>
        <v>0</v>
      </c>
      <c r="BH899" s="244">
        <f>IF(N899="sníž. přenesená",J899,0)</f>
        <v>0</v>
      </c>
      <c r="BI899" s="244">
        <f>IF(N899="nulová",J899,0)</f>
        <v>0</v>
      </c>
      <c r="BJ899" s="19" t="s">
        <v>89</v>
      </c>
      <c r="BK899" s="244">
        <f>ROUND(I899*H899,2)</f>
        <v>0</v>
      </c>
      <c r="BL899" s="19" t="s">
        <v>319</v>
      </c>
      <c r="BM899" s="243" t="s">
        <v>3621</v>
      </c>
    </row>
    <row r="900" s="2" customFormat="1" ht="16.5" customHeight="1">
      <c r="A900" s="40"/>
      <c r="B900" s="41"/>
      <c r="C900" s="231" t="s">
        <v>1146</v>
      </c>
      <c r="D900" s="231" t="s">
        <v>226</v>
      </c>
      <c r="E900" s="232" t="s">
        <v>1099</v>
      </c>
      <c r="F900" s="233" t="s">
        <v>1100</v>
      </c>
      <c r="G900" s="234" t="s">
        <v>1068</v>
      </c>
      <c r="H900" s="235">
        <v>1</v>
      </c>
      <c r="I900" s="236"/>
      <c r="J900" s="237">
        <f>ROUND(I900*H900,2)</f>
        <v>0</v>
      </c>
      <c r="K900" s="238"/>
      <c r="L900" s="46"/>
      <c r="M900" s="239" t="s">
        <v>1</v>
      </c>
      <c r="N900" s="240" t="s">
        <v>44</v>
      </c>
      <c r="O900" s="93"/>
      <c r="P900" s="241">
        <f>O900*H900</f>
        <v>0</v>
      </c>
      <c r="Q900" s="241">
        <v>0</v>
      </c>
      <c r="R900" s="241">
        <f>Q900*H900</f>
        <v>0</v>
      </c>
      <c r="S900" s="241">
        <v>0</v>
      </c>
      <c r="T900" s="242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3" t="s">
        <v>319</v>
      </c>
      <c r="AT900" s="243" t="s">
        <v>226</v>
      </c>
      <c r="AU900" s="243" t="s">
        <v>93</v>
      </c>
      <c r="AY900" s="19" t="s">
        <v>224</v>
      </c>
      <c r="BE900" s="244">
        <f>IF(N900="základní",J900,0)</f>
        <v>0</v>
      </c>
      <c r="BF900" s="244">
        <f>IF(N900="snížená",J900,0)</f>
        <v>0</v>
      </c>
      <c r="BG900" s="244">
        <f>IF(N900="zákl. přenesená",J900,0)</f>
        <v>0</v>
      </c>
      <c r="BH900" s="244">
        <f>IF(N900="sníž. přenesená",J900,0)</f>
        <v>0</v>
      </c>
      <c r="BI900" s="244">
        <f>IF(N900="nulová",J900,0)</f>
        <v>0</v>
      </c>
      <c r="BJ900" s="19" t="s">
        <v>89</v>
      </c>
      <c r="BK900" s="244">
        <f>ROUND(I900*H900,2)</f>
        <v>0</v>
      </c>
      <c r="BL900" s="19" t="s">
        <v>319</v>
      </c>
      <c r="BM900" s="243" t="s">
        <v>3622</v>
      </c>
    </row>
    <row r="901" s="2" customFormat="1" ht="16.5" customHeight="1">
      <c r="A901" s="40"/>
      <c r="B901" s="41"/>
      <c r="C901" s="231" t="s">
        <v>1150</v>
      </c>
      <c r="D901" s="231" t="s">
        <v>226</v>
      </c>
      <c r="E901" s="232" t="s">
        <v>1103</v>
      </c>
      <c r="F901" s="233" t="s">
        <v>1104</v>
      </c>
      <c r="G901" s="234" t="s">
        <v>1068</v>
      </c>
      <c r="H901" s="235">
        <v>1</v>
      </c>
      <c r="I901" s="236"/>
      <c r="J901" s="237">
        <f>ROUND(I901*H901,2)</f>
        <v>0</v>
      </c>
      <c r="K901" s="238"/>
      <c r="L901" s="46"/>
      <c r="M901" s="239" t="s">
        <v>1</v>
      </c>
      <c r="N901" s="240" t="s">
        <v>44</v>
      </c>
      <c r="O901" s="93"/>
      <c r="P901" s="241">
        <f>O901*H901</f>
        <v>0</v>
      </c>
      <c r="Q901" s="241">
        <v>0</v>
      </c>
      <c r="R901" s="241">
        <f>Q901*H901</f>
        <v>0</v>
      </c>
      <c r="S901" s="241">
        <v>0</v>
      </c>
      <c r="T901" s="242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3" t="s">
        <v>319</v>
      </c>
      <c r="AT901" s="243" t="s">
        <v>226</v>
      </c>
      <c r="AU901" s="243" t="s">
        <v>93</v>
      </c>
      <c r="AY901" s="19" t="s">
        <v>224</v>
      </c>
      <c r="BE901" s="244">
        <f>IF(N901="základní",J901,0)</f>
        <v>0</v>
      </c>
      <c r="BF901" s="244">
        <f>IF(N901="snížená",J901,0)</f>
        <v>0</v>
      </c>
      <c r="BG901" s="244">
        <f>IF(N901="zákl. přenesená",J901,0)</f>
        <v>0</v>
      </c>
      <c r="BH901" s="244">
        <f>IF(N901="sníž. přenesená",J901,0)</f>
        <v>0</v>
      </c>
      <c r="BI901" s="244">
        <f>IF(N901="nulová",J901,0)</f>
        <v>0</v>
      </c>
      <c r="BJ901" s="19" t="s">
        <v>89</v>
      </c>
      <c r="BK901" s="244">
        <f>ROUND(I901*H901,2)</f>
        <v>0</v>
      </c>
      <c r="BL901" s="19" t="s">
        <v>319</v>
      </c>
      <c r="BM901" s="243" t="s">
        <v>3623</v>
      </c>
    </row>
    <row r="902" s="2" customFormat="1" ht="16.5" customHeight="1">
      <c r="A902" s="40"/>
      <c r="B902" s="41"/>
      <c r="C902" s="231" t="s">
        <v>1154</v>
      </c>
      <c r="D902" s="231" t="s">
        <v>226</v>
      </c>
      <c r="E902" s="232" t="s">
        <v>1107</v>
      </c>
      <c r="F902" s="233" t="s">
        <v>1108</v>
      </c>
      <c r="G902" s="234" t="s">
        <v>1068</v>
      </c>
      <c r="H902" s="235">
        <v>1</v>
      </c>
      <c r="I902" s="236"/>
      <c r="J902" s="237">
        <f>ROUND(I902*H902,2)</f>
        <v>0</v>
      </c>
      <c r="K902" s="238"/>
      <c r="L902" s="46"/>
      <c r="M902" s="239" t="s">
        <v>1</v>
      </c>
      <c r="N902" s="240" t="s">
        <v>44</v>
      </c>
      <c r="O902" s="93"/>
      <c r="P902" s="241">
        <f>O902*H902</f>
        <v>0</v>
      </c>
      <c r="Q902" s="241">
        <v>0</v>
      </c>
      <c r="R902" s="241">
        <f>Q902*H902</f>
        <v>0</v>
      </c>
      <c r="S902" s="241">
        <v>0</v>
      </c>
      <c r="T902" s="242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43" t="s">
        <v>319</v>
      </c>
      <c r="AT902" s="243" t="s">
        <v>226</v>
      </c>
      <c r="AU902" s="243" t="s">
        <v>93</v>
      </c>
      <c r="AY902" s="19" t="s">
        <v>224</v>
      </c>
      <c r="BE902" s="244">
        <f>IF(N902="základní",J902,0)</f>
        <v>0</v>
      </c>
      <c r="BF902" s="244">
        <f>IF(N902="snížená",J902,0)</f>
        <v>0</v>
      </c>
      <c r="BG902" s="244">
        <f>IF(N902="zákl. přenesená",J902,0)</f>
        <v>0</v>
      </c>
      <c r="BH902" s="244">
        <f>IF(N902="sníž. přenesená",J902,0)</f>
        <v>0</v>
      </c>
      <c r="BI902" s="244">
        <f>IF(N902="nulová",J902,0)</f>
        <v>0</v>
      </c>
      <c r="BJ902" s="19" t="s">
        <v>89</v>
      </c>
      <c r="BK902" s="244">
        <f>ROUND(I902*H902,2)</f>
        <v>0</v>
      </c>
      <c r="BL902" s="19" t="s">
        <v>319</v>
      </c>
      <c r="BM902" s="243" t="s">
        <v>3624</v>
      </c>
    </row>
    <row r="903" s="2" customFormat="1" ht="16.5" customHeight="1">
      <c r="A903" s="40"/>
      <c r="B903" s="41"/>
      <c r="C903" s="231" t="s">
        <v>1160</v>
      </c>
      <c r="D903" s="231" t="s">
        <v>226</v>
      </c>
      <c r="E903" s="232" t="s">
        <v>1111</v>
      </c>
      <c r="F903" s="233" t="s">
        <v>1112</v>
      </c>
      <c r="G903" s="234" t="s">
        <v>1068</v>
      </c>
      <c r="H903" s="235">
        <v>2</v>
      </c>
      <c r="I903" s="236"/>
      <c r="J903" s="237">
        <f>ROUND(I903*H903,2)</f>
        <v>0</v>
      </c>
      <c r="K903" s="238"/>
      <c r="L903" s="46"/>
      <c r="M903" s="239" t="s">
        <v>1</v>
      </c>
      <c r="N903" s="240" t="s">
        <v>44</v>
      </c>
      <c r="O903" s="93"/>
      <c r="P903" s="241">
        <f>O903*H903</f>
        <v>0</v>
      </c>
      <c r="Q903" s="241">
        <v>0</v>
      </c>
      <c r="R903" s="241">
        <f>Q903*H903</f>
        <v>0</v>
      </c>
      <c r="S903" s="241">
        <v>0</v>
      </c>
      <c r="T903" s="242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43" t="s">
        <v>319</v>
      </c>
      <c r="AT903" s="243" t="s">
        <v>226</v>
      </c>
      <c r="AU903" s="243" t="s">
        <v>93</v>
      </c>
      <c r="AY903" s="19" t="s">
        <v>224</v>
      </c>
      <c r="BE903" s="244">
        <f>IF(N903="základní",J903,0)</f>
        <v>0</v>
      </c>
      <c r="BF903" s="244">
        <f>IF(N903="snížená",J903,0)</f>
        <v>0</v>
      </c>
      <c r="BG903" s="244">
        <f>IF(N903="zákl. přenesená",J903,0)</f>
        <v>0</v>
      </c>
      <c r="BH903" s="244">
        <f>IF(N903="sníž. přenesená",J903,0)</f>
        <v>0</v>
      </c>
      <c r="BI903" s="244">
        <f>IF(N903="nulová",J903,0)</f>
        <v>0</v>
      </c>
      <c r="BJ903" s="19" t="s">
        <v>89</v>
      </c>
      <c r="BK903" s="244">
        <f>ROUND(I903*H903,2)</f>
        <v>0</v>
      </c>
      <c r="BL903" s="19" t="s">
        <v>319</v>
      </c>
      <c r="BM903" s="243" t="s">
        <v>3625</v>
      </c>
    </row>
    <row r="904" s="2" customFormat="1" ht="16.5" customHeight="1">
      <c r="A904" s="40"/>
      <c r="B904" s="41"/>
      <c r="C904" s="231" t="s">
        <v>1164</v>
      </c>
      <c r="D904" s="231" t="s">
        <v>226</v>
      </c>
      <c r="E904" s="232" t="s">
        <v>1115</v>
      </c>
      <c r="F904" s="233" t="s">
        <v>1116</v>
      </c>
      <c r="G904" s="234" t="s">
        <v>1068</v>
      </c>
      <c r="H904" s="235">
        <v>1</v>
      </c>
      <c r="I904" s="236"/>
      <c r="J904" s="237">
        <f>ROUND(I904*H904,2)</f>
        <v>0</v>
      </c>
      <c r="K904" s="238"/>
      <c r="L904" s="46"/>
      <c r="M904" s="239" t="s">
        <v>1</v>
      </c>
      <c r="N904" s="240" t="s">
        <v>44</v>
      </c>
      <c r="O904" s="93"/>
      <c r="P904" s="241">
        <f>O904*H904</f>
        <v>0</v>
      </c>
      <c r="Q904" s="241">
        <v>0</v>
      </c>
      <c r="R904" s="241">
        <f>Q904*H904</f>
        <v>0</v>
      </c>
      <c r="S904" s="241">
        <v>0</v>
      </c>
      <c r="T904" s="242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3" t="s">
        <v>319</v>
      </c>
      <c r="AT904" s="243" t="s">
        <v>226</v>
      </c>
      <c r="AU904" s="243" t="s">
        <v>93</v>
      </c>
      <c r="AY904" s="19" t="s">
        <v>224</v>
      </c>
      <c r="BE904" s="244">
        <f>IF(N904="základní",J904,0)</f>
        <v>0</v>
      </c>
      <c r="BF904" s="244">
        <f>IF(N904="snížená",J904,0)</f>
        <v>0</v>
      </c>
      <c r="BG904" s="244">
        <f>IF(N904="zákl. přenesená",J904,0)</f>
        <v>0</v>
      </c>
      <c r="BH904" s="244">
        <f>IF(N904="sníž. přenesená",J904,0)</f>
        <v>0</v>
      </c>
      <c r="BI904" s="244">
        <f>IF(N904="nulová",J904,0)</f>
        <v>0</v>
      </c>
      <c r="BJ904" s="19" t="s">
        <v>89</v>
      </c>
      <c r="BK904" s="244">
        <f>ROUND(I904*H904,2)</f>
        <v>0</v>
      </c>
      <c r="BL904" s="19" t="s">
        <v>319</v>
      </c>
      <c r="BM904" s="243" t="s">
        <v>3626</v>
      </c>
    </row>
    <row r="905" s="2" customFormat="1" ht="16.5" customHeight="1">
      <c r="A905" s="40"/>
      <c r="B905" s="41"/>
      <c r="C905" s="231" t="s">
        <v>1168</v>
      </c>
      <c r="D905" s="231" t="s">
        <v>226</v>
      </c>
      <c r="E905" s="232" t="s">
        <v>1119</v>
      </c>
      <c r="F905" s="233" t="s">
        <v>1120</v>
      </c>
      <c r="G905" s="234" t="s">
        <v>1068</v>
      </c>
      <c r="H905" s="235">
        <v>6</v>
      </c>
      <c r="I905" s="236"/>
      <c r="J905" s="237">
        <f>ROUND(I905*H905,2)</f>
        <v>0</v>
      </c>
      <c r="K905" s="238"/>
      <c r="L905" s="46"/>
      <c r="M905" s="239" t="s">
        <v>1</v>
      </c>
      <c r="N905" s="240" t="s">
        <v>44</v>
      </c>
      <c r="O905" s="93"/>
      <c r="P905" s="241">
        <f>O905*H905</f>
        <v>0</v>
      </c>
      <c r="Q905" s="241">
        <v>0</v>
      </c>
      <c r="R905" s="241">
        <f>Q905*H905</f>
        <v>0</v>
      </c>
      <c r="S905" s="241">
        <v>0</v>
      </c>
      <c r="T905" s="242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3" t="s">
        <v>319</v>
      </c>
      <c r="AT905" s="243" t="s">
        <v>226</v>
      </c>
      <c r="AU905" s="243" t="s">
        <v>93</v>
      </c>
      <c r="AY905" s="19" t="s">
        <v>224</v>
      </c>
      <c r="BE905" s="244">
        <f>IF(N905="základní",J905,0)</f>
        <v>0</v>
      </c>
      <c r="BF905" s="244">
        <f>IF(N905="snížená",J905,0)</f>
        <v>0</v>
      </c>
      <c r="BG905" s="244">
        <f>IF(N905="zákl. přenesená",J905,0)</f>
        <v>0</v>
      </c>
      <c r="BH905" s="244">
        <f>IF(N905="sníž. přenesená",J905,0)</f>
        <v>0</v>
      </c>
      <c r="BI905" s="244">
        <f>IF(N905="nulová",J905,0)</f>
        <v>0</v>
      </c>
      <c r="BJ905" s="19" t="s">
        <v>89</v>
      </c>
      <c r="BK905" s="244">
        <f>ROUND(I905*H905,2)</f>
        <v>0</v>
      </c>
      <c r="BL905" s="19" t="s">
        <v>319</v>
      </c>
      <c r="BM905" s="243" t="s">
        <v>3627</v>
      </c>
    </row>
    <row r="906" s="2" customFormat="1" ht="16.5" customHeight="1">
      <c r="A906" s="40"/>
      <c r="B906" s="41"/>
      <c r="C906" s="231" t="s">
        <v>1171</v>
      </c>
      <c r="D906" s="231" t="s">
        <v>226</v>
      </c>
      <c r="E906" s="232" t="s">
        <v>1123</v>
      </c>
      <c r="F906" s="233" t="s">
        <v>1124</v>
      </c>
      <c r="G906" s="234" t="s">
        <v>1068</v>
      </c>
      <c r="H906" s="235">
        <v>4</v>
      </c>
      <c r="I906" s="236"/>
      <c r="J906" s="237">
        <f>ROUND(I906*H906,2)</f>
        <v>0</v>
      </c>
      <c r="K906" s="238"/>
      <c r="L906" s="46"/>
      <c r="M906" s="239" t="s">
        <v>1</v>
      </c>
      <c r="N906" s="240" t="s">
        <v>44</v>
      </c>
      <c r="O906" s="93"/>
      <c r="P906" s="241">
        <f>O906*H906</f>
        <v>0</v>
      </c>
      <c r="Q906" s="241">
        <v>0</v>
      </c>
      <c r="R906" s="241">
        <f>Q906*H906</f>
        <v>0</v>
      </c>
      <c r="S906" s="241">
        <v>0</v>
      </c>
      <c r="T906" s="242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43" t="s">
        <v>319</v>
      </c>
      <c r="AT906" s="243" t="s">
        <v>226</v>
      </c>
      <c r="AU906" s="243" t="s">
        <v>93</v>
      </c>
      <c r="AY906" s="19" t="s">
        <v>224</v>
      </c>
      <c r="BE906" s="244">
        <f>IF(N906="základní",J906,0)</f>
        <v>0</v>
      </c>
      <c r="BF906" s="244">
        <f>IF(N906="snížená",J906,0)</f>
        <v>0</v>
      </c>
      <c r="BG906" s="244">
        <f>IF(N906="zákl. přenesená",J906,0)</f>
        <v>0</v>
      </c>
      <c r="BH906" s="244">
        <f>IF(N906="sníž. přenesená",J906,0)</f>
        <v>0</v>
      </c>
      <c r="BI906" s="244">
        <f>IF(N906="nulová",J906,0)</f>
        <v>0</v>
      </c>
      <c r="BJ906" s="19" t="s">
        <v>89</v>
      </c>
      <c r="BK906" s="244">
        <f>ROUND(I906*H906,2)</f>
        <v>0</v>
      </c>
      <c r="BL906" s="19" t="s">
        <v>319</v>
      </c>
      <c r="BM906" s="243" t="s">
        <v>3628</v>
      </c>
    </row>
    <row r="907" s="2" customFormat="1" ht="16.5" customHeight="1">
      <c r="A907" s="40"/>
      <c r="B907" s="41"/>
      <c r="C907" s="231" t="s">
        <v>1175</v>
      </c>
      <c r="D907" s="231" t="s">
        <v>226</v>
      </c>
      <c r="E907" s="232" t="s">
        <v>1127</v>
      </c>
      <c r="F907" s="233" t="s">
        <v>1128</v>
      </c>
      <c r="G907" s="234" t="s">
        <v>1068</v>
      </c>
      <c r="H907" s="235">
        <v>4</v>
      </c>
      <c r="I907" s="236"/>
      <c r="J907" s="237">
        <f>ROUND(I907*H907,2)</f>
        <v>0</v>
      </c>
      <c r="K907" s="238"/>
      <c r="L907" s="46"/>
      <c r="M907" s="239" t="s">
        <v>1</v>
      </c>
      <c r="N907" s="240" t="s">
        <v>44</v>
      </c>
      <c r="O907" s="93"/>
      <c r="P907" s="241">
        <f>O907*H907</f>
        <v>0</v>
      </c>
      <c r="Q907" s="241">
        <v>0</v>
      </c>
      <c r="R907" s="241">
        <f>Q907*H907</f>
        <v>0</v>
      </c>
      <c r="S907" s="241">
        <v>0</v>
      </c>
      <c r="T907" s="242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3" t="s">
        <v>319</v>
      </c>
      <c r="AT907" s="243" t="s">
        <v>226</v>
      </c>
      <c r="AU907" s="243" t="s">
        <v>93</v>
      </c>
      <c r="AY907" s="19" t="s">
        <v>224</v>
      </c>
      <c r="BE907" s="244">
        <f>IF(N907="základní",J907,0)</f>
        <v>0</v>
      </c>
      <c r="BF907" s="244">
        <f>IF(N907="snížená",J907,0)</f>
        <v>0</v>
      </c>
      <c r="BG907" s="244">
        <f>IF(N907="zákl. přenesená",J907,0)</f>
        <v>0</v>
      </c>
      <c r="BH907" s="244">
        <f>IF(N907="sníž. přenesená",J907,0)</f>
        <v>0</v>
      </c>
      <c r="BI907" s="244">
        <f>IF(N907="nulová",J907,0)</f>
        <v>0</v>
      </c>
      <c r="BJ907" s="19" t="s">
        <v>89</v>
      </c>
      <c r="BK907" s="244">
        <f>ROUND(I907*H907,2)</f>
        <v>0</v>
      </c>
      <c r="BL907" s="19" t="s">
        <v>319</v>
      </c>
      <c r="BM907" s="243" t="s">
        <v>3629</v>
      </c>
    </row>
    <row r="908" s="2" customFormat="1" ht="24.15" customHeight="1">
      <c r="A908" s="40"/>
      <c r="B908" s="41"/>
      <c r="C908" s="231" t="s">
        <v>1179</v>
      </c>
      <c r="D908" s="231" t="s">
        <v>226</v>
      </c>
      <c r="E908" s="232" t="s">
        <v>1135</v>
      </c>
      <c r="F908" s="233" t="s">
        <v>1136</v>
      </c>
      <c r="G908" s="234" t="s">
        <v>1068</v>
      </c>
      <c r="H908" s="235">
        <v>1</v>
      </c>
      <c r="I908" s="236"/>
      <c r="J908" s="237">
        <f>ROUND(I908*H908,2)</f>
        <v>0</v>
      </c>
      <c r="K908" s="238"/>
      <c r="L908" s="46"/>
      <c r="M908" s="239" t="s">
        <v>1</v>
      </c>
      <c r="N908" s="240" t="s">
        <v>44</v>
      </c>
      <c r="O908" s="93"/>
      <c r="P908" s="241">
        <f>O908*H908</f>
        <v>0</v>
      </c>
      <c r="Q908" s="241">
        <v>0</v>
      </c>
      <c r="R908" s="241">
        <f>Q908*H908</f>
        <v>0</v>
      </c>
      <c r="S908" s="241">
        <v>0</v>
      </c>
      <c r="T908" s="242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3" t="s">
        <v>319</v>
      </c>
      <c r="AT908" s="243" t="s">
        <v>226</v>
      </c>
      <c r="AU908" s="243" t="s">
        <v>93</v>
      </c>
      <c r="AY908" s="19" t="s">
        <v>224</v>
      </c>
      <c r="BE908" s="244">
        <f>IF(N908="základní",J908,0)</f>
        <v>0</v>
      </c>
      <c r="BF908" s="244">
        <f>IF(N908="snížená",J908,0)</f>
        <v>0</v>
      </c>
      <c r="BG908" s="244">
        <f>IF(N908="zákl. přenesená",J908,0)</f>
        <v>0</v>
      </c>
      <c r="BH908" s="244">
        <f>IF(N908="sníž. přenesená",J908,0)</f>
        <v>0</v>
      </c>
      <c r="BI908" s="244">
        <f>IF(N908="nulová",J908,0)</f>
        <v>0</v>
      </c>
      <c r="BJ908" s="19" t="s">
        <v>89</v>
      </c>
      <c r="BK908" s="244">
        <f>ROUND(I908*H908,2)</f>
        <v>0</v>
      </c>
      <c r="BL908" s="19" t="s">
        <v>319</v>
      </c>
      <c r="BM908" s="243" t="s">
        <v>3630</v>
      </c>
    </row>
    <row r="909" s="2" customFormat="1" ht="24.15" customHeight="1">
      <c r="A909" s="40"/>
      <c r="B909" s="41"/>
      <c r="C909" s="231" t="s">
        <v>1183</v>
      </c>
      <c r="D909" s="231" t="s">
        <v>226</v>
      </c>
      <c r="E909" s="232" t="s">
        <v>1139</v>
      </c>
      <c r="F909" s="233" t="s">
        <v>1140</v>
      </c>
      <c r="G909" s="234" t="s">
        <v>1055</v>
      </c>
      <c r="H909" s="235">
        <v>1</v>
      </c>
      <c r="I909" s="236"/>
      <c r="J909" s="237">
        <f>ROUND(I909*H909,2)</f>
        <v>0</v>
      </c>
      <c r="K909" s="238"/>
      <c r="L909" s="46"/>
      <c r="M909" s="239" t="s">
        <v>1</v>
      </c>
      <c r="N909" s="240" t="s">
        <v>44</v>
      </c>
      <c r="O909" s="93"/>
      <c r="P909" s="241">
        <f>O909*H909</f>
        <v>0</v>
      </c>
      <c r="Q909" s="241">
        <v>0</v>
      </c>
      <c r="R909" s="241">
        <f>Q909*H909</f>
        <v>0</v>
      </c>
      <c r="S909" s="241">
        <v>0</v>
      </c>
      <c r="T909" s="242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3" t="s">
        <v>319</v>
      </c>
      <c r="AT909" s="243" t="s">
        <v>226</v>
      </c>
      <c r="AU909" s="243" t="s">
        <v>93</v>
      </c>
      <c r="AY909" s="19" t="s">
        <v>224</v>
      </c>
      <c r="BE909" s="244">
        <f>IF(N909="základní",J909,0)</f>
        <v>0</v>
      </c>
      <c r="BF909" s="244">
        <f>IF(N909="snížená",J909,0)</f>
        <v>0</v>
      </c>
      <c r="BG909" s="244">
        <f>IF(N909="zákl. přenesená",J909,0)</f>
        <v>0</v>
      </c>
      <c r="BH909" s="244">
        <f>IF(N909="sníž. přenesená",J909,0)</f>
        <v>0</v>
      </c>
      <c r="BI909" s="244">
        <f>IF(N909="nulová",J909,0)</f>
        <v>0</v>
      </c>
      <c r="BJ909" s="19" t="s">
        <v>89</v>
      </c>
      <c r="BK909" s="244">
        <f>ROUND(I909*H909,2)</f>
        <v>0</v>
      </c>
      <c r="BL909" s="19" t="s">
        <v>319</v>
      </c>
      <c r="BM909" s="243" t="s">
        <v>3631</v>
      </c>
    </row>
    <row r="910" s="2" customFormat="1" ht="16.5" customHeight="1">
      <c r="A910" s="40"/>
      <c r="B910" s="41"/>
      <c r="C910" s="231" t="s">
        <v>1187</v>
      </c>
      <c r="D910" s="231" t="s">
        <v>226</v>
      </c>
      <c r="E910" s="232" t="s">
        <v>1143</v>
      </c>
      <c r="F910" s="233" t="s">
        <v>1144</v>
      </c>
      <c r="G910" s="234" t="s">
        <v>273</v>
      </c>
      <c r="H910" s="235">
        <v>24</v>
      </c>
      <c r="I910" s="236"/>
      <c r="J910" s="237">
        <f>ROUND(I910*H910,2)</f>
        <v>0</v>
      </c>
      <c r="K910" s="238"/>
      <c r="L910" s="46"/>
      <c r="M910" s="239" t="s">
        <v>1</v>
      </c>
      <c r="N910" s="240" t="s">
        <v>44</v>
      </c>
      <c r="O910" s="93"/>
      <c r="P910" s="241">
        <f>O910*H910</f>
        <v>0</v>
      </c>
      <c r="Q910" s="241">
        <v>0</v>
      </c>
      <c r="R910" s="241">
        <f>Q910*H910</f>
        <v>0</v>
      </c>
      <c r="S910" s="241">
        <v>0</v>
      </c>
      <c r="T910" s="242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43" t="s">
        <v>319</v>
      </c>
      <c r="AT910" s="243" t="s">
        <v>226</v>
      </c>
      <c r="AU910" s="243" t="s">
        <v>93</v>
      </c>
      <c r="AY910" s="19" t="s">
        <v>224</v>
      </c>
      <c r="BE910" s="244">
        <f>IF(N910="základní",J910,0)</f>
        <v>0</v>
      </c>
      <c r="BF910" s="244">
        <f>IF(N910="snížená",J910,0)</f>
        <v>0</v>
      </c>
      <c r="BG910" s="244">
        <f>IF(N910="zákl. přenesená",J910,0)</f>
        <v>0</v>
      </c>
      <c r="BH910" s="244">
        <f>IF(N910="sníž. přenesená",J910,0)</f>
        <v>0</v>
      </c>
      <c r="BI910" s="244">
        <f>IF(N910="nulová",J910,0)</f>
        <v>0</v>
      </c>
      <c r="BJ910" s="19" t="s">
        <v>89</v>
      </c>
      <c r="BK910" s="244">
        <f>ROUND(I910*H910,2)</f>
        <v>0</v>
      </c>
      <c r="BL910" s="19" t="s">
        <v>319</v>
      </c>
      <c r="BM910" s="243" t="s">
        <v>3632</v>
      </c>
    </row>
    <row r="911" s="2" customFormat="1" ht="16.5" customHeight="1">
      <c r="A911" s="40"/>
      <c r="B911" s="41"/>
      <c r="C911" s="231" t="s">
        <v>1191</v>
      </c>
      <c r="D911" s="231" t="s">
        <v>226</v>
      </c>
      <c r="E911" s="232" t="s">
        <v>1147</v>
      </c>
      <c r="F911" s="233" t="s">
        <v>1148</v>
      </c>
      <c r="G911" s="234" t="s">
        <v>273</v>
      </c>
      <c r="H911" s="235">
        <v>16</v>
      </c>
      <c r="I911" s="236"/>
      <c r="J911" s="237">
        <f>ROUND(I911*H911,2)</f>
        <v>0</v>
      </c>
      <c r="K911" s="238"/>
      <c r="L911" s="46"/>
      <c r="M911" s="239" t="s">
        <v>1</v>
      </c>
      <c r="N911" s="240" t="s">
        <v>44</v>
      </c>
      <c r="O911" s="93"/>
      <c r="P911" s="241">
        <f>O911*H911</f>
        <v>0</v>
      </c>
      <c r="Q911" s="241">
        <v>0</v>
      </c>
      <c r="R911" s="241">
        <f>Q911*H911</f>
        <v>0</v>
      </c>
      <c r="S911" s="241">
        <v>0</v>
      </c>
      <c r="T911" s="242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3" t="s">
        <v>319</v>
      </c>
      <c r="AT911" s="243" t="s">
        <v>226</v>
      </c>
      <c r="AU911" s="243" t="s">
        <v>93</v>
      </c>
      <c r="AY911" s="19" t="s">
        <v>224</v>
      </c>
      <c r="BE911" s="244">
        <f>IF(N911="základní",J911,0)</f>
        <v>0</v>
      </c>
      <c r="BF911" s="244">
        <f>IF(N911="snížená",J911,0)</f>
        <v>0</v>
      </c>
      <c r="BG911" s="244">
        <f>IF(N911="zákl. přenesená",J911,0)</f>
        <v>0</v>
      </c>
      <c r="BH911" s="244">
        <f>IF(N911="sníž. přenesená",J911,0)</f>
        <v>0</v>
      </c>
      <c r="BI911" s="244">
        <f>IF(N911="nulová",J911,0)</f>
        <v>0</v>
      </c>
      <c r="BJ911" s="19" t="s">
        <v>89</v>
      </c>
      <c r="BK911" s="244">
        <f>ROUND(I911*H911,2)</f>
        <v>0</v>
      </c>
      <c r="BL911" s="19" t="s">
        <v>319</v>
      </c>
      <c r="BM911" s="243" t="s">
        <v>3633</v>
      </c>
    </row>
    <row r="912" s="2" customFormat="1" ht="16.5" customHeight="1">
      <c r="A912" s="40"/>
      <c r="B912" s="41"/>
      <c r="C912" s="231" t="s">
        <v>1195</v>
      </c>
      <c r="D912" s="231" t="s">
        <v>226</v>
      </c>
      <c r="E912" s="232" t="s">
        <v>1151</v>
      </c>
      <c r="F912" s="233" t="s">
        <v>1152</v>
      </c>
      <c r="G912" s="234" t="s">
        <v>273</v>
      </c>
      <c r="H912" s="235">
        <v>16</v>
      </c>
      <c r="I912" s="236"/>
      <c r="J912" s="237">
        <f>ROUND(I912*H912,2)</f>
        <v>0</v>
      </c>
      <c r="K912" s="238"/>
      <c r="L912" s="46"/>
      <c r="M912" s="239" t="s">
        <v>1</v>
      </c>
      <c r="N912" s="240" t="s">
        <v>44</v>
      </c>
      <c r="O912" s="93"/>
      <c r="P912" s="241">
        <f>O912*H912</f>
        <v>0</v>
      </c>
      <c r="Q912" s="241">
        <v>0</v>
      </c>
      <c r="R912" s="241">
        <f>Q912*H912</f>
        <v>0</v>
      </c>
      <c r="S912" s="241">
        <v>0</v>
      </c>
      <c r="T912" s="242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3" t="s">
        <v>319</v>
      </c>
      <c r="AT912" s="243" t="s">
        <v>226</v>
      </c>
      <c r="AU912" s="243" t="s">
        <v>93</v>
      </c>
      <c r="AY912" s="19" t="s">
        <v>224</v>
      </c>
      <c r="BE912" s="244">
        <f>IF(N912="základní",J912,0)</f>
        <v>0</v>
      </c>
      <c r="BF912" s="244">
        <f>IF(N912="snížená",J912,0)</f>
        <v>0</v>
      </c>
      <c r="BG912" s="244">
        <f>IF(N912="zákl. přenesená",J912,0)</f>
        <v>0</v>
      </c>
      <c r="BH912" s="244">
        <f>IF(N912="sníž. přenesená",J912,0)</f>
        <v>0</v>
      </c>
      <c r="BI912" s="244">
        <f>IF(N912="nulová",J912,0)</f>
        <v>0</v>
      </c>
      <c r="BJ912" s="19" t="s">
        <v>89</v>
      </c>
      <c r="BK912" s="244">
        <f>ROUND(I912*H912,2)</f>
        <v>0</v>
      </c>
      <c r="BL912" s="19" t="s">
        <v>319</v>
      </c>
      <c r="BM912" s="243" t="s">
        <v>3634</v>
      </c>
    </row>
    <row r="913" s="2" customFormat="1" ht="16.5" customHeight="1">
      <c r="A913" s="40"/>
      <c r="B913" s="41"/>
      <c r="C913" s="231" t="s">
        <v>1199</v>
      </c>
      <c r="D913" s="231" t="s">
        <v>226</v>
      </c>
      <c r="E913" s="232" t="s">
        <v>1155</v>
      </c>
      <c r="F913" s="233" t="s">
        <v>1156</v>
      </c>
      <c r="G913" s="234" t="s">
        <v>273</v>
      </c>
      <c r="H913" s="235">
        <v>24</v>
      </c>
      <c r="I913" s="236"/>
      <c r="J913" s="237">
        <f>ROUND(I913*H913,2)</f>
        <v>0</v>
      </c>
      <c r="K913" s="238"/>
      <c r="L913" s="46"/>
      <c r="M913" s="239" t="s">
        <v>1</v>
      </c>
      <c r="N913" s="240" t="s">
        <v>44</v>
      </c>
      <c r="O913" s="93"/>
      <c r="P913" s="241">
        <f>O913*H913</f>
        <v>0</v>
      </c>
      <c r="Q913" s="241">
        <v>0</v>
      </c>
      <c r="R913" s="241">
        <f>Q913*H913</f>
        <v>0</v>
      </c>
      <c r="S913" s="241">
        <v>0</v>
      </c>
      <c r="T913" s="242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3" t="s">
        <v>319</v>
      </c>
      <c r="AT913" s="243" t="s">
        <v>226</v>
      </c>
      <c r="AU913" s="243" t="s">
        <v>93</v>
      </c>
      <c r="AY913" s="19" t="s">
        <v>224</v>
      </c>
      <c r="BE913" s="244">
        <f>IF(N913="základní",J913,0)</f>
        <v>0</v>
      </c>
      <c r="BF913" s="244">
        <f>IF(N913="snížená",J913,0)</f>
        <v>0</v>
      </c>
      <c r="BG913" s="244">
        <f>IF(N913="zákl. přenesená",J913,0)</f>
        <v>0</v>
      </c>
      <c r="BH913" s="244">
        <f>IF(N913="sníž. přenesená",J913,0)</f>
        <v>0</v>
      </c>
      <c r="BI913" s="244">
        <f>IF(N913="nulová",J913,0)</f>
        <v>0</v>
      </c>
      <c r="BJ913" s="19" t="s">
        <v>89</v>
      </c>
      <c r="BK913" s="244">
        <f>ROUND(I913*H913,2)</f>
        <v>0</v>
      </c>
      <c r="BL913" s="19" t="s">
        <v>319</v>
      </c>
      <c r="BM913" s="243" t="s">
        <v>3635</v>
      </c>
    </row>
    <row r="914" s="12" customFormat="1" ht="20.88" customHeight="1">
      <c r="A914" s="12"/>
      <c r="B914" s="215"/>
      <c r="C914" s="216"/>
      <c r="D914" s="217" t="s">
        <v>77</v>
      </c>
      <c r="E914" s="229" t="s">
        <v>1158</v>
      </c>
      <c r="F914" s="229" t="s">
        <v>1159</v>
      </c>
      <c r="G914" s="216"/>
      <c r="H914" s="216"/>
      <c r="I914" s="219"/>
      <c r="J914" s="230">
        <f>BK914</f>
        <v>0</v>
      </c>
      <c r="K914" s="216"/>
      <c r="L914" s="221"/>
      <c r="M914" s="222"/>
      <c r="N914" s="223"/>
      <c r="O914" s="223"/>
      <c r="P914" s="224">
        <f>SUM(P915:P925)</f>
        <v>0</v>
      </c>
      <c r="Q914" s="223"/>
      <c r="R914" s="224">
        <f>SUM(R915:R925)</f>
        <v>0</v>
      </c>
      <c r="S914" s="223"/>
      <c r="T914" s="225">
        <f>SUM(T915:T925)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26" t="s">
        <v>89</v>
      </c>
      <c r="AT914" s="227" t="s">
        <v>77</v>
      </c>
      <c r="AU914" s="227" t="s">
        <v>89</v>
      </c>
      <c r="AY914" s="226" t="s">
        <v>224</v>
      </c>
      <c r="BK914" s="228">
        <f>SUM(BK915:BK925)</f>
        <v>0</v>
      </c>
    </row>
    <row r="915" s="2" customFormat="1" ht="16.5" customHeight="1">
      <c r="A915" s="40"/>
      <c r="B915" s="41"/>
      <c r="C915" s="231" t="s">
        <v>1205</v>
      </c>
      <c r="D915" s="231" t="s">
        <v>226</v>
      </c>
      <c r="E915" s="232" t="s">
        <v>1161</v>
      </c>
      <c r="F915" s="233" t="s">
        <v>1162</v>
      </c>
      <c r="G915" s="234" t="s">
        <v>1068</v>
      </c>
      <c r="H915" s="235">
        <v>1</v>
      </c>
      <c r="I915" s="236"/>
      <c r="J915" s="237">
        <f>ROUND(I915*H915,2)</f>
        <v>0</v>
      </c>
      <c r="K915" s="238"/>
      <c r="L915" s="46"/>
      <c r="M915" s="239" t="s">
        <v>1</v>
      </c>
      <c r="N915" s="240" t="s">
        <v>44</v>
      </c>
      <c r="O915" s="93"/>
      <c r="P915" s="241">
        <f>O915*H915</f>
        <v>0</v>
      </c>
      <c r="Q915" s="241">
        <v>0</v>
      </c>
      <c r="R915" s="241">
        <f>Q915*H915</f>
        <v>0</v>
      </c>
      <c r="S915" s="241">
        <v>0</v>
      </c>
      <c r="T915" s="242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3" t="s">
        <v>319</v>
      </c>
      <c r="AT915" s="243" t="s">
        <v>226</v>
      </c>
      <c r="AU915" s="243" t="s">
        <v>93</v>
      </c>
      <c r="AY915" s="19" t="s">
        <v>224</v>
      </c>
      <c r="BE915" s="244">
        <f>IF(N915="základní",J915,0)</f>
        <v>0</v>
      </c>
      <c r="BF915" s="244">
        <f>IF(N915="snížená",J915,0)</f>
        <v>0</v>
      </c>
      <c r="BG915" s="244">
        <f>IF(N915="zákl. přenesená",J915,0)</f>
        <v>0</v>
      </c>
      <c r="BH915" s="244">
        <f>IF(N915="sníž. přenesená",J915,0)</f>
        <v>0</v>
      </c>
      <c r="BI915" s="244">
        <f>IF(N915="nulová",J915,0)</f>
        <v>0</v>
      </c>
      <c r="BJ915" s="19" t="s">
        <v>89</v>
      </c>
      <c r="BK915" s="244">
        <f>ROUND(I915*H915,2)</f>
        <v>0</v>
      </c>
      <c r="BL915" s="19" t="s">
        <v>319</v>
      </c>
      <c r="BM915" s="243" t="s">
        <v>3636</v>
      </c>
    </row>
    <row r="916" s="2" customFormat="1" ht="16.5" customHeight="1">
      <c r="A916" s="40"/>
      <c r="B916" s="41"/>
      <c r="C916" s="231" t="s">
        <v>1209</v>
      </c>
      <c r="D916" s="231" t="s">
        <v>226</v>
      </c>
      <c r="E916" s="232" t="s">
        <v>1165</v>
      </c>
      <c r="F916" s="233" t="s">
        <v>1166</v>
      </c>
      <c r="G916" s="234" t="s">
        <v>1055</v>
      </c>
      <c r="H916" s="235">
        <v>2</v>
      </c>
      <c r="I916" s="236"/>
      <c r="J916" s="237">
        <f>ROUND(I916*H916,2)</f>
        <v>0</v>
      </c>
      <c r="K916" s="238"/>
      <c r="L916" s="46"/>
      <c r="M916" s="239" t="s">
        <v>1</v>
      </c>
      <c r="N916" s="240" t="s">
        <v>44</v>
      </c>
      <c r="O916" s="93"/>
      <c r="P916" s="241">
        <f>O916*H916</f>
        <v>0</v>
      </c>
      <c r="Q916" s="241">
        <v>0</v>
      </c>
      <c r="R916" s="241">
        <f>Q916*H916</f>
        <v>0</v>
      </c>
      <c r="S916" s="241">
        <v>0</v>
      </c>
      <c r="T916" s="242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43" t="s">
        <v>319</v>
      </c>
      <c r="AT916" s="243" t="s">
        <v>226</v>
      </c>
      <c r="AU916" s="243" t="s">
        <v>93</v>
      </c>
      <c r="AY916" s="19" t="s">
        <v>224</v>
      </c>
      <c r="BE916" s="244">
        <f>IF(N916="základní",J916,0)</f>
        <v>0</v>
      </c>
      <c r="BF916" s="244">
        <f>IF(N916="snížená",J916,0)</f>
        <v>0</v>
      </c>
      <c r="BG916" s="244">
        <f>IF(N916="zákl. přenesená",J916,0)</f>
        <v>0</v>
      </c>
      <c r="BH916" s="244">
        <f>IF(N916="sníž. přenesená",J916,0)</f>
        <v>0</v>
      </c>
      <c r="BI916" s="244">
        <f>IF(N916="nulová",J916,0)</f>
        <v>0</v>
      </c>
      <c r="BJ916" s="19" t="s">
        <v>89</v>
      </c>
      <c r="BK916" s="244">
        <f>ROUND(I916*H916,2)</f>
        <v>0</v>
      </c>
      <c r="BL916" s="19" t="s">
        <v>319</v>
      </c>
      <c r="BM916" s="243" t="s">
        <v>3637</v>
      </c>
    </row>
    <row r="917" s="2" customFormat="1" ht="16.5" customHeight="1">
      <c r="A917" s="40"/>
      <c r="B917" s="41"/>
      <c r="C917" s="231" t="s">
        <v>1213</v>
      </c>
      <c r="D917" s="231" t="s">
        <v>226</v>
      </c>
      <c r="E917" s="232" t="s">
        <v>1169</v>
      </c>
      <c r="F917" s="233" t="s">
        <v>1120</v>
      </c>
      <c r="G917" s="234" t="s">
        <v>1068</v>
      </c>
      <c r="H917" s="235">
        <v>2</v>
      </c>
      <c r="I917" s="236"/>
      <c r="J917" s="237">
        <f>ROUND(I917*H917,2)</f>
        <v>0</v>
      </c>
      <c r="K917" s="238"/>
      <c r="L917" s="46"/>
      <c r="M917" s="239" t="s">
        <v>1</v>
      </c>
      <c r="N917" s="240" t="s">
        <v>44</v>
      </c>
      <c r="O917" s="93"/>
      <c r="P917" s="241">
        <f>O917*H917</f>
        <v>0</v>
      </c>
      <c r="Q917" s="241">
        <v>0</v>
      </c>
      <c r="R917" s="241">
        <f>Q917*H917</f>
        <v>0</v>
      </c>
      <c r="S917" s="241">
        <v>0</v>
      </c>
      <c r="T917" s="242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3" t="s">
        <v>319</v>
      </c>
      <c r="AT917" s="243" t="s">
        <v>226</v>
      </c>
      <c r="AU917" s="243" t="s">
        <v>93</v>
      </c>
      <c r="AY917" s="19" t="s">
        <v>224</v>
      </c>
      <c r="BE917" s="244">
        <f>IF(N917="základní",J917,0)</f>
        <v>0</v>
      </c>
      <c r="BF917" s="244">
        <f>IF(N917="snížená",J917,0)</f>
        <v>0</v>
      </c>
      <c r="BG917" s="244">
        <f>IF(N917="zákl. přenesená",J917,0)</f>
        <v>0</v>
      </c>
      <c r="BH917" s="244">
        <f>IF(N917="sníž. přenesená",J917,0)</f>
        <v>0</v>
      </c>
      <c r="BI917" s="244">
        <f>IF(N917="nulová",J917,0)</f>
        <v>0</v>
      </c>
      <c r="BJ917" s="19" t="s">
        <v>89</v>
      </c>
      <c r="BK917" s="244">
        <f>ROUND(I917*H917,2)</f>
        <v>0</v>
      </c>
      <c r="BL917" s="19" t="s">
        <v>319</v>
      </c>
      <c r="BM917" s="243" t="s">
        <v>3638</v>
      </c>
    </row>
    <row r="918" s="2" customFormat="1" ht="24.15" customHeight="1">
      <c r="A918" s="40"/>
      <c r="B918" s="41"/>
      <c r="C918" s="231" t="s">
        <v>1217</v>
      </c>
      <c r="D918" s="231" t="s">
        <v>226</v>
      </c>
      <c r="E918" s="232" t="s">
        <v>1172</v>
      </c>
      <c r="F918" s="233" t="s">
        <v>1173</v>
      </c>
      <c r="G918" s="234" t="s">
        <v>229</v>
      </c>
      <c r="H918" s="235">
        <v>135</v>
      </c>
      <c r="I918" s="236"/>
      <c r="J918" s="237">
        <f>ROUND(I918*H918,2)</f>
        <v>0</v>
      </c>
      <c r="K918" s="238"/>
      <c r="L918" s="46"/>
      <c r="M918" s="239" t="s">
        <v>1</v>
      </c>
      <c r="N918" s="240" t="s">
        <v>44</v>
      </c>
      <c r="O918" s="93"/>
      <c r="P918" s="241">
        <f>O918*H918</f>
        <v>0</v>
      </c>
      <c r="Q918" s="241">
        <v>0</v>
      </c>
      <c r="R918" s="241">
        <f>Q918*H918</f>
        <v>0</v>
      </c>
      <c r="S918" s="241">
        <v>0</v>
      </c>
      <c r="T918" s="242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3" t="s">
        <v>319</v>
      </c>
      <c r="AT918" s="243" t="s">
        <v>226</v>
      </c>
      <c r="AU918" s="243" t="s">
        <v>93</v>
      </c>
      <c r="AY918" s="19" t="s">
        <v>224</v>
      </c>
      <c r="BE918" s="244">
        <f>IF(N918="základní",J918,0)</f>
        <v>0</v>
      </c>
      <c r="BF918" s="244">
        <f>IF(N918="snížená",J918,0)</f>
        <v>0</v>
      </c>
      <c r="BG918" s="244">
        <f>IF(N918="zákl. přenesená",J918,0)</f>
        <v>0</v>
      </c>
      <c r="BH918" s="244">
        <f>IF(N918="sníž. přenesená",J918,0)</f>
        <v>0</v>
      </c>
      <c r="BI918" s="244">
        <f>IF(N918="nulová",J918,0)</f>
        <v>0</v>
      </c>
      <c r="BJ918" s="19" t="s">
        <v>89</v>
      </c>
      <c r="BK918" s="244">
        <f>ROUND(I918*H918,2)</f>
        <v>0</v>
      </c>
      <c r="BL918" s="19" t="s">
        <v>319</v>
      </c>
      <c r="BM918" s="243" t="s">
        <v>3639</v>
      </c>
    </row>
    <row r="919" s="2" customFormat="1" ht="16.5" customHeight="1">
      <c r="A919" s="40"/>
      <c r="B919" s="41"/>
      <c r="C919" s="231" t="s">
        <v>1221</v>
      </c>
      <c r="D919" s="231" t="s">
        <v>226</v>
      </c>
      <c r="E919" s="232" t="s">
        <v>1176</v>
      </c>
      <c r="F919" s="233" t="s">
        <v>1177</v>
      </c>
      <c r="G919" s="234" t="s">
        <v>273</v>
      </c>
      <c r="H919" s="235">
        <v>150</v>
      </c>
      <c r="I919" s="236"/>
      <c r="J919" s="237">
        <f>ROUND(I919*H919,2)</f>
        <v>0</v>
      </c>
      <c r="K919" s="238"/>
      <c r="L919" s="46"/>
      <c r="M919" s="239" t="s">
        <v>1</v>
      </c>
      <c r="N919" s="240" t="s">
        <v>44</v>
      </c>
      <c r="O919" s="93"/>
      <c r="P919" s="241">
        <f>O919*H919</f>
        <v>0</v>
      </c>
      <c r="Q919" s="241">
        <v>0</v>
      </c>
      <c r="R919" s="241">
        <f>Q919*H919</f>
        <v>0</v>
      </c>
      <c r="S919" s="241">
        <v>0</v>
      </c>
      <c r="T919" s="242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3" t="s">
        <v>319</v>
      </c>
      <c r="AT919" s="243" t="s">
        <v>226</v>
      </c>
      <c r="AU919" s="243" t="s">
        <v>93</v>
      </c>
      <c r="AY919" s="19" t="s">
        <v>224</v>
      </c>
      <c r="BE919" s="244">
        <f>IF(N919="základní",J919,0)</f>
        <v>0</v>
      </c>
      <c r="BF919" s="244">
        <f>IF(N919="snížená",J919,0)</f>
        <v>0</v>
      </c>
      <c r="BG919" s="244">
        <f>IF(N919="zákl. přenesená",J919,0)</f>
        <v>0</v>
      </c>
      <c r="BH919" s="244">
        <f>IF(N919="sníž. přenesená",J919,0)</f>
        <v>0</v>
      </c>
      <c r="BI919" s="244">
        <f>IF(N919="nulová",J919,0)</f>
        <v>0</v>
      </c>
      <c r="BJ919" s="19" t="s">
        <v>89</v>
      </c>
      <c r="BK919" s="244">
        <f>ROUND(I919*H919,2)</f>
        <v>0</v>
      </c>
      <c r="BL919" s="19" t="s">
        <v>319</v>
      </c>
      <c r="BM919" s="243" t="s">
        <v>3640</v>
      </c>
    </row>
    <row r="920" s="2" customFormat="1" ht="16.5" customHeight="1">
      <c r="A920" s="40"/>
      <c r="B920" s="41"/>
      <c r="C920" s="231" t="s">
        <v>1224</v>
      </c>
      <c r="D920" s="231" t="s">
        <v>226</v>
      </c>
      <c r="E920" s="232" t="s">
        <v>1180</v>
      </c>
      <c r="F920" s="233" t="s">
        <v>1181</v>
      </c>
      <c r="G920" s="234" t="s">
        <v>273</v>
      </c>
      <c r="H920" s="235">
        <v>15</v>
      </c>
      <c r="I920" s="236"/>
      <c r="J920" s="237">
        <f>ROUND(I920*H920,2)</f>
        <v>0</v>
      </c>
      <c r="K920" s="238"/>
      <c r="L920" s="46"/>
      <c r="M920" s="239" t="s">
        <v>1</v>
      </c>
      <c r="N920" s="240" t="s">
        <v>44</v>
      </c>
      <c r="O920" s="93"/>
      <c r="P920" s="241">
        <f>O920*H920</f>
        <v>0</v>
      </c>
      <c r="Q920" s="241">
        <v>0</v>
      </c>
      <c r="R920" s="241">
        <f>Q920*H920</f>
        <v>0</v>
      </c>
      <c r="S920" s="241">
        <v>0</v>
      </c>
      <c r="T920" s="242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3" t="s">
        <v>319</v>
      </c>
      <c r="AT920" s="243" t="s">
        <v>226</v>
      </c>
      <c r="AU920" s="243" t="s">
        <v>93</v>
      </c>
      <c r="AY920" s="19" t="s">
        <v>224</v>
      </c>
      <c r="BE920" s="244">
        <f>IF(N920="základní",J920,0)</f>
        <v>0</v>
      </c>
      <c r="BF920" s="244">
        <f>IF(N920="snížená",J920,0)</f>
        <v>0</v>
      </c>
      <c r="BG920" s="244">
        <f>IF(N920="zákl. přenesená",J920,0)</f>
        <v>0</v>
      </c>
      <c r="BH920" s="244">
        <f>IF(N920="sníž. přenesená",J920,0)</f>
        <v>0</v>
      </c>
      <c r="BI920" s="244">
        <f>IF(N920="nulová",J920,0)</f>
        <v>0</v>
      </c>
      <c r="BJ920" s="19" t="s">
        <v>89</v>
      </c>
      <c r="BK920" s="244">
        <f>ROUND(I920*H920,2)</f>
        <v>0</v>
      </c>
      <c r="BL920" s="19" t="s">
        <v>319</v>
      </c>
      <c r="BM920" s="243" t="s">
        <v>3641</v>
      </c>
    </row>
    <row r="921" s="2" customFormat="1" ht="16.5" customHeight="1">
      <c r="A921" s="40"/>
      <c r="B921" s="41"/>
      <c r="C921" s="231" t="s">
        <v>1228</v>
      </c>
      <c r="D921" s="231" t="s">
        <v>226</v>
      </c>
      <c r="E921" s="232" t="s">
        <v>1184</v>
      </c>
      <c r="F921" s="233" t="s">
        <v>1185</v>
      </c>
      <c r="G921" s="234" t="s">
        <v>1068</v>
      </c>
      <c r="H921" s="235">
        <v>30</v>
      </c>
      <c r="I921" s="236"/>
      <c r="J921" s="237">
        <f>ROUND(I921*H921,2)</f>
        <v>0</v>
      </c>
      <c r="K921" s="238"/>
      <c r="L921" s="46"/>
      <c r="M921" s="239" t="s">
        <v>1</v>
      </c>
      <c r="N921" s="240" t="s">
        <v>44</v>
      </c>
      <c r="O921" s="93"/>
      <c r="P921" s="241">
        <f>O921*H921</f>
        <v>0</v>
      </c>
      <c r="Q921" s="241">
        <v>0</v>
      </c>
      <c r="R921" s="241">
        <f>Q921*H921</f>
        <v>0</v>
      </c>
      <c r="S921" s="241">
        <v>0</v>
      </c>
      <c r="T921" s="242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3" t="s">
        <v>319</v>
      </c>
      <c r="AT921" s="243" t="s">
        <v>226</v>
      </c>
      <c r="AU921" s="243" t="s">
        <v>93</v>
      </c>
      <c r="AY921" s="19" t="s">
        <v>224</v>
      </c>
      <c r="BE921" s="244">
        <f>IF(N921="základní",J921,0)</f>
        <v>0</v>
      </c>
      <c r="BF921" s="244">
        <f>IF(N921="snížená",J921,0)</f>
        <v>0</v>
      </c>
      <c r="BG921" s="244">
        <f>IF(N921="zákl. přenesená",J921,0)</f>
        <v>0</v>
      </c>
      <c r="BH921" s="244">
        <f>IF(N921="sníž. přenesená",J921,0)</f>
        <v>0</v>
      </c>
      <c r="BI921" s="244">
        <f>IF(N921="nulová",J921,0)</f>
        <v>0</v>
      </c>
      <c r="BJ921" s="19" t="s">
        <v>89</v>
      </c>
      <c r="BK921" s="244">
        <f>ROUND(I921*H921,2)</f>
        <v>0</v>
      </c>
      <c r="BL921" s="19" t="s">
        <v>319</v>
      </c>
      <c r="BM921" s="243" t="s">
        <v>3642</v>
      </c>
    </row>
    <row r="922" s="2" customFormat="1" ht="16.5" customHeight="1">
      <c r="A922" s="40"/>
      <c r="B922" s="41"/>
      <c r="C922" s="231" t="s">
        <v>1232</v>
      </c>
      <c r="D922" s="231" t="s">
        <v>226</v>
      </c>
      <c r="E922" s="232" t="s">
        <v>1188</v>
      </c>
      <c r="F922" s="233" t="s">
        <v>1189</v>
      </c>
      <c r="G922" s="234" t="s">
        <v>1068</v>
      </c>
      <c r="H922" s="235">
        <v>300</v>
      </c>
      <c r="I922" s="236"/>
      <c r="J922" s="237">
        <f>ROUND(I922*H922,2)</f>
        <v>0</v>
      </c>
      <c r="K922" s="238"/>
      <c r="L922" s="46"/>
      <c r="M922" s="239" t="s">
        <v>1</v>
      </c>
      <c r="N922" s="240" t="s">
        <v>44</v>
      </c>
      <c r="O922" s="93"/>
      <c r="P922" s="241">
        <f>O922*H922</f>
        <v>0</v>
      </c>
      <c r="Q922" s="241">
        <v>0</v>
      </c>
      <c r="R922" s="241">
        <f>Q922*H922</f>
        <v>0</v>
      </c>
      <c r="S922" s="241">
        <v>0</v>
      </c>
      <c r="T922" s="24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3" t="s">
        <v>319</v>
      </c>
      <c r="AT922" s="243" t="s">
        <v>226</v>
      </c>
      <c r="AU922" s="243" t="s">
        <v>93</v>
      </c>
      <c r="AY922" s="19" t="s">
        <v>224</v>
      </c>
      <c r="BE922" s="244">
        <f>IF(N922="základní",J922,0)</f>
        <v>0</v>
      </c>
      <c r="BF922" s="244">
        <f>IF(N922="snížená",J922,0)</f>
        <v>0</v>
      </c>
      <c r="BG922" s="244">
        <f>IF(N922="zákl. přenesená",J922,0)</f>
        <v>0</v>
      </c>
      <c r="BH922" s="244">
        <f>IF(N922="sníž. přenesená",J922,0)</f>
        <v>0</v>
      </c>
      <c r="BI922" s="244">
        <f>IF(N922="nulová",J922,0)</f>
        <v>0</v>
      </c>
      <c r="BJ922" s="19" t="s">
        <v>89</v>
      </c>
      <c r="BK922" s="244">
        <f>ROUND(I922*H922,2)</f>
        <v>0</v>
      </c>
      <c r="BL922" s="19" t="s">
        <v>319</v>
      </c>
      <c r="BM922" s="243" t="s">
        <v>3643</v>
      </c>
    </row>
    <row r="923" s="2" customFormat="1" ht="16.5" customHeight="1">
      <c r="A923" s="40"/>
      <c r="B923" s="41"/>
      <c r="C923" s="231" t="s">
        <v>1236</v>
      </c>
      <c r="D923" s="231" t="s">
        <v>226</v>
      </c>
      <c r="E923" s="232" t="s">
        <v>1192</v>
      </c>
      <c r="F923" s="233" t="s">
        <v>1193</v>
      </c>
      <c r="G923" s="234" t="s">
        <v>273</v>
      </c>
      <c r="H923" s="235">
        <v>650</v>
      </c>
      <c r="I923" s="236"/>
      <c r="J923" s="237">
        <f>ROUND(I923*H923,2)</f>
        <v>0</v>
      </c>
      <c r="K923" s="238"/>
      <c r="L923" s="46"/>
      <c r="M923" s="239" t="s">
        <v>1</v>
      </c>
      <c r="N923" s="240" t="s">
        <v>44</v>
      </c>
      <c r="O923" s="93"/>
      <c r="P923" s="241">
        <f>O923*H923</f>
        <v>0</v>
      </c>
      <c r="Q923" s="241">
        <v>0</v>
      </c>
      <c r="R923" s="241">
        <f>Q923*H923</f>
        <v>0</v>
      </c>
      <c r="S923" s="241">
        <v>0</v>
      </c>
      <c r="T923" s="242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3" t="s">
        <v>319</v>
      </c>
      <c r="AT923" s="243" t="s">
        <v>226</v>
      </c>
      <c r="AU923" s="243" t="s">
        <v>93</v>
      </c>
      <c r="AY923" s="19" t="s">
        <v>224</v>
      </c>
      <c r="BE923" s="244">
        <f>IF(N923="základní",J923,0)</f>
        <v>0</v>
      </c>
      <c r="BF923" s="244">
        <f>IF(N923="snížená",J923,0)</f>
        <v>0</v>
      </c>
      <c r="BG923" s="244">
        <f>IF(N923="zákl. přenesená",J923,0)</f>
        <v>0</v>
      </c>
      <c r="BH923" s="244">
        <f>IF(N923="sníž. přenesená",J923,0)</f>
        <v>0</v>
      </c>
      <c r="BI923" s="244">
        <f>IF(N923="nulová",J923,0)</f>
        <v>0</v>
      </c>
      <c r="BJ923" s="19" t="s">
        <v>89</v>
      </c>
      <c r="BK923" s="244">
        <f>ROUND(I923*H923,2)</f>
        <v>0</v>
      </c>
      <c r="BL923" s="19" t="s">
        <v>319</v>
      </c>
      <c r="BM923" s="243" t="s">
        <v>3644</v>
      </c>
    </row>
    <row r="924" s="2" customFormat="1" ht="24.15" customHeight="1">
      <c r="A924" s="40"/>
      <c r="B924" s="41"/>
      <c r="C924" s="231" t="s">
        <v>1240</v>
      </c>
      <c r="D924" s="231" t="s">
        <v>226</v>
      </c>
      <c r="E924" s="232" t="s">
        <v>1196</v>
      </c>
      <c r="F924" s="233" t="s">
        <v>1197</v>
      </c>
      <c r="G924" s="234" t="s">
        <v>1055</v>
      </c>
      <c r="H924" s="235">
        <v>1</v>
      </c>
      <c r="I924" s="236"/>
      <c r="J924" s="237">
        <f>ROUND(I924*H924,2)</f>
        <v>0</v>
      </c>
      <c r="K924" s="238"/>
      <c r="L924" s="46"/>
      <c r="M924" s="239" t="s">
        <v>1</v>
      </c>
      <c r="N924" s="240" t="s">
        <v>44</v>
      </c>
      <c r="O924" s="93"/>
      <c r="P924" s="241">
        <f>O924*H924</f>
        <v>0</v>
      </c>
      <c r="Q924" s="241">
        <v>0</v>
      </c>
      <c r="R924" s="241">
        <f>Q924*H924</f>
        <v>0</v>
      </c>
      <c r="S924" s="241">
        <v>0</v>
      </c>
      <c r="T924" s="242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3" t="s">
        <v>319</v>
      </c>
      <c r="AT924" s="243" t="s">
        <v>226</v>
      </c>
      <c r="AU924" s="243" t="s">
        <v>93</v>
      </c>
      <c r="AY924" s="19" t="s">
        <v>224</v>
      </c>
      <c r="BE924" s="244">
        <f>IF(N924="základní",J924,0)</f>
        <v>0</v>
      </c>
      <c r="BF924" s="244">
        <f>IF(N924="snížená",J924,0)</f>
        <v>0</v>
      </c>
      <c r="BG924" s="244">
        <f>IF(N924="zákl. přenesená",J924,0)</f>
        <v>0</v>
      </c>
      <c r="BH924" s="244">
        <f>IF(N924="sníž. přenesená",J924,0)</f>
        <v>0</v>
      </c>
      <c r="BI924" s="244">
        <f>IF(N924="nulová",J924,0)</f>
        <v>0</v>
      </c>
      <c r="BJ924" s="19" t="s">
        <v>89</v>
      </c>
      <c r="BK924" s="244">
        <f>ROUND(I924*H924,2)</f>
        <v>0</v>
      </c>
      <c r="BL924" s="19" t="s">
        <v>319</v>
      </c>
      <c r="BM924" s="243" t="s">
        <v>3645</v>
      </c>
    </row>
    <row r="925" s="2" customFormat="1" ht="16.5" customHeight="1">
      <c r="A925" s="40"/>
      <c r="B925" s="41"/>
      <c r="C925" s="231" t="s">
        <v>1244</v>
      </c>
      <c r="D925" s="231" t="s">
        <v>226</v>
      </c>
      <c r="E925" s="232" t="s">
        <v>1200</v>
      </c>
      <c r="F925" s="233" t="s">
        <v>1201</v>
      </c>
      <c r="G925" s="234" t="s">
        <v>1068</v>
      </c>
      <c r="H925" s="235">
        <v>14</v>
      </c>
      <c r="I925" s="236"/>
      <c r="J925" s="237">
        <f>ROUND(I925*H925,2)</f>
        <v>0</v>
      </c>
      <c r="K925" s="238"/>
      <c r="L925" s="46"/>
      <c r="M925" s="239" t="s">
        <v>1</v>
      </c>
      <c r="N925" s="240" t="s">
        <v>44</v>
      </c>
      <c r="O925" s="93"/>
      <c r="P925" s="241">
        <f>O925*H925</f>
        <v>0</v>
      </c>
      <c r="Q925" s="241">
        <v>0</v>
      </c>
      <c r="R925" s="241">
        <f>Q925*H925</f>
        <v>0</v>
      </c>
      <c r="S925" s="241">
        <v>0</v>
      </c>
      <c r="T925" s="242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3" t="s">
        <v>319</v>
      </c>
      <c r="AT925" s="243" t="s">
        <v>226</v>
      </c>
      <c r="AU925" s="243" t="s">
        <v>93</v>
      </c>
      <c r="AY925" s="19" t="s">
        <v>224</v>
      </c>
      <c r="BE925" s="244">
        <f>IF(N925="základní",J925,0)</f>
        <v>0</v>
      </c>
      <c r="BF925" s="244">
        <f>IF(N925="snížená",J925,0)</f>
        <v>0</v>
      </c>
      <c r="BG925" s="244">
        <f>IF(N925="zákl. přenesená",J925,0)</f>
        <v>0</v>
      </c>
      <c r="BH925" s="244">
        <f>IF(N925="sníž. přenesená",J925,0)</f>
        <v>0</v>
      </c>
      <c r="BI925" s="244">
        <f>IF(N925="nulová",J925,0)</f>
        <v>0</v>
      </c>
      <c r="BJ925" s="19" t="s">
        <v>89</v>
      </c>
      <c r="BK925" s="244">
        <f>ROUND(I925*H925,2)</f>
        <v>0</v>
      </c>
      <c r="BL925" s="19" t="s">
        <v>319</v>
      </c>
      <c r="BM925" s="243" t="s">
        <v>3646</v>
      </c>
    </row>
    <row r="926" s="12" customFormat="1" ht="20.88" customHeight="1">
      <c r="A926" s="12"/>
      <c r="B926" s="215"/>
      <c r="C926" s="216"/>
      <c r="D926" s="217" t="s">
        <v>77</v>
      </c>
      <c r="E926" s="229" t="s">
        <v>1203</v>
      </c>
      <c r="F926" s="229" t="s">
        <v>1204</v>
      </c>
      <c r="G926" s="216"/>
      <c r="H926" s="216"/>
      <c r="I926" s="219"/>
      <c r="J926" s="230">
        <f>BK926</f>
        <v>0</v>
      </c>
      <c r="K926" s="216"/>
      <c r="L926" s="221"/>
      <c r="M926" s="222"/>
      <c r="N926" s="223"/>
      <c r="O926" s="223"/>
      <c r="P926" s="224">
        <f>SUM(P927:P939)</f>
        <v>0</v>
      </c>
      <c r="Q926" s="223"/>
      <c r="R926" s="224">
        <f>SUM(R927:R939)</f>
        <v>0</v>
      </c>
      <c r="S926" s="223"/>
      <c r="T926" s="225">
        <f>SUM(T927:T939)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26" t="s">
        <v>89</v>
      </c>
      <c r="AT926" s="227" t="s">
        <v>77</v>
      </c>
      <c r="AU926" s="227" t="s">
        <v>89</v>
      </c>
      <c r="AY926" s="226" t="s">
        <v>224</v>
      </c>
      <c r="BK926" s="228">
        <f>SUM(BK927:BK939)</f>
        <v>0</v>
      </c>
    </row>
    <row r="927" s="2" customFormat="1" ht="16.5" customHeight="1">
      <c r="A927" s="40"/>
      <c r="B927" s="41"/>
      <c r="C927" s="231" t="s">
        <v>1248</v>
      </c>
      <c r="D927" s="231" t="s">
        <v>226</v>
      </c>
      <c r="E927" s="232" t="s">
        <v>1206</v>
      </c>
      <c r="F927" s="233" t="s">
        <v>1207</v>
      </c>
      <c r="G927" s="234" t="s">
        <v>1055</v>
      </c>
      <c r="H927" s="235">
        <v>1</v>
      </c>
      <c r="I927" s="236"/>
      <c r="J927" s="237">
        <f>ROUND(I927*H927,2)</f>
        <v>0</v>
      </c>
      <c r="K927" s="238"/>
      <c r="L927" s="46"/>
      <c r="M927" s="239" t="s">
        <v>1</v>
      </c>
      <c r="N927" s="240" t="s">
        <v>44</v>
      </c>
      <c r="O927" s="93"/>
      <c r="P927" s="241">
        <f>O927*H927</f>
        <v>0</v>
      </c>
      <c r="Q927" s="241">
        <v>0</v>
      </c>
      <c r="R927" s="241">
        <f>Q927*H927</f>
        <v>0</v>
      </c>
      <c r="S927" s="241">
        <v>0</v>
      </c>
      <c r="T927" s="242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3" t="s">
        <v>319</v>
      </c>
      <c r="AT927" s="243" t="s">
        <v>226</v>
      </c>
      <c r="AU927" s="243" t="s">
        <v>93</v>
      </c>
      <c r="AY927" s="19" t="s">
        <v>224</v>
      </c>
      <c r="BE927" s="244">
        <f>IF(N927="základní",J927,0)</f>
        <v>0</v>
      </c>
      <c r="BF927" s="244">
        <f>IF(N927="snížená",J927,0)</f>
        <v>0</v>
      </c>
      <c r="BG927" s="244">
        <f>IF(N927="zákl. přenesená",J927,0)</f>
        <v>0</v>
      </c>
      <c r="BH927" s="244">
        <f>IF(N927="sníž. přenesená",J927,0)</f>
        <v>0</v>
      </c>
      <c r="BI927" s="244">
        <f>IF(N927="nulová",J927,0)</f>
        <v>0</v>
      </c>
      <c r="BJ927" s="19" t="s">
        <v>89</v>
      </c>
      <c r="BK927" s="244">
        <f>ROUND(I927*H927,2)</f>
        <v>0</v>
      </c>
      <c r="BL927" s="19" t="s">
        <v>319</v>
      </c>
      <c r="BM927" s="243" t="s">
        <v>3647</v>
      </c>
    </row>
    <row r="928" s="2" customFormat="1" ht="16.5" customHeight="1">
      <c r="A928" s="40"/>
      <c r="B928" s="41"/>
      <c r="C928" s="231" t="s">
        <v>1252</v>
      </c>
      <c r="D928" s="231" t="s">
        <v>226</v>
      </c>
      <c r="E928" s="232" t="s">
        <v>1210</v>
      </c>
      <c r="F928" s="233" t="s">
        <v>1211</v>
      </c>
      <c r="G928" s="234" t="s">
        <v>1068</v>
      </c>
      <c r="H928" s="235">
        <v>1</v>
      </c>
      <c r="I928" s="236"/>
      <c r="J928" s="237">
        <f>ROUND(I928*H928,2)</f>
        <v>0</v>
      </c>
      <c r="K928" s="238"/>
      <c r="L928" s="46"/>
      <c r="M928" s="239" t="s">
        <v>1</v>
      </c>
      <c r="N928" s="240" t="s">
        <v>44</v>
      </c>
      <c r="O928" s="93"/>
      <c r="P928" s="241">
        <f>O928*H928</f>
        <v>0</v>
      </c>
      <c r="Q928" s="241">
        <v>0</v>
      </c>
      <c r="R928" s="241">
        <f>Q928*H928</f>
        <v>0</v>
      </c>
      <c r="S928" s="241">
        <v>0</v>
      </c>
      <c r="T928" s="242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3" t="s">
        <v>319</v>
      </c>
      <c r="AT928" s="243" t="s">
        <v>226</v>
      </c>
      <c r="AU928" s="243" t="s">
        <v>93</v>
      </c>
      <c r="AY928" s="19" t="s">
        <v>224</v>
      </c>
      <c r="BE928" s="244">
        <f>IF(N928="základní",J928,0)</f>
        <v>0</v>
      </c>
      <c r="BF928" s="244">
        <f>IF(N928="snížená",J928,0)</f>
        <v>0</v>
      </c>
      <c r="BG928" s="244">
        <f>IF(N928="zákl. přenesená",J928,0)</f>
        <v>0</v>
      </c>
      <c r="BH928" s="244">
        <f>IF(N928="sníž. přenesená",J928,0)</f>
        <v>0</v>
      </c>
      <c r="BI928" s="244">
        <f>IF(N928="nulová",J928,0)</f>
        <v>0</v>
      </c>
      <c r="BJ928" s="19" t="s">
        <v>89</v>
      </c>
      <c r="BK928" s="244">
        <f>ROUND(I928*H928,2)</f>
        <v>0</v>
      </c>
      <c r="BL928" s="19" t="s">
        <v>319</v>
      </c>
      <c r="BM928" s="243" t="s">
        <v>3648</v>
      </c>
    </row>
    <row r="929" s="2" customFormat="1" ht="16.5" customHeight="1">
      <c r="A929" s="40"/>
      <c r="B929" s="41"/>
      <c r="C929" s="231" t="s">
        <v>1258</v>
      </c>
      <c r="D929" s="231" t="s">
        <v>226</v>
      </c>
      <c r="E929" s="232" t="s">
        <v>1214</v>
      </c>
      <c r="F929" s="233" t="s">
        <v>1215</v>
      </c>
      <c r="G929" s="234" t="s">
        <v>1068</v>
      </c>
      <c r="H929" s="235">
        <v>1</v>
      </c>
      <c r="I929" s="236"/>
      <c r="J929" s="237">
        <f>ROUND(I929*H929,2)</f>
        <v>0</v>
      </c>
      <c r="K929" s="238"/>
      <c r="L929" s="46"/>
      <c r="M929" s="239" t="s">
        <v>1</v>
      </c>
      <c r="N929" s="240" t="s">
        <v>44</v>
      </c>
      <c r="O929" s="93"/>
      <c r="P929" s="241">
        <f>O929*H929</f>
        <v>0</v>
      </c>
      <c r="Q929" s="241">
        <v>0</v>
      </c>
      <c r="R929" s="241">
        <f>Q929*H929</f>
        <v>0</v>
      </c>
      <c r="S929" s="241">
        <v>0</v>
      </c>
      <c r="T929" s="242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3" t="s">
        <v>319</v>
      </c>
      <c r="AT929" s="243" t="s">
        <v>226</v>
      </c>
      <c r="AU929" s="243" t="s">
        <v>93</v>
      </c>
      <c r="AY929" s="19" t="s">
        <v>224</v>
      </c>
      <c r="BE929" s="244">
        <f>IF(N929="základní",J929,0)</f>
        <v>0</v>
      </c>
      <c r="BF929" s="244">
        <f>IF(N929="snížená",J929,0)</f>
        <v>0</v>
      </c>
      <c r="BG929" s="244">
        <f>IF(N929="zákl. přenesená",J929,0)</f>
        <v>0</v>
      </c>
      <c r="BH929" s="244">
        <f>IF(N929="sníž. přenesená",J929,0)</f>
        <v>0</v>
      </c>
      <c r="BI929" s="244">
        <f>IF(N929="nulová",J929,0)</f>
        <v>0</v>
      </c>
      <c r="BJ929" s="19" t="s">
        <v>89</v>
      </c>
      <c r="BK929" s="244">
        <f>ROUND(I929*H929,2)</f>
        <v>0</v>
      </c>
      <c r="BL929" s="19" t="s">
        <v>319</v>
      </c>
      <c r="BM929" s="243" t="s">
        <v>3649</v>
      </c>
    </row>
    <row r="930" s="2" customFormat="1" ht="16.5" customHeight="1">
      <c r="A930" s="40"/>
      <c r="B930" s="41"/>
      <c r="C930" s="231" t="s">
        <v>1273</v>
      </c>
      <c r="D930" s="231" t="s">
        <v>226</v>
      </c>
      <c r="E930" s="232" t="s">
        <v>1218</v>
      </c>
      <c r="F930" s="233" t="s">
        <v>1219</v>
      </c>
      <c r="G930" s="234" t="s">
        <v>1068</v>
      </c>
      <c r="H930" s="235">
        <v>1</v>
      </c>
      <c r="I930" s="236"/>
      <c r="J930" s="237">
        <f>ROUND(I930*H930,2)</f>
        <v>0</v>
      </c>
      <c r="K930" s="238"/>
      <c r="L930" s="46"/>
      <c r="M930" s="239" t="s">
        <v>1</v>
      </c>
      <c r="N930" s="240" t="s">
        <v>44</v>
      </c>
      <c r="O930" s="93"/>
      <c r="P930" s="241">
        <f>O930*H930</f>
        <v>0</v>
      </c>
      <c r="Q930" s="241">
        <v>0</v>
      </c>
      <c r="R930" s="241">
        <f>Q930*H930</f>
        <v>0</v>
      </c>
      <c r="S930" s="241">
        <v>0</v>
      </c>
      <c r="T930" s="242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3" t="s">
        <v>319</v>
      </c>
      <c r="AT930" s="243" t="s">
        <v>226</v>
      </c>
      <c r="AU930" s="243" t="s">
        <v>93</v>
      </c>
      <c r="AY930" s="19" t="s">
        <v>224</v>
      </c>
      <c r="BE930" s="244">
        <f>IF(N930="základní",J930,0)</f>
        <v>0</v>
      </c>
      <c r="BF930" s="244">
        <f>IF(N930="snížená",J930,0)</f>
        <v>0</v>
      </c>
      <c r="BG930" s="244">
        <f>IF(N930="zákl. přenesená",J930,0)</f>
        <v>0</v>
      </c>
      <c r="BH930" s="244">
        <f>IF(N930="sníž. přenesená",J930,0)</f>
        <v>0</v>
      </c>
      <c r="BI930" s="244">
        <f>IF(N930="nulová",J930,0)</f>
        <v>0</v>
      </c>
      <c r="BJ930" s="19" t="s">
        <v>89</v>
      </c>
      <c r="BK930" s="244">
        <f>ROUND(I930*H930,2)</f>
        <v>0</v>
      </c>
      <c r="BL930" s="19" t="s">
        <v>319</v>
      </c>
      <c r="BM930" s="243" t="s">
        <v>3650</v>
      </c>
    </row>
    <row r="931" s="2" customFormat="1" ht="16.5" customHeight="1">
      <c r="A931" s="40"/>
      <c r="B931" s="41"/>
      <c r="C931" s="231" t="s">
        <v>1279</v>
      </c>
      <c r="D931" s="231" t="s">
        <v>226</v>
      </c>
      <c r="E931" s="232" t="s">
        <v>1222</v>
      </c>
      <c r="F931" s="233" t="s">
        <v>755</v>
      </c>
      <c r="G931" s="234" t="s">
        <v>1068</v>
      </c>
      <c r="H931" s="235">
        <v>1</v>
      </c>
      <c r="I931" s="236"/>
      <c r="J931" s="237">
        <f>ROUND(I931*H931,2)</f>
        <v>0</v>
      </c>
      <c r="K931" s="238"/>
      <c r="L931" s="46"/>
      <c r="M931" s="239" t="s">
        <v>1</v>
      </c>
      <c r="N931" s="240" t="s">
        <v>44</v>
      </c>
      <c r="O931" s="93"/>
      <c r="P931" s="241">
        <f>O931*H931</f>
        <v>0</v>
      </c>
      <c r="Q931" s="241">
        <v>0</v>
      </c>
      <c r="R931" s="241">
        <f>Q931*H931</f>
        <v>0</v>
      </c>
      <c r="S931" s="241">
        <v>0</v>
      </c>
      <c r="T931" s="242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3" t="s">
        <v>319</v>
      </c>
      <c r="AT931" s="243" t="s">
        <v>226</v>
      </c>
      <c r="AU931" s="243" t="s">
        <v>93</v>
      </c>
      <c r="AY931" s="19" t="s">
        <v>224</v>
      </c>
      <c r="BE931" s="244">
        <f>IF(N931="základní",J931,0)</f>
        <v>0</v>
      </c>
      <c r="BF931" s="244">
        <f>IF(N931="snížená",J931,0)</f>
        <v>0</v>
      </c>
      <c r="BG931" s="244">
        <f>IF(N931="zákl. přenesená",J931,0)</f>
        <v>0</v>
      </c>
      <c r="BH931" s="244">
        <f>IF(N931="sníž. přenesená",J931,0)</f>
        <v>0</v>
      </c>
      <c r="BI931" s="244">
        <f>IF(N931="nulová",J931,0)</f>
        <v>0</v>
      </c>
      <c r="BJ931" s="19" t="s">
        <v>89</v>
      </c>
      <c r="BK931" s="244">
        <f>ROUND(I931*H931,2)</f>
        <v>0</v>
      </c>
      <c r="BL931" s="19" t="s">
        <v>319</v>
      </c>
      <c r="BM931" s="243" t="s">
        <v>3651</v>
      </c>
    </row>
    <row r="932" s="2" customFormat="1" ht="16.5" customHeight="1">
      <c r="A932" s="40"/>
      <c r="B932" s="41"/>
      <c r="C932" s="231" t="s">
        <v>1284</v>
      </c>
      <c r="D932" s="231" t="s">
        <v>226</v>
      </c>
      <c r="E932" s="232" t="s">
        <v>1225</v>
      </c>
      <c r="F932" s="233" t="s">
        <v>1226</v>
      </c>
      <c r="G932" s="234" t="s">
        <v>1068</v>
      </c>
      <c r="H932" s="235">
        <v>1</v>
      </c>
      <c r="I932" s="236"/>
      <c r="J932" s="237">
        <f>ROUND(I932*H932,2)</f>
        <v>0</v>
      </c>
      <c r="K932" s="238"/>
      <c r="L932" s="46"/>
      <c r="M932" s="239" t="s">
        <v>1</v>
      </c>
      <c r="N932" s="240" t="s">
        <v>44</v>
      </c>
      <c r="O932" s="93"/>
      <c r="P932" s="241">
        <f>O932*H932</f>
        <v>0</v>
      </c>
      <c r="Q932" s="241">
        <v>0</v>
      </c>
      <c r="R932" s="241">
        <f>Q932*H932</f>
        <v>0</v>
      </c>
      <c r="S932" s="241">
        <v>0</v>
      </c>
      <c r="T932" s="242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43" t="s">
        <v>319</v>
      </c>
      <c r="AT932" s="243" t="s">
        <v>226</v>
      </c>
      <c r="AU932" s="243" t="s">
        <v>93</v>
      </c>
      <c r="AY932" s="19" t="s">
        <v>224</v>
      </c>
      <c r="BE932" s="244">
        <f>IF(N932="základní",J932,0)</f>
        <v>0</v>
      </c>
      <c r="BF932" s="244">
        <f>IF(N932="snížená",J932,0)</f>
        <v>0</v>
      </c>
      <c r="BG932" s="244">
        <f>IF(N932="zákl. přenesená",J932,0)</f>
        <v>0</v>
      </c>
      <c r="BH932" s="244">
        <f>IF(N932="sníž. přenesená",J932,0)</f>
        <v>0</v>
      </c>
      <c r="BI932" s="244">
        <f>IF(N932="nulová",J932,0)</f>
        <v>0</v>
      </c>
      <c r="BJ932" s="19" t="s">
        <v>89</v>
      </c>
      <c r="BK932" s="244">
        <f>ROUND(I932*H932,2)</f>
        <v>0</v>
      </c>
      <c r="BL932" s="19" t="s">
        <v>319</v>
      </c>
      <c r="BM932" s="243" t="s">
        <v>3652</v>
      </c>
    </row>
    <row r="933" s="2" customFormat="1" ht="16.5" customHeight="1">
      <c r="A933" s="40"/>
      <c r="B933" s="41"/>
      <c r="C933" s="231" t="s">
        <v>1288</v>
      </c>
      <c r="D933" s="231" t="s">
        <v>226</v>
      </c>
      <c r="E933" s="232" t="s">
        <v>1229</v>
      </c>
      <c r="F933" s="233" t="s">
        <v>1230</v>
      </c>
      <c r="G933" s="234" t="s">
        <v>1068</v>
      </c>
      <c r="H933" s="235">
        <v>1</v>
      </c>
      <c r="I933" s="236"/>
      <c r="J933" s="237">
        <f>ROUND(I933*H933,2)</f>
        <v>0</v>
      </c>
      <c r="K933" s="238"/>
      <c r="L933" s="46"/>
      <c r="M933" s="239" t="s">
        <v>1</v>
      </c>
      <c r="N933" s="240" t="s">
        <v>44</v>
      </c>
      <c r="O933" s="93"/>
      <c r="P933" s="241">
        <f>O933*H933</f>
        <v>0</v>
      </c>
      <c r="Q933" s="241">
        <v>0</v>
      </c>
      <c r="R933" s="241">
        <f>Q933*H933</f>
        <v>0</v>
      </c>
      <c r="S933" s="241">
        <v>0</v>
      </c>
      <c r="T933" s="242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43" t="s">
        <v>319</v>
      </c>
      <c r="AT933" s="243" t="s">
        <v>226</v>
      </c>
      <c r="AU933" s="243" t="s">
        <v>93</v>
      </c>
      <c r="AY933" s="19" t="s">
        <v>224</v>
      </c>
      <c r="BE933" s="244">
        <f>IF(N933="základní",J933,0)</f>
        <v>0</v>
      </c>
      <c r="BF933" s="244">
        <f>IF(N933="snížená",J933,0)</f>
        <v>0</v>
      </c>
      <c r="BG933" s="244">
        <f>IF(N933="zákl. přenesená",J933,0)</f>
        <v>0</v>
      </c>
      <c r="BH933" s="244">
        <f>IF(N933="sníž. přenesená",J933,0)</f>
        <v>0</v>
      </c>
      <c r="BI933" s="244">
        <f>IF(N933="nulová",J933,0)</f>
        <v>0</v>
      </c>
      <c r="BJ933" s="19" t="s">
        <v>89</v>
      </c>
      <c r="BK933" s="244">
        <f>ROUND(I933*H933,2)</f>
        <v>0</v>
      </c>
      <c r="BL933" s="19" t="s">
        <v>319</v>
      </c>
      <c r="BM933" s="243" t="s">
        <v>3653</v>
      </c>
    </row>
    <row r="934" s="2" customFormat="1" ht="16.5" customHeight="1">
      <c r="A934" s="40"/>
      <c r="B934" s="41"/>
      <c r="C934" s="231" t="s">
        <v>1293</v>
      </c>
      <c r="D934" s="231" t="s">
        <v>226</v>
      </c>
      <c r="E934" s="232" t="s">
        <v>1233</v>
      </c>
      <c r="F934" s="233" t="s">
        <v>1234</v>
      </c>
      <c r="G934" s="234" t="s">
        <v>1068</v>
      </c>
      <c r="H934" s="235">
        <v>1</v>
      </c>
      <c r="I934" s="236"/>
      <c r="J934" s="237">
        <f>ROUND(I934*H934,2)</f>
        <v>0</v>
      </c>
      <c r="K934" s="238"/>
      <c r="L934" s="46"/>
      <c r="M934" s="239" t="s">
        <v>1</v>
      </c>
      <c r="N934" s="240" t="s">
        <v>44</v>
      </c>
      <c r="O934" s="93"/>
      <c r="P934" s="241">
        <f>O934*H934</f>
        <v>0</v>
      </c>
      <c r="Q934" s="241">
        <v>0</v>
      </c>
      <c r="R934" s="241">
        <f>Q934*H934</f>
        <v>0</v>
      </c>
      <c r="S934" s="241">
        <v>0</v>
      </c>
      <c r="T934" s="242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3" t="s">
        <v>319</v>
      </c>
      <c r="AT934" s="243" t="s">
        <v>226</v>
      </c>
      <c r="AU934" s="243" t="s">
        <v>93</v>
      </c>
      <c r="AY934" s="19" t="s">
        <v>224</v>
      </c>
      <c r="BE934" s="244">
        <f>IF(N934="základní",J934,0)</f>
        <v>0</v>
      </c>
      <c r="BF934" s="244">
        <f>IF(N934="snížená",J934,0)</f>
        <v>0</v>
      </c>
      <c r="BG934" s="244">
        <f>IF(N934="zákl. přenesená",J934,0)</f>
        <v>0</v>
      </c>
      <c r="BH934" s="244">
        <f>IF(N934="sníž. přenesená",J934,0)</f>
        <v>0</v>
      </c>
      <c r="BI934" s="244">
        <f>IF(N934="nulová",J934,0)</f>
        <v>0</v>
      </c>
      <c r="BJ934" s="19" t="s">
        <v>89</v>
      </c>
      <c r="BK934" s="244">
        <f>ROUND(I934*H934,2)</f>
        <v>0</v>
      </c>
      <c r="BL934" s="19" t="s">
        <v>319</v>
      </c>
      <c r="BM934" s="243" t="s">
        <v>3654</v>
      </c>
    </row>
    <row r="935" s="2" customFormat="1" ht="16.5" customHeight="1">
      <c r="A935" s="40"/>
      <c r="B935" s="41"/>
      <c r="C935" s="231" t="s">
        <v>1299</v>
      </c>
      <c r="D935" s="231" t="s">
        <v>226</v>
      </c>
      <c r="E935" s="232" t="s">
        <v>1237</v>
      </c>
      <c r="F935" s="233" t="s">
        <v>1238</v>
      </c>
      <c r="G935" s="234" t="s">
        <v>1068</v>
      </c>
      <c r="H935" s="235">
        <v>1</v>
      </c>
      <c r="I935" s="236"/>
      <c r="J935" s="237">
        <f>ROUND(I935*H935,2)</f>
        <v>0</v>
      </c>
      <c r="K935" s="238"/>
      <c r="L935" s="46"/>
      <c r="M935" s="239" t="s">
        <v>1</v>
      </c>
      <c r="N935" s="240" t="s">
        <v>44</v>
      </c>
      <c r="O935" s="93"/>
      <c r="P935" s="241">
        <f>O935*H935</f>
        <v>0</v>
      </c>
      <c r="Q935" s="241">
        <v>0</v>
      </c>
      <c r="R935" s="241">
        <f>Q935*H935</f>
        <v>0</v>
      </c>
      <c r="S935" s="241">
        <v>0</v>
      </c>
      <c r="T935" s="242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43" t="s">
        <v>319</v>
      </c>
      <c r="AT935" s="243" t="s">
        <v>226</v>
      </c>
      <c r="AU935" s="243" t="s">
        <v>93</v>
      </c>
      <c r="AY935" s="19" t="s">
        <v>224</v>
      </c>
      <c r="BE935" s="244">
        <f>IF(N935="základní",J935,0)</f>
        <v>0</v>
      </c>
      <c r="BF935" s="244">
        <f>IF(N935="snížená",J935,0)</f>
        <v>0</v>
      </c>
      <c r="BG935" s="244">
        <f>IF(N935="zákl. přenesená",J935,0)</f>
        <v>0</v>
      </c>
      <c r="BH935" s="244">
        <f>IF(N935="sníž. přenesená",J935,0)</f>
        <v>0</v>
      </c>
      <c r="BI935" s="244">
        <f>IF(N935="nulová",J935,0)</f>
        <v>0</v>
      </c>
      <c r="BJ935" s="19" t="s">
        <v>89</v>
      </c>
      <c r="BK935" s="244">
        <f>ROUND(I935*H935,2)</f>
        <v>0</v>
      </c>
      <c r="BL935" s="19" t="s">
        <v>319</v>
      </c>
      <c r="BM935" s="243" t="s">
        <v>3655</v>
      </c>
    </row>
    <row r="936" s="2" customFormat="1" ht="16.5" customHeight="1">
      <c r="A936" s="40"/>
      <c r="B936" s="41"/>
      <c r="C936" s="231" t="s">
        <v>1303</v>
      </c>
      <c r="D936" s="231" t="s">
        <v>226</v>
      </c>
      <c r="E936" s="232" t="s">
        <v>1241</v>
      </c>
      <c r="F936" s="233" t="s">
        <v>1242</v>
      </c>
      <c r="G936" s="234" t="s">
        <v>1068</v>
      </c>
      <c r="H936" s="235">
        <v>1</v>
      </c>
      <c r="I936" s="236"/>
      <c r="J936" s="237">
        <f>ROUND(I936*H936,2)</f>
        <v>0</v>
      </c>
      <c r="K936" s="238"/>
      <c r="L936" s="46"/>
      <c r="M936" s="239" t="s">
        <v>1</v>
      </c>
      <c r="N936" s="240" t="s">
        <v>44</v>
      </c>
      <c r="O936" s="93"/>
      <c r="P936" s="241">
        <f>O936*H936</f>
        <v>0</v>
      </c>
      <c r="Q936" s="241">
        <v>0</v>
      </c>
      <c r="R936" s="241">
        <f>Q936*H936</f>
        <v>0</v>
      </c>
      <c r="S936" s="241">
        <v>0</v>
      </c>
      <c r="T936" s="242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3" t="s">
        <v>319</v>
      </c>
      <c r="AT936" s="243" t="s">
        <v>226</v>
      </c>
      <c r="AU936" s="243" t="s">
        <v>93</v>
      </c>
      <c r="AY936" s="19" t="s">
        <v>224</v>
      </c>
      <c r="BE936" s="244">
        <f>IF(N936="základní",J936,0)</f>
        <v>0</v>
      </c>
      <c r="BF936" s="244">
        <f>IF(N936="snížená",J936,0)</f>
        <v>0</v>
      </c>
      <c r="BG936" s="244">
        <f>IF(N936="zákl. přenesená",J936,0)</f>
        <v>0</v>
      </c>
      <c r="BH936" s="244">
        <f>IF(N936="sníž. přenesená",J936,0)</f>
        <v>0</v>
      </c>
      <c r="BI936" s="244">
        <f>IF(N936="nulová",J936,0)</f>
        <v>0</v>
      </c>
      <c r="BJ936" s="19" t="s">
        <v>89</v>
      </c>
      <c r="BK936" s="244">
        <f>ROUND(I936*H936,2)</f>
        <v>0</v>
      </c>
      <c r="BL936" s="19" t="s">
        <v>319</v>
      </c>
      <c r="BM936" s="243" t="s">
        <v>3656</v>
      </c>
    </row>
    <row r="937" s="2" customFormat="1" ht="16.5" customHeight="1">
      <c r="A937" s="40"/>
      <c r="B937" s="41"/>
      <c r="C937" s="231" t="s">
        <v>1310</v>
      </c>
      <c r="D937" s="231" t="s">
        <v>226</v>
      </c>
      <c r="E937" s="232" t="s">
        <v>1245</v>
      </c>
      <c r="F937" s="233" t="s">
        <v>1246</v>
      </c>
      <c r="G937" s="234" t="s">
        <v>1068</v>
      </c>
      <c r="H937" s="235">
        <v>1</v>
      </c>
      <c r="I937" s="236"/>
      <c r="J937" s="237">
        <f>ROUND(I937*H937,2)</f>
        <v>0</v>
      </c>
      <c r="K937" s="238"/>
      <c r="L937" s="46"/>
      <c r="M937" s="239" t="s">
        <v>1</v>
      </c>
      <c r="N937" s="240" t="s">
        <v>44</v>
      </c>
      <c r="O937" s="93"/>
      <c r="P937" s="241">
        <f>O937*H937</f>
        <v>0</v>
      </c>
      <c r="Q937" s="241">
        <v>0</v>
      </c>
      <c r="R937" s="241">
        <f>Q937*H937</f>
        <v>0</v>
      </c>
      <c r="S937" s="241">
        <v>0</v>
      </c>
      <c r="T937" s="242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43" t="s">
        <v>319</v>
      </c>
      <c r="AT937" s="243" t="s">
        <v>226</v>
      </c>
      <c r="AU937" s="243" t="s">
        <v>93</v>
      </c>
      <c r="AY937" s="19" t="s">
        <v>224</v>
      </c>
      <c r="BE937" s="244">
        <f>IF(N937="základní",J937,0)</f>
        <v>0</v>
      </c>
      <c r="BF937" s="244">
        <f>IF(N937="snížená",J937,0)</f>
        <v>0</v>
      </c>
      <c r="BG937" s="244">
        <f>IF(N937="zákl. přenesená",J937,0)</f>
        <v>0</v>
      </c>
      <c r="BH937" s="244">
        <f>IF(N937="sníž. přenesená",J937,0)</f>
        <v>0</v>
      </c>
      <c r="BI937" s="244">
        <f>IF(N937="nulová",J937,0)</f>
        <v>0</v>
      </c>
      <c r="BJ937" s="19" t="s">
        <v>89</v>
      </c>
      <c r="BK937" s="244">
        <f>ROUND(I937*H937,2)</f>
        <v>0</v>
      </c>
      <c r="BL937" s="19" t="s">
        <v>319</v>
      </c>
      <c r="BM937" s="243" t="s">
        <v>3657</v>
      </c>
    </row>
    <row r="938" s="2" customFormat="1" ht="16.5" customHeight="1">
      <c r="A938" s="40"/>
      <c r="B938" s="41"/>
      <c r="C938" s="231" t="s">
        <v>1315</v>
      </c>
      <c r="D938" s="231" t="s">
        <v>226</v>
      </c>
      <c r="E938" s="232" t="s">
        <v>1249</v>
      </c>
      <c r="F938" s="233" t="s">
        <v>1250</v>
      </c>
      <c r="G938" s="234" t="s">
        <v>1068</v>
      </c>
      <c r="H938" s="235">
        <v>1</v>
      </c>
      <c r="I938" s="236"/>
      <c r="J938" s="237">
        <f>ROUND(I938*H938,2)</f>
        <v>0</v>
      </c>
      <c r="K938" s="238"/>
      <c r="L938" s="46"/>
      <c r="M938" s="239" t="s">
        <v>1</v>
      </c>
      <c r="N938" s="240" t="s">
        <v>44</v>
      </c>
      <c r="O938" s="93"/>
      <c r="P938" s="241">
        <f>O938*H938</f>
        <v>0</v>
      </c>
      <c r="Q938" s="241">
        <v>0</v>
      </c>
      <c r="R938" s="241">
        <f>Q938*H938</f>
        <v>0</v>
      </c>
      <c r="S938" s="241">
        <v>0</v>
      </c>
      <c r="T938" s="242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3" t="s">
        <v>319</v>
      </c>
      <c r="AT938" s="243" t="s">
        <v>226</v>
      </c>
      <c r="AU938" s="243" t="s">
        <v>93</v>
      </c>
      <c r="AY938" s="19" t="s">
        <v>224</v>
      </c>
      <c r="BE938" s="244">
        <f>IF(N938="základní",J938,0)</f>
        <v>0</v>
      </c>
      <c r="BF938" s="244">
        <f>IF(N938="snížená",J938,0)</f>
        <v>0</v>
      </c>
      <c r="BG938" s="244">
        <f>IF(N938="zákl. přenesená",J938,0)</f>
        <v>0</v>
      </c>
      <c r="BH938" s="244">
        <f>IF(N938="sníž. přenesená",J938,0)</f>
        <v>0</v>
      </c>
      <c r="BI938" s="244">
        <f>IF(N938="nulová",J938,0)</f>
        <v>0</v>
      </c>
      <c r="BJ938" s="19" t="s">
        <v>89</v>
      </c>
      <c r="BK938" s="244">
        <f>ROUND(I938*H938,2)</f>
        <v>0</v>
      </c>
      <c r="BL938" s="19" t="s">
        <v>319</v>
      </c>
      <c r="BM938" s="243" t="s">
        <v>3658</v>
      </c>
    </row>
    <row r="939" s="2" customFormat="1" ht="24.15" customHeight="1">
      <c r="A939" s="40"/>
      <c r="B939" s="41"/>
      <c r="C939" s="231" t="s">
        <v>1318</v>
      </c>
      <c r="D939" s="231" t="s">
        <v>226</v>
      </c>
      <c r="E939" s="232" t="s">
        <v>1253</v>
      </c>
      <c r="F939" s="233" t="s">
        <v>1254</v>
      </c>
      <c r="G939" s="234" t="s">
        <v>1068</v>
      </c>
      <c r="H939" s="235">
        <v>1</v>
      </c>
      <c r="I939" s="236"/>
      <c r="J939" s="237">
        <f>ROUND(I939*H939,2)</f>
        <v>0</v>
      </c>
      <c r="K939" s="238"/>
      <c r="L939" s="46"/>
      <c r="M939" s="239" t="s">
        <v>1</v>
      </c>
      <c r="N939" s="240" t="s">
        <v>44</v>
      </c>
      <c r="O939" s="93"/>
      <c r="P939" s="241">
        <f>O939*H939</f>
        <v>0</v>
      </c>
      <c r="Q939" s="241">
        <v>0</v>
      </c>
      <c r="R939" s="241">
        <f>Q939*H939</f>
        <v>0</v>
      </c>
      <c r="S939" s="241">
        <v>0</v>
      </c>
      <c r="T939" s="242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43" t="s">
        <v>319</v>
      </c>
      <c r="AT939" s="243" t="s">
        <v>226</v>
      </c>
      <c r="AU939" s="243" t="s">
        <v>93</v>
      </c>
      <c r="AY939" s="19" t="s">
        <v>224</v>
      </c>
      <c r="BE939" s="244">
        <f>IF(N939="základní",J939,0)</f>
        <v>0</v>
      </c>
      <c r="BF939" s="244">
        <f>IF(N939="snížená",J939,0)</f>
        <v>0</v>
      </c>
      <c r="BG939" s="244">
        <f>IF(N939="zákl. přenesená",J939,0)</f>
        <v>0</v>
      </c>
      <c r="BH939" s="244">
        <f>IF(N939="sníž. přenesená",J939,0)</f>
        <v>0</v>
      </c>
      <c r="BI939" s="244">
        <f>IF(N939="nulová",J939,0)</f>
        <v>0</v>
      </c>
      <c r="BJ939" s="19" t="s">
        <v>89</v>
      </c>
      <c r="BK939" s="244">
        <f>ROUND(I939*H939,2)</f>
        <v>0</v>
      </c>
      <c r="BL939" s="19" t="s">
        <v>319</v>
      </c>
      <c r="BM939" s="243" t="s">
        <v>3659</v>
      </c>
    </row>
    <row r="940" s="12" customFormat="1" ht="22.8" customHeight="1">
      <c r="A940" s="12"/>
      <c r="B940" s="215"/>
      <c r="C940" s="216"/>
      <c r="D940" s="217" t="s">
        <v>77</v>
      </c>
      <c r="E940" s="229" t="s">
        <v>1256</v>
      </c>
      <c r="F940" s="229" t="s">
        <v>1257</v>
      </c>
      <c r="G940" s="216"/>
      <c r="H940" s="216"/>
      <c r="I940" s="219"/>
      <c r="J940" s="230">
        <f>BK940</f>
        <v>0</v>
      </c>
      <c r="K940" s="216"/>
      <c r="L940" s="221"/>
      <c r="M940" s="222"/>
      <c r="N940" s="223"/>
      <c r="O940" s="223"/>
      <c r="P940" s="224">
        <f>SUM(P941:P962)</f>
        <v>0</v>
      </c>
      <c r="Q940" s="223"/>
      <c r="R940" s="224">
        <f>SUM(R941:R962)</f>
        <v>0.1501324</v>
      </c>
      <c r="S940" s="223"/>
      <c r="T940" s="225">
        <f>SUM(T941:T962)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26" t="s">
        <v>89</v>
      </c>
      <c r="AT940" s="227" t="s">
        <v>77</v>
      </c>
      <c r="AU940" s="227" t="s">
        <v>84</v>
      </c>
      <c r="AY940" s="226" t="s">
        <v>224</v>
      </c>
      <c r="BK940" s="228">
        <f>SUM(BK941:BK962)</f>
        <v>0</v>
      </c>
    </row>
    <row r="941" s="2" customFormat="1" ht="16.5" customHeight="1">
      <c r="A941" s="40"/>
      <c r="B941" s="41"/>
      <c r="C941" s="231" t="s">
        <v>1326</v>
      </c>
      <c r="D941" s="231" t="s">
        <v>226</v>
      </c>
      <c r="E941" s="232" t="s">
        <v>1339</v>
      </c>
      <c r="F941" s="233" t="s">
        <v>1340</v>
      </c>
      <c r="G941" s="234" t="s">
        <v>229</v>
      </c>
      <c r="H941" s="235">
        <v>3.2200000000000002</v>
      </c>
      <c r="I941" s="236"/>
      <c r="J941" s="237">
        <f>ROUND(I941*H941,2)</f>
        <v>0</v>
      </c>
      <c r="K941" s="238"/>
      <c r="L941" s="46"/>
      <c r="M941" s="239" t="s">
        <v>1</v>
      </c>
      <c r="N941" s="240" t="s">
        <v>44</v>
      </c>
      <c r="O941" s="93"/>
      <c r="P941" s="241">
        <f>O941*H941</f>
        <v>0</v>
      </c>
      <c r="Q941" s="241">
        <v>0</v>
      </c>
      <c r="R941" s="241">
        <f>Q941*H941</f>
        <v>0</v>
      </c>
      <c r="S941" s="241">
        <v>0</v>
      </c>
      <c r="T941" s="242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3" t="s">
        <v>319</v>
      </c>
      <c r="AT941" s="243" t="s">
        <v>226</v>
      </c>
      <c r="AU941" s="243" t="s">
        <v>89</v>
      </c>
      <c r="AY941" s="19" t="s">
        <v>224</v>
      </c>
      <c r="BE941" s="244">
        <f>IF(N941="základní",J941,0)</f>
        <v>0</v>
      </c>
      <c r="BF941" s="244">
        <f>IF(N941="snížená",J941,0)</f>
        <v>0</v>
      </c>
      <c r="BG941" s="244">
        <f>IF(N941="zákl. přenesená",J941,0)</f>
        <v>0</v>
      </c>
      <c r="BH941" s="244">
        <f>IF(N941="sníž. přenesená",J941,0)</f>
        <v>0</v>
      </c>
      <c r="BI941" s="244">
        <f>IF(N941="nulová",J941,0)</f>
        <v>0</v>
      </c>
      <c r="BJ941" s="19" t="s">
        <v>89</v>
      </c>
      <c r="BK941" s="244">
        <f>ROUND(I941*H941,2)</f>
        <v>0</v>
      </c>
      <c r="BL941" s="19" t="s">
        <v>319</v>
      </c>
      <c r="BM941" s="243" t="s">
        <v>3660</v>
      </c>
    </row>
    <row r="942" s="14" customFormat="1">
      <c r="A942" s="14"/>
      <c r="B942" s="257"/>
      <c r="C942" s="258"/>
      <c r="D942" s="247" t="s">
        <v>232</v>
      </c>
      <c r="E942" s="259" t="s">
        <v>1</v>
      </c>
      <c r="F942" s="260" t="s">
        <v>574</v>
      </c>
      <c r="G942" s="258"/>
      <c r="H942" s="259" t="s">
        <v>1</v>
      </c>
      <c r="I942" s="261"/>
      <c r="J942" s="258"/>
      <c r="K942" s="258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232</v>
      </c>
      <c r="AU942" s="266" t="s">
        <v>89</v>
      </c>
      <c r="AV942" s="14" t="s">
        <v>84</v>
      </c>
      <c r="AW942" s="14" t="s">
        <v>33</v>
      </c>
      <c r="AX942" s="14" t="s">
        <v>78</v>
      </c>
      <c r="AY942" s="266" t="s">
        <v>224</v>
      </c>
    </row>
    <row r="943" s="13" customFormat="1">
      <c r="A943" s="13"/>
      <c r="B943" s="245"/>
      <c r="C943" s="246"/>
      <c r="D943" s="247" t="s">
        <v>232</v>
      </c>
      <c r="E943" s="248" t="s">
        <v>1</v>
      </c>
      <c r="F943" s="249" t="s">
        <v>3661</v>
      </c>
      <c r="G943" s="246"/>
      <c r="H943" s="250">
        <v>2.8700000000000001</v>
      </c>
      <c r="I943" s="251"/>
      <c r="J943" s="246"/>
      <c r="K943" s="246"/>
      <c r="L943" s="252"/>
      <c r="M943" s="253"/>
      <c r="N943" s="254"/>
      <c r="O943" s="254"/>
      <c r="P943" s="254"/>
      <c r="Q943" s="254"/>
      <c r="R943" s="254"/>
      <c r="S943" s="254"/>
      <c r="T943" s="25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6" t="s">
        <v>232</v>
      </c>
      <c r="AU943" s="256" t="s">
        <v>89</v>
      </c>
      <c r="AV943" s="13" t="s">
        <v>89</v>
      </c>
      <c r="AW943" s="13" t="s">
        <v>33</v>
      </c>
      <c r="AX943" s="13" t="s">
        <v>78</v>
      </c>
      <c r="AY943" s="256" t="s">
        <v>224</v>
      </c>
    </row>
    <row r="944" s="14" customFormat="1">
      <c r="A944" s="14"/>
      <c r="B944" s="257"/>
      <c r="C944" s="258"/>
      <c r="D944" s="247" t="s">
        <v>232</v>
      </c>
      <c r="E944" s="259" t="s">
        <v>1</v>
      </c>
      <c r="F944" s="260" t="s">
        <v>576</v>
      </c>
      <c r="G944" s="258"/>
      <c r="H944" s="259" t="s">
        <v>1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6" t="s">
        <v>232</v>
      </c>
      <c r="AU944" s="266" t="s">
        <v>89</v>
      </c>
      <c r="AV944" s="14" t="s">
        <v>84</v>
      </c>
      <c r="AW944" s="14" t="s">
        <v>33</v>
      </c>
      <c r="AX944" s="14" t="s">
        <v>78</v>
      </c>
      <c r="AY944" s="266" t="s">
        <v>224</v>
      </c>
    </row>
    <row r="945" s="13" customFormat="1">
      <c r="A945" s="13"/>
      <c r="B945" s="245"/>
      <c r="C945" s="246"/>
      <c r="D945" s="247" t="s">
        <v>232</v>
      </c>
      <c r="E945" s="248" t="s">
        <v>1</v>
      </c>
      <c r="F945" s="249" t="s">
        <v>3375</v>
      </c>
      <c r="G945" s="246"/>
      <c r="H945" s="250">
        <v>0.34999999999999998</v>
      </c>
      <c r="I945" s="251"/>
      <c r="J945" s="246"/>
      <c r="K945" s="246"/>
      <c r="L945" s="252"/>
      <c r="M945" s="253"/>
      <c r="N945" s="254"/>
      <c r="O945" s="254"/>
      <c r="P945" s="254"/>
      <c r="Q945" s="254"/>
      <c r="R945" s="254"/>
      <c r="S945" s="254"/>
      <c r="T945" s="25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6" t="s">
        <v>232</v>
      </c>
      <c r="AU945" s="256" t="s">
        <v>89</v>
      </c>
      <c r="AV945" s="13" t="s">
        <v>89</v>
      </c>
      <c r="AW945" s="13" t="s">
        <v>33</v>
      </c>
      <c r="AX945" s="13" t="s">
        <v>78</v>
      </c>
      <c r="AY945" s="256" t="s">
        <v>224</v>
      </c>
    </row>
    <row r="946" s="15" customFormat="1">
      <c r="A946" s="15"/>
      <c r="B946" s="267"/>
      <c r="C946" s="268"/>
      <c r="D946" s="247" t="s">
        <v>232</v>
      </c>
      <c r="E946" s="269" t="s">
        <v>1</v>
      </c>
      <c r="F946" s="270" t="s">
        <v>248</v>
      </c>
      <c r="G946" s="268"/>
      <c r="H946" s="271">
        <v>3.2200000000000002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232</v>
      </c>
      <c r="AU946" s="277" t="s">
        <v>89</v>
      </c>
      <c r="AV946" s="15" t="s">
        <v>230</v>
      </c>
      <c r="AW946" s="15" t="s">
        <v>33</v>
      </c>
      <c r="AX946" s="15" t="s">
        <v>84</v>
      </c>
      <c r="AY946" s="277" t="s">
        <v>224</v>
      </c>
    </row>
    <row r="947" s="2" customFormat="1" ht="16.5" customHeight="1">
      <c r="A947" s="40"/>
      <c r="B947" s="41"/>
      <c r="C947" s="278" t="s">
        <v>1330</v>
      </c>
      <c r="D947" s="278" t="s">
        <v>390</v>
      </c>
      <c r="E947" s="279" t="s">
        <v>1346</v>
      </c>
      <c r="F947" s="280" t="s">
        <v>1347</v>
      </c>
      <c r="G947" s="281" t="s">
        <v>229</v>
      </c>
      <c r="H947" s="282">
        <v>3.5419999999999998</v>
      </c>
      <c r="I947" s="283"/>
      <c r="J947" s="284">
        <f>ROUND(I947*H947,2)</f>
        <v>0</v>
      </c>
      <c r="K947" s="285"/>
      <c r="L947" s="286"/>
      <c r="M947" s="287" t="s">
        <v>1</v>
      </c>
      <c r="N947" s="288" t="s">
        <v>44</v>
      </c>
      <c r="O947" s="93"/>
      <c r="P947" s="241">
        <f>O947*H947</f>
        <v>0</v>
      </c>
      <c r="Q947" s="241">
        <v>0.028400000000000002</v>
      </c>
      <c r="R947" s="241">
        <f>Q947*H947</f>
        <v>0.1005928</v>
      </c>
      <c r="S947" s="241">
        <v>0</v>
      </c>
      <c r="T947" s="242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3" t="s">
        <v>418</v>
      </c>
      <c r="AT947" s="243" t="s">
        <v>390</v>
      </c>
      <c r="AU947" s="243" t="s">
        <v>89</v>
      </c>
      <c r="AY947" s="19" t="s">
        <v>224</v>
      </c>
      <c r="BE947" s="244">
        <f>IF(N947="základní",J947,0)</f>
        <v>0</v>
      </c>
      <c r="BF947" s="244">
        <f>IF(N947="snížená",J947,0)</f>
        <v>0</v>
      </c>
      <c r="BG947" s="244">
        <f>IF(N947="zákl. přenesená",J947,0)</f>
        <v>0</v>
      </c>
      <c r="BH947" s="244">
        <f>IF(N947="sníž. přenesená",J947,0)</f>
        <v>0</v>
      </c>
      <c r="BI947" s="244">
        <f>IF(N947="nulová",J947,0)</f>
        <v>0</v>
      </c>
      <c r="BJ947" s="19" t="s">
        <v>89</v>
      </c>
      <c r="BK947" s="244">
        <f>ROUND(I947*H947,2)</f>
        <v>0</v>
      </c>
      <c r="BL947" s="19" t="s">
        <v>319</v>
      </c>
      <c r="BM947" s="243" t="s">
        <v>3662</v>
      </c>
    </row>
    <row r="948" s="14" customFormat="1">
      <c r="A948" s="14"/>
      <c r="B948" s="257"/>
      <c r="C948" s="258"/>
      <c r="D948" s="247" t="s">
        <v>232</v>
      </c>
      <c r="E948" s="259" t="s">
        <v>1</v>
      </c>
      <c r="F948" s="260" t="s">
        <v>574</v>
      </c>
      <c r="G948" s="258"/>
      <c r="H948" s="259" t="s">
        <v>1</v>
      </c>
      <c r="I948" s="261"/>
      <c r="J948" s="258"/>
      <c r="K948" s="258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232</v>
      </c>
      <c r="AU948" s="266" t="s">
        <v>89</v>
      </c>
      <c r="AV948" s="14" t="s">
        <v>84</v>
      </c>
      <c r="AW948" s="14" t="s">
        <v>33</v>
      </c>
      <c r="AX948" s="14" t="s">
        <v>78</v>
      </c>
      <c r="AY948" s="266" t="s">
        <v>224</v>
      </c>
    </row>
    <row r="949" s="13" customFormat="1">
      <c r="A949" s="13"/>
      <c r="B949" s="245"/>
      <c r="C949" s="246"/>
      <c r="D949" s="247" t="s">
        <v>232</v>
      </c>
      <c r="E949" s="248" t="s">
        <v>1</v>
      </c>
      <c r="F949" s="249" t="s">
        <v>3663</v>
      </c>
      <c r="G949" s="246"/>
      <c r="H949" s="250">
        <v>3.157</v>
      </c>
      <c r="I949" s="251"/>
      <c r="J949" s="246"/>
      <c r="K949" s="246"/>
      <c r="L949" s="252"/>
      <c r="M949" s="253"/>
      <c r="N949" s="254"/>
      <c r="O949" s="254"/>
      <c r="P949" s="254"/>
      <c r="Q949" s="254"/>
      <c r="R949" s="254"/>
      <c r="S949" s="254"/>
      <c r="T949" s="25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6" t="s">
        <v>232</v>
      </c>
      <c r="AU949" s="256" t="s">
        <v>89</v>
      </c>
      <c r="AV949" s="13" t="s">
        <v>89</v>
      </c>
      <c r="AW949" s="13" t="s">
        <v>33</v>
      </c>
      <c r="AX949" s="13" t="s">
        <v>78</v>
      </c>
      <c r="AY949" s="256" t="s">
        <v>224</v>
      </c>
    </row>
    <row r="950" s="14" customFormat="1">
      <c r="A950" s="14"/>
      <c r="B950" s="257"/>
      <c r="C950" s="258"/>
      <c r="D950" s="247" t="s">
        <v>232</v>
      </c>
      <c r="E950" s="259" t="s">
        <v>1</v>
      </c>
      <c r="F950" s="260" t="s">
        <v>576</v>
      </c>
      <c r="G950" s="258"/>
      <c r="H950" s="259" t="s">
        <v>1</v>
      </c>
      <c r="I950" s="261"/>
      <c r="J950" s="258"/>
      <c r="K950" s="258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232</v>
      </c>
      <c r="AU950" s="266" t="s">
        <v>89</v>
      </c>
      <c r="AV950" s="14" t="s">
        <v>84</v>
      </c>
      <c r="AW950" s="14" t="s">
        <v>33</v>
      </c>
      <c r="AX950" s="14" t="s">
        <v>78</v>
      </c>
      <c r="AY950" s="266" t="s">
        <v>224</v>
      </c>
    </row>
    <row r="951" s="13" customFormat="1">
      <c r="A951" s="13"/>
      <c r="B951" s="245"/>
      <c r="C951" s="246"/>
      <c r="D951" s="247" t="s">
        <v>232</v>
      </c>
      <c r="E951" s="248" t="s">
        <v>1</v>
      </c>
      <c r="F951" s="249" t="s">
        <v>3664</v>
      </c>
      <c r="G951" s="246"/>
      <c r="H951" s="250">
        <v>0.38500000000000001</v>
      </c>
      <c r="I951" s="251"/>
      <c r="J951" s="246"/>
      <c r="K951" s="246"/>
      <c r="L951" s="252"/>
      <c r="M951" s="253"/>
      <c r="N951" s="254"/>
      <c r="O951" s="254"/>
      <c r="P951" s="254"/>
      <c r="Q951" s="254"/>
      <c r="R951" s="254"/>
      <c r="S951" s="254"/>
      <c r="T951" s="25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6" t="s">
        <v>232</v>
      </c>
      <c r="AU951" s="256" t="s">
        <v>89</v>
      </c>
      <c r="AV951" s="13" t="s">
        <v>89</v>
      </c>
      <c r="AW951" s="13" t="s">
        <v>33</v>
      </c>
      <c r="AX951" s="13" t="s">
        <v>78</v>
      </c>
      <c r="AY951" s="256" t="s">
        <v>224</v>
      </c>
    </row>
    <row r="952" s="15" customFormat="1">
      <c r="A952" s="15"/>
      <c r="B952" s="267"/>
      <c r="C952" s="268"/>
      <c r="D952" s="247" t="s">
        <v>232</v>
      </c>
      <c r="E952" s="269" t="s">
        <v>1</v>
      </c>
      <c r="F952" s="270" t="s">
        <v>248</v>
      </c>
      <c r="G952" s="268"/>
      <c r="H952" s="271">
        <v>3.5419999999999998</v>
      </c>
      <c r="I952" s="272"/>
      <c r="J952" s="268"/>
      <c r="K952" s="268"/>
      <c r="L952" s="273"/>
      <c r="M952" s="274"/>
      <c r="N952" s="275"/>
      <c r="O952" s="275"/>
      <c r="P952" s="275"/>
      <c r="Q952" s="275"/>
      <c r="R952" s="275"/>
      <c r="S952" s="275"/>
      <c r="T952" s="27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7" t="s">
        <v>232</v>
      </c>
      <c r="AU952" s="277" t="s">
        <v>89</v>
      </c>
      <c r="AV952" s="15" t="s">
        <v>230</v>
      </c>
      <c r="AW952" s="15" t="s">
        <v>33</v>
      </c>
      <c r="AX952" s="15" t="s">
        <v>84</v>
      </c>
      <c r="AY952" s="277" t="s">
        <v>224</v>
      </c>
    </row>
    <row r="953" s="2" customFormat="1" ht="16.5" customHeight="1">
      <c r="A953" s="40"/>
      <c r="B953" s="41"/>
      <c r="C953" s="231" t="s">
        <v>1334</v>
      </c>
      <c r="D953" s="231" t="s">
        <v>226</v>
      </c>
      <c r="E953" s="232" t="s">
        <v>1365</v>
      </c>
      <c r="F953" s="233" t="s">
        <v>1366</v>
      </c>
      <c r="G953" s="234" t="s">
        <v>229</v>
      </c>
      <c r="H953" s="235">
        <v>275.22000000000003</v>
      </c>
      <c r="I953" s="236"/>
      <c r="J953" s="237">
        <f>ROUND(I953*H953,2)</f>
        <v>0</v>
      </c>
      <c r="K953" s="238"/>
      <c r="L953" s="46"/>
      <c r="M953" s="239" t="s">
        <v>1</v>
      </c>
      <c r="N953" s="240" t="s">
        <v>44</v>
      </c>
      <c r="O953" s="93"/>
      <c r="P953" s="241">
        <f>O953*H953</f>
        <v>0</v>
      </c>
      <c r="Q953" s="241">
        <v>0.00018000000000000001</v>
      </c>
      <c r="R953" s="241">
        <f>Q953*H953</f>
        <v>0.04953960000000001</v>
      </c>
      <c r="S953" s="241">
        <v>0</v>
      </c>
      <c r="T953" s="242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3" t="s">
        <v>319</v>
      </c>
      <c r="AT953" s="243" t="s">
        <v>226</v>
      </c>
      <c r="AU953" s="243" t="s">
        <v>89</v>
      </c>
      <c r="AY953" s="19" t="s">
        <v>224</v>
      </c>
      <c r="BE953" s="244">
        <f>IF(N953="základní",J953,0)</f>
        <v>0</v>
      </c>
      <c r="BF953" s="244">
        <f>IF(N953="snížená",J953,0)</f>
        <v>0</v>
      </c>
      <c r="BG953" s="244">
        <f>IF(N953="zákl. přenesená",J953,0)</f>
        <v>0</v>
      </c>
      <c r="BH953" s="244">
        <f>IF(N953="sníž. přenesená",J953,0)</f>
        <v>0</v>
      </c>
      <c r="BI953" s="244">
        <f>IF(N953="nulová",J953,0)</f>
        <v>0</v>
      </c>
      <c r="BJ953" s="19" t="s">
        <v>89</v>
      </c>
      <c r="BK953" s="244">
        <f>ROUND(I953*H953,2)</f>
        <v>0</v>
      </c>
      <c r="BL953" s="19" t="s">
        <v>319</v>
      </c>
      <c r="BM953" s="243" t="s">
        <v>3665</v>
      </c>
    </row>
    <row r="954" s="14" customFormat="1">
      <c r="A954" s="14"/>
      <c r="B954" s="257"/>
      <c r="C954" s="258"/>
      <c r="D954" s="247" t="s">
        <v>232</v>
      </c>
      <c r="E954" s="259" t="s">
        <v>1</v>
      </c>
      <c r="F954" s="260" t="s">
        <v>912</v>
      </c>
      <c r="G954" s="258"/>
      <c r="H954" s="259" t="s">
        <v>1</v>
      </c>
      <c r="I954" s="261"/>
      <c r="J954" s="258"/>
      <c r="K954" s="258"/>
      <c r="L954" s="262"/>
      <c r="M954" s="263"/>
      <c r="N954" s="264"/>
      <c r="O954" s="264"/>
      <c r="P954" s="264"/>
      <c r="Q954" s="264"/>
      <c r="R954" s="264"/>
      <c r="S954" s="264"/>
      <c r="T954" s="26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6" t="s">
        <v>232</v>
      </c>
      <c r="AU954" s="266" t="s">
        <v>89</v>
      </c>
      <c r="AV954" s="14" t="s">
        <v>84</v>
      </c>
      <c r="AW954" s="14" t="s">
        <v>33</v>
      </c>
      <c r="AX954" s="14" t="s">
        <v>78</v>
      </c>
      <c r="AY954" s="266" t="s">
        <v>224</v>
      </c>
    </row>
    <row r="955" s="13" customFormat="1">
      <c r="A955" s="13"/>
      <c r="B955" s="245"/>
      <c r="C955" s="246"/>
      <c r="D955" s="247" t="s">
        <v>232</v>
      </c>
      <c r="E955" s="248" t="s">
        <v>1</v>
      </c>
      <c r="F955" s="249" t="s">
        <v>1368</v>
      </c>
      <c r="G955" s="246"/>
      <c r="H955" s="250">
        <v>136</v>
      </c>
      <c r="I955" s="251"/>
      <c r="J955" s="246"/>
      <c r="K955" s="246"/>
      <c r="L955" s="252"/>
      <c r="M955" s="253"/>
      <c r="N955" s="254"/>
      <c r="O955" s="254"/>
      <c r="P955" s="254"/>
      <c r="Q955" s="254"/>
      <c r="R955" s="254"/>
      <c r="S955" s="254"/>
      <c r="T955" s="25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6" t="s">
        <v>232</v>
      </c>
      <c r="AU955" s="256" t="s">
        <v>89</v>
      </c>
      <c r="AV955" s="13" t="s">
        <v>89</v>
      </c>
      <c r="AW955" s="13" t="s">
        <v>33</v>
      </c>
      <c r="AX955" s="13" t="s">
        <v>78</v>
      </c>
      <c r="AY955" s="256" t="s">
        <v>224</v>
      </c>
    </row>
    <row r="956" s="13" customFormat="1">
      <c r="A956" s="13"/>
      <c r="B956" s="245"/>
      <c r="C956" s="246"/>
      <c r="D956" s="247" t="s">
        <v>232</v>
      </c>
      <c r="E956" s="248" t="s">
        <v>1</v>
      </c>
      <c r="F956" s="249" t="s">
        <v>1369</v>
      </c>
      <c r="G956" s="246"/>
      <c r="H956" s="250">
        <v>136</v>
      </c>
      <c r="I956" s="251"/>
      <c r="J956" s="246"/>
      <c r="K956" s="246"/>
      <c r="L956" s="252"/>
      <c r="M956" s="253"/>
      <c r="N956" s="254"/>
      <c r="O956" s="254"/>
      <c r="P956" s="254"/>
      <c r="Q956" s="254"/>
      <c r="R956" s="254"/>
      <c r="S956" s="254"/>
      <c r="T956" s="25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6" t="s">
        <v>232</v>
      </c>
      <c r="AU956" s="256" t="s">
        <v>89</v>
      </c>
      <c r="AV956" s="13" t="s">
        <v>89</v>
      </c>
      <c r="AW956" s="13" t="s">
        <v>33</v>
      </c>
      <c r="AX956" s="13" t="s">
        <v>78</v>
      </c>
      <c r="AY956" s="256" t="s">
        <v>224</v>
      </c>
    </row>
    <row r="957" s="14" customFormat="1">
      <c r="A957" s="14"/>
      <c r="B957" s="257"/>
      <c r="C957" s="258"/>
      <c r="D957" s="247" t="s">
        <v>232</v>
      </c>
      <c r="E957" s="259" t="s">
        <v>1</v>
      </c>
      <c r="F957" s="260" t="s">
        <v>574</v>
      </c>
      <c r="G957" s="258"/>
      <c r="H957" s="259" t="s">
        <v>1</v>
      </c>
      <c r="I957" s="261"/>
      <c r="J957" s="258"/>
      <c r="K957" s="258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232</v>
      </c>
      <c r="AU957" s="266" t="s">
        <v>89</v>
      </c>
      <c r="AV957" s="14" t="s">
        <v>84</v>
      </c>
      <c r="AW957" s="14" t="s">
        <v>33</v>
      </c>
      <c r="AX957" s="14" t="s">
        <v>78</v>
      </c>
      <c r="AY957" s="266" t="s">
        <v>224</v>
      </c>
    </row>
    <row r="958" s="13" customFormat="1">
      <c r="A958" s="13"/>
      <c r="B958" s="245"/>
      <c r="C958" s="246"/>
      <c r="D958" s="247" t="s">
        <v>232</v>
      </c>
      <c r="E958" s="248" t="s">
        <v>1</v>
      </c>
      <c r="F958" s="249" t="s">
        <v>3661</v>
      </c>
      <c r="G958" s="246"/>
      <c r="H958" s="250">
        <v>2.8700000000000001</v>
      </c>
      <c r="I958" s="251"/>
      <c r="J958" s="246"/>
      <c r="K958" s="246"/>
      <c r="L958" s="252"/>
      <c r="M958" s="253"/>
      <c r="N958" s="254"/>
      <c r="O958" s="254"/>
      <c r="P958" s="254"/>
      <c r="Q958" s="254"/>
      <c r="R958" s="254"/>
      <c r="S958" s="254"/>
      <c r="T958" s="25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6" t="s">
        <v>232</v>
      </c>
      <c r="AU958" s="256" t="s">
        <v>89</v>
      </c>
      <c r="AV958" s="13" t="s">
        <v>89</v>
      </c>
      <c r="AW958" s="13" t="s">
        <v>33</v>
      </c>
      <c r="AX958" s="13" t="s">
        <v>78</v>
      </c>
      <c r="AY958" s="256" t="s">
        <v>224</v>
      </c>
    </row>
    <row r="959" s="14" customFormat="1">
      <c r="A959" s="14"/>
      <c r="B959" s="257"/>
      <c r="C959" s="258"/>
      <c r="D959" s="247" t="s">
        <v>232</v>
      </c>
      <c r="E959" s="259" t="s">
        <v>1</v>
      </c>
      <c r="F959" s="260" t="s">
        <v>576</v>
      </c>
      <c r="G959" s="258"/>
      <c r="H959" s="259" t="s">
        <v>1</v>
      </c>
      <c r="I959" s="261"/>
      <c r="J959" s="258"/>
      <c r="K959" s="258"/>
      <c r="L959" s="262"/>
      <c r="M959" s="263"/>
      <c r="N959" s="264"/>
      <c r="O959" s="264"/>
      <c r="P959" s="264"/>
      <c r="Q959" s="264"/>
      <c r="R959" s="264"/>
      <c r="S959" s="264"/>
      <c r="T959" s="26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6" t="s">
        <v>232</v>
      </c>
      <c r="AU959" s="266" t="s">
        <v>89</v>
      </c>
      <c r="AV959" s="14" t="s">
        <v>84</v>
      </c>
      <c r="AW959" s="14" t="s">
        <v>33</v>
      </c>
      <c r="AX959" s="14" t="s">
        <v>78</v>
      </c>
      <c r="AY959" s="266" t="s">
        <v>224</v>
      </c>
    </row>
    <row r="960" s="13" customFormat="1">
      <c r="A960" s="13"/>
      <c r="B960" s="245"/>
      <c r="C960" s="246"/>
      <c r="D960" s="247" t="s">
        <v>232</v>
      </c>
      <c r="E960" s="248" t="s">
        <v>1</v>
      </c>
      <c r="F960" s="249" t="s">
        <v>3375</v>
      </c>
      <c r="G960" s="246"/>
      <c r="H960" s="250">
        <v>0.34999999999999998</v>
      </c>
      <c r="I960" s="251"/>
      <c r="J960" s="246"/>
      <c r="K960" s="246"/>
      <c r="L960" s="252"/>
      <c r="M960" s="253"/>
      <c r="N960" s="254"/>
      <c r="O960" s="254"/>
      <c r="P960" s="254"/>
      <c r="Q960" s="254"/>
      <c r="R960" s="254"/>
      <c r="S960" s="254"/>
      <c r="T960" s="25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6" t="s">
        <v>232</v>
      </c>
      <c r="AU960" s="256" t="s">
        <v>89</v>
      </c>
      <c r="AV960" s="13" t="s">
        <v>89</v>
      </c>
      <c r="AW960" s="13" t="s">
        <v>33</v>
      </c>
      <c r="AX960" s="13" t="s">
        <v>78</v>
      </c>
      <c r="AY960" s="256" t="s">
        <v>224</v>
      </c>
    </row>
    <row r="961" s="15" customFormat="1">
      <c r="A961" s="15"/>
      <c r="B961" s="267"/>
      <c r="C961" s="268"/>
      <c r="D961" s="247" t="s">
        <v>232</v>
      </c>
      <c r="E961" s="269" t="s">
        <v>1</v>
      </c>
      <c r="F961" s="270" t="s">
        <v>248</v>
      </c>
      <c r="G961" s="268"/>
      <c r="H961" s="271">
        <v>275.22000000000003</v>
      </c>
      <c r="I961" s="272"/>
      <c r="J961" s="268"/>
      <c r="K961" s="268"/>
      <c r="L961" s="273"/>
      <c r="M961" s="274"/>
      <c r="N961" s="275"/>
      <c r="O961" s="275"/>
      <c r="P961" s="275"/>
      <c r="Q961" s="275"/>
      <c r="R961" s="275"/>
      <c r="S961" s="275"/>
      <c r="T961" s="276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7" t="s">
        <v>232</v>
      </c>
      <c r="AU961" s="277" t="s">
        <v>89</v>
      </c>
      <c r="AV961" s="15" t="s">
        <v>230</v>
      </c>
      <c r="AW961" s="15" t="s">
        <v>33</v>
      </c>
      <c r="AX961" s="15" t="s">
        <v>84</v>
      </c>
      <c r="AY961" s="277" t="s">
        <v>224</v>
      </c>
    </row>
    <row r="962" s="2" customFormat="1" ht="16.5" customHeight="1">
      <c r="A962" s="40"/>
      <c r="B962" s="41"/>
      <c r="C962" s="231" t="s">
        <v>1338</v>
      </c>
      <c r="D962" s="231" t="s">
        <v>226</v>
      </c>
      <c r="E962" s="232" t="s">
        <v>1396</v>
      </c>
      <c r="F962" s="233" t="s">
        <v>1397</v>
      </c>
      <c r="G962" s="234" t="s">
        <v>810</v>
      </c>
      <c r="H962" s="289"/>
      <c r="I962" s="236"/>
      <c r="J962" s="237">
        <f>ROUND(I962*H962,2)</f>
        <v>0</v>
      </c>
      <c r="K962" s="238"/>
      <c r="L962" s="46"/>
      <c r="M962" s="239" t="s">
        <v>1</v>
      </c>
      <c r="N962" s="240" t="s">
        <v>44</v>
      </c>
      <c r="O962" s="93"/>
      <c r="P962" s="241">
        <f>O962*H962</f>
        <v>0</v>
      </c>
      <c r="Q962" s="241">
        <v>0</v>
      </c>
      <c r="R962" s="241">
        <f>Q962*H962</f>
        <v>0</v>
      </c>
      <c r="S962" s="241">
        <v>0</v>
      </c>
      <c r="T962" s="242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43" t="s">
        <v>319</v>
      </c>
      <c r="AT962" s="243" t="s">
        <v>226</v>
      </c>
      <c r="AU962" s="243" t="s">
        <v>89</v>
      </c>
      <c r="AY962" s="19" t="s">
        <v>224</v>
      </c>
      <c r="BE962" s="244">
        <f>IF(N962="základní",J962,0)</f>
        <v>0</v>
      </c>
      <c r="BF962" s="244">
        <f>IF(N962="snížená",J962,0)</f>
        <v>0</v>
      </c>
      <c r="BG962" s="244">
        <f>IF(N962="zákl. přenesená",J962,0)</f>
        <v>0</v>
      </c>
      <c r="BH962" s="244">
        <f>IF(N962="sníž. přenesená",J962,0)</f>
        <v>0</v>
      </c>
      <c r="BI962" s="244">
        <f>IF(N962="nulová",J962,0)</f>
        <v>0</v>
      </c>
      <c r="BJ962" s="19" t="s">
        <v>89</v>
      </c>
      <c r="BK962" s="244">
        <f>ROUND(I962*H962,2)</f>
        <v>0</v>
      </c>
      <c r="BL962" s="19" t="s">
        <v>319</v>
      </c>
      <c r="BM962" s="243" t="s">
        <v>3666</v>
      </c>
    </row>
    <row r="963" s="12" customFormat="1" ht="22.8" customHeight="1">
      <c r="A963" s="12"/>
      <c r="B963" s="215"/>
      <c r="C963" s="216"/>
      <c r="D963" s="217" t="s">
        <v>77</v>
      </c>
      <c r="E963" s="229" t="s">
        <v>1399</v>
      </c>
      <c r="F963" s="229" t="s">
        <v>1400</v>
      </c>
      <c r="G963" s="216"/>
      <c r="H963" s="216"/>
      <c r="I963" s="219"/>
      <c r="J963" s="230">
        <f>BK963</f>
        <v>0</v>
      </c>
      <c r="K963" s="216"/>
      <c r="L963" s="221"/>
      <c r="M963" s="222"/>
      <c r="N963" s="223"/>
      <c r="O963" s="223"/>
      <c r="P963" s="224">
        <f>SUM(P964:P989)</f>
        <v>0</v>
      </c>
      <c r="Q963" s="223"/>
      <c r="R963" s="224">
        <f>SUM(R964:R989)</f>
        <v>2.2655411700000001</v>
      </c>
      <c r="S963" s="223"/>
      <c r="T963" s="225">
        <f>SUM(T964:T989)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26" t="s">
        <v>89</v>
      </c>
      <c r="AT963" s="227" t="s">
        <v>77</v>
      </c>
      <c r="AU963" s="227" t="s">
        <v>84</v>
      </c>
      <c r="AY963" s="226" t="s">
        <v>224</v>
      </c>
      <c r="BK963" s="228">
        <f>SUM(BK964:BK989)</f>
        <v>0</v>
      </c>
    </row>
    <row r="964" s="2" customFormat="1" ht="24.15" customHeight="1">
      <c r="A964" s="40"/>
      <c r="B964" s="41"/>
      <c r="C964" s="231" t="s">
        <v>1345</v>
      </c>
      <c r="D964" s="231" t="s">
        <v>226</v>
      </c>
      <c r="E964" s="232" t="s">
        <v>3667</v>
      </c>
      <c r="F964" s="233" t="s">
        <v>3668</v>
      </c>
      <c r="G964" s="234" t="s">
        <v>229</v>
      </c>
      <c r="H964" s="235">
        <v>1.575</v>
      </c>
      <c r="I964" s="236"/>
      <c r="J964" s="237">
        <f>ROUND(I964*H964,2)</f>
        <v>0</v>
      </c>
      <c r="K964" s="238"/>
      <c r="L964" s="46"/>
      <c r="M964" s="239" t="s">
        <v>1</v>
      </c>
      <c r="N964" s="240" t="s">
        <v>44</v>
      </c>
      <c r="O964" s="93"/>
      <c r="P964" s="241">
        <f>O964*H964</f>
        <v>0</v>
      </c>
      <c r="Q964" s="241">
        <v>0.060229999999999999</v>
      </c>
      <c r="R964" s="241">
        <f>Q964*H964</f>
        <v>0.094862249999999995</v>
      </c>
      <c r="S964" s="241">
        <v>0</v>
      </c>
      <c r="T964" s="242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43" t="s">
        <v>319</v>
      </c>
      <c r="AT964" s="243" t="s">
        <v>226</v>
      </c>
      <c r="AU964" s="243" t="s">
        <v>89</v>
      </c>
      <c r="AY964" s="19" t="s">
        <v>224</v>
      </c>
      <c r="BE964" s="244">
        <f>IF(N964="základní",J964,0)</f>
        <v>0</v>
      </c>
      <c r="BF964" s="244">
        <f>IF(N964="snížená",J964,0)</f>
        <v>0</v>
      </c>
      <c r="BG964" s="244">
        <f>IF(N964="zákl. přenesená",J964,0)</f>
        <v>0</v>
      </c>
      <c r="BH964" s="244">
        <f>IF(N964="sníž. přenesená",J964,0)</f>
        <v>0</v>
      </c>
      <c r="BI964" s="244">
        <f>IF(N964="nulová",J964,0)</f>
        <v>0</v>
      </c>
      <c r="BJ964" s="19" t="s">
        <v>89</v>
      </c>
      <c r="BK964" s="244">
        <f>ROUND(I964*H964,2)</f>
        <v>0</v>
      </c>
      <c r="BL964" s="19" t="s">
        <v>319</v>
      </c>
      <c r="BM964" s="243" t="s">
        <v>3669</v>
      </c>
    </row>
    <row r="965" s="14" customFormat="1">
      <c r="A965" s="14"/>
      <c r="B965" s="257"/>
      <c r="C965" s="258"/>
      <c r="D965" s="247" t="s">
        <v>232</v>
      </c>
      <c r="E965" s="259" t="s">
        <v>1</v>
      </c>
      <c r="F965" s="260" t="s">
        <v>1415</v>
      </c>
      <c r="G965" s="258"/>
      <c r="H965" s="259" t="s">
        <v>1</v>
      </c>
      <c r="I965" s="261"/>
      <c r="J965" s="258"/>
      <c r="K965" s="258"/>
      <c r="L965" s="262"/>
      <c r="M965" s="263"/>
      <c r="N965" s="264"/>
      <c r="O965" s="264"/>
      <c r="P965" s="264"/>
      <c r="Q965" s="264"/>
      <c r="R965" s="264"/>
      <c r="S965" s="264"/>
      <c r="T965" s="26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6" t="s">
        <v>232</v>
      </c>
      <c r="AU965" s="266" t="s">
        <v>89</v>
      </c>
      <c r="AV965" s="14" t="s">
        <v>84</v>
      </c>
      <c r="AW965" s="14" t="s">
        <v>33</v>
      </c>
      <c r="AX965" s="14" t="s">
        <v>78</v>
      </c>
      <c r="AY965" s="266" t="s">
        <v>224</v>
      </c>
    </row>
    <row r="966" s="13" customFormat="1">
      <c r="A966" s="13"/>
      <c r="B966" s="245"/>
      <c r="C966" s="246"/>
      <c r="D966" s="247" t="s">
        <v>232</v>
      </c>
      <c r="E966" s="248" t="s">
        <v>1</v>
      </c>
      <c r="F966" s="249" t="s">
        <v>3670</v>
      </c>
      <c r="G966" s="246"/>
      <c r="H966" s="250">
        <v>1.575</v>
      </c>
      <c r="I966" s="251"/>
      <c r="J966" s="246"/>
      <c r="K966" s="246"/>
      <c r="L966" s="252"/>
      <c r="M966" s="253"/>
      <c r="N966" s="254"/>
      <c r="O966" s="254"/>
      <c r="P966" s="254"/>
      <c r="Q966" s="254"/>
      <c r="R966" s="254"/>
      <c r="S966" s="254"/>
      <c r="T966" s="25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6" t="s">
        <v>232</v>
      </c>
      <c r="AU966" s="256" t="s">
        <v>89</v>
      </c>
      <c r="AV966" s="13" t="s">
        <v>89</v>
      </c>
      <c r="AW966" s="13" t="s">
        <v>33</v>
      </c>
      <c r="AX966" s="13" t="s">
        <v>84</v>
      </c>
      <c r="AY966" s="256" t="s">
        <v>224</v>
      </c>
    </row>
    <row r="967" s="2" customFormat="1" ht="24.15" customHeight="1">
      <c r="A967" s="40"/>
      <c r="B967" s="41"/>
      <c r="C967" s="231" t="s">
        <v>1352</v>
      </c>
      <c r="D967" s="231" t="s">
        <v>226</v>
      </c>
      <c r="E967" s="232" t="s">
        <v>3671</v>
      </c>
      <c r="F967" s="233" t="s">
        <v>3672</v>
      </c>
      <c r="G967" s="234" t="s">
        <v>229</v>
      </c>
      <c r="H967" s="235">
        <v>6.5359999999999996</v>
      </c>
      <c r="I967" s="236"/>
      <c r="J967" s="237">
        <f>ROUND(I967*H967,2)</f>
        <v>0</v>
      </c>
      <c r="K967" s="238"/>
      <c r="L967" s="46"/>
      <c r="M967" s="239" t="s">
        <v>1</v>
      </c>
      <c r="N967" s="240" t="s">
        <v>44</v>
      </c>
      <c r="O967" s="93"/>
      <c r="P967" s="241">
        <f>O967*H967</f>
        <v>0</v>
      </c>
      <c r="Q967" s="241">
        <v>0.055419999999999997</v>
      </c>
      <c r="R967" s="241">
        <f>Q967*H967</f>
        <v>0.36222511999999996</v>
      </c>
      <c r="S967" s="241">
        <v>0</v>
      </c>
      <c r="T967" s="242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3" t="s">
        <v>319</v>
      </c>
      <c r="AT967" s="243" t="s">
        <v>226</v>
      </c>
      <c r="AU967" s="243" t="s">
        <v>89</v>
      </c>
      <c r="AY967" s="19" t="s">
        <v>224</v>
      </c>
      <c r="BE967" s="244">
        <f>IF(N967="základní",J967,0)</f>
        <v>0</v>
      </c>
      <c r="BF967" s="244">
        <f>IF(N967="snížená",J967,0)</f>
        <v>0</v>
      </c>
      <c r="BG967" s="244">
        <f>IF(N967="zákl. přenesená",J967,0)</f>
        <v>0</v>
      </c>
      <c r="BH967" s="244">
        <f>IF(N967="sníž. přenesená",J967,0)</f>
        <v>0</v>
      </c>
      <c r="BI967" s="244">
        <f>IF(N967="nulová",J967,0)</f>
        <v>0</v>
      </c>
      <c r="BJ967" s="19" t="s">
        <v>89</v>
      </c>
      <c r="BK967" s="244">
        <f>ROUND(I967*H967,2)</f>
        <v>0</v>
      </c>
      <c r="BL967" s="19" t="s">
        <v>319</v>
      </c>
      <c r="BM967" s="243" t="s">
        <v>3673</v>
      </c>
    </row>
    <row r="968" s="14" customFormat="1">
      <c r="A968" s="14"/>
      <c r="B968" s="257"/>
      <c r="C968" s="258"/>
      <c r="D968" s="247" t="s">
        <v>232</v>
      </c>
      <c r="E968" s="259" t="s">
        <v>1</v>
      </c>
      <c r="F968" s="260" t="s">
        <v>1411</v>
      </c>
      <c r="G968" s="258"/>
      <c r="H968" s="259" t="s">
        <v>1</v>
      </c>
      <c r="I968" s="261"/>
      <c r="J968" s="258"/>
      <c r="K968" s="258"/>
      <c r="L968" s="262"/>
      <c r="M968" s="263"/>
      <c r="N968" s="264"/>
      <c r="O968" s="264"/>
      <c r="P968" s="264"/>
      <c r="Q968" s="264"/>
      <c r="R968" s="264"/>
      <c r="S968" s="264"/>
      <c r="T968" s="26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6" t="s">
        <v>232</v>
      </c>
      <c r="AU968" s="266" t="s">
        <v>89</v>
      </c>
      <c r="AV968" s="14" t="s">
        <v>84</v>
      </c>
      <c r="AW968" s="14" t="s">
        <v>33</v>
      </c>
      <c r="AX968" s="14" t="s">
        <v>78</v>
      </c>
      <c r="AY968" s="266" t="s">
        <v>224</v>
      </c>
    </row>
    <row r="969" s="13" customFormat="1">
      <c r="A969" s="13"/>
      <c r="B969" s="245"/>
      <c r="C969" s="246"/>
      <c r="D969" s="247" t="s">
        <v>232</v>
      </c>
      <c r="E969" s="248" t="s">
        <v>1</v>
      </c>
      <c r="F969" s="249" t="s">
        <v>3674</v>
      </c>
      <c r="G969" s="246"/>
      <c r="H969" s="250">
        <v>6.5359999999999996</v>
      </c>
      <c r="I969" s="251"/>
      <c r="J969" s="246"/>
      <c r="K969" s="246"/>
      <c r="L969" s="252"/>
      <c r="M969" s="253"/>
      <c r="N969" s="254"/>
      <c r="O969" s="254"/>
      <c r="P969" s="254"/>
      <c r="Q969" s="254"/>
      <c r="R969" s="254"/>
      <c r="S969" s="254"/>
      <c r="T969" s="25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6" t="s">
        <v>232</v>
      </c>
      <c r="AU969" s="256" t="s">
        <v>89</v>
      </c>
      <c r="AV969" s="13" t="s">
        <v>89</v>
      </c>
      <c r="AW969" s="13" t="s">
        <v>33</v>
      </c>
      <c r="AX969" s="13" t="s">
        <v>84</v>
      </c>
      <c r="AY969" s="256" t="s">
        <v>224</v>
      </c>
    </row>
    <row r="970" s="2" customFormat="1" ht="24.15" customHeight="1">
      <c r="A970" s="40"/>
      <c r="B970" s="41"/>
      <c r="C970" s="231" t="s">
        <v>1358</v>
      </c>
      <c r="D970" s="231" t="s">
        <v>226</v>
      </c>
      <c r="E970" s="232" t="s">
        <v>1408</v>
      </c>
      <c r="F970" s="233" t="s">
        <v>1409</v>
      </c>
      <c r="G970" s="234" t="s">
        <v>229</v>
      </c>
      <c r="H970" s="235">
        <v>16.013999999999999</v>
      </c>
      <c r="I970" s="236"/>
      <c r="J970" s="237">
        <f>ROUND(I970*H970,2)</f>
        <v>0</v>
      </c>
      <c r="K970" s="238"/>
      <c r="L970" s="46"/>
      <c r="M970" s="239" t="s">
        <v>1</v>
      </c>
      <c r="N970" s="240" t="s">
        <v>44</v>
      </c>
      <c r="O970" s="93"/>
      <c r="P970" s="241">
        <f>O970*H970</f>
        <v>0</v>
      </c>
      <c r="Q970" s="241">
        <v>0.058500000000000003</v>
      </c>
      <c r="R970" s="241">
        <f>Q970*H970</f>
        <v>0.93681900000000007</v>
      </c>
      <c r="S970" s="241">
        <v>0</v>
      </c>
      <c r="T970" s="242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43" t="s">
        <v>319</v>
      </c>
      <c r="AT970" s="243" t="s">
        <v>226</v>
      </c>
      <c r="AU970" s="243" t="s">
        <v>89</v>
      </c>
      <c r="AY970" s="19" t="s">
        <v>224</v>
      </c>
      <c r="BE970" s="244">
        <f>IF(N970="základní",J970,0)</f>
        <v>0</v>
      </c>
      <c r="BF970" s="244">
        <f>IF(N970="snížená",J970,0)</f>
        <v>0</v>
      </c>
      <c r="BG970" s="244">
        <f>IF(N970="zákl. přenesená",J970,0)</f>
        <v>0</v>
      </c>
      <c r="BH970" s="244">
        <f>IF(N970="sníž. přenesená",J970,0)</f>
        <v>0</v>
      </c>
      <c r="BI970" s="244">
        <f>IF(N970="nulová",J970,0)</f>
        <v>0</v>
      </c>
      <c r="BJ970" s="19" t="s">
        <v>89</v>
      </c>
      <c r="BK970" s="244">
        <f>ROUND(I970*H970,2)</f>
        <v>0</v>
      </c>
      <c r="BL970" s="19" t="s">
        <v>319</v>
      </c>
      <c r="BM970" s="243" t="s">
        <v>3675</v>
      </c>
    </row>
    <row r="971" s="14" customFormat="1">
      <c r="A971" s="14"/>
      <c r="B971" s="257"/>
      <c r="C971" s="258"/>
      <c r="D971" s="247" t="s">
        <v>232</v>
      </c>
      <c r="E971" s="259" t="s">
        <v>1</v>
      </c>
      <c r="F971" s="260" t="s">
        <v>1413</v>
      </c>
      <c r="G971" s="258"/>
      <c r="H971" s="259" t="s">
        <v>1</v>
      </c>
      <c r="I971" s="261"/>
      <c r="J971" s="258"/>
      <c r="K971" s="258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232</v>
      </c>
      <c r="AU971" s="266" t="s">
        <v>89</v>
      </c>
      <c r="AV971" s="14" t="s">
        <v>84</v>
      </c>
      <c r="AW971" s="14" t="s">
        <v>33</v>
      </c>
      <c r="AX971" s="14" t="s">
        <v>78</v>
      </c>
      <c r="AY971" s="266" t="s">
        <v>224</v>
      </c>
    </row>
    <row r="972" s="13" customFormat="1">
      <c r="A972" s="13"/>
      <c r="B972" s="245"/>
      <c r="C972" s="246"/>
      <c r="D972" s="247" t="s">
        <v>232</v>
      </c>
      <c r="E972" s="248" t="s">
        <v>1</v>
      </c>
      <c r="F972" s="249" t="s">
        <v>3676</v>
      </c>
      <c r="G972" s="246"/>
      <c r="H972" s="250">
        <v>3.8999999999999999</v>
      </c>
      <c r="I972" s="251"/>
      <c r="J972" s="246"/>
      <c r="K972" s="246"/>
      <c r="L972" s="252"/>
      <c r="M972" s="253"/>
      <c r="N972" s="254"/>
      <c r="O972" s="254"/>
      <c r="P972" s="254"/>
      <c r="Q972" s="254"/>
      <c r="R972" s="254"/>
      <c r="S972" s="254"/>
      <c r="T972" s="25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6" t="s">
        <v>232</v>
      </c>
      <c r="AU972" s="256" t="s">
        <v>89</v>
      </c>
      <c r="AV972" s="13" t="s">
        <v>89</v>
      </c>
      <c r="AW972" s="13" t="s">
        <v>33</v>
      </c>
      <c r="AX972" s="13" t="s">
        <v>78</v>
      </c>
      <c r="AY972" s="256" t="s">
        <v>224</v>
      </c>
    </row>
    <row r="973" s="14" customFormat="1">
      <c r="A973" s="14"/>
      <c r="B973" s="257"/>
      <c r="C973" s="258"/>
      <c r="D973" s="247" t="s">
        <v>232</v>
      </c>
      <c r="E973" s="259" t="s">
        <v>1</v>
      </c>
      <c r="F973" s="260" t="s">
        <v>1417</v>
      </c>
      <c r="G973" s="258"/>
      <c r="H973" s="259" t="s">
        <v>1</v>
      </c>
      <c r="I973" s="261"/>
      <c r="J973" s="258"/>
      <c r="K973" s="258"/>
      <c r="L973" s="262"/>
      <c r="M973" s="263"/>
      <c r="N973" s="264"/>
      <c r="O973" s="264"/>
      <c r="P973" s="264"/>
      <c r="Q973" s="264"/>
      <c r="R973" s="264"/>
      <c r="S973" s="264"/>
      <c r="T973" s="26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6" t="s">
        <v>232</v>
      </c>
      <c r="AU973" s="266" t="s">
        <v>89</v>
      </c>
      <c r="AV973" s="14" t="s">
        <v>84</v>
      </c>
      <c r="AW973" s="14" t="s">
        <v>33</v>
      </c>
      <c r="AX973" s="14" t="s">
        <v>78</v>
      </c>
      <c r="AY973" s="266" t="s">
        <v>224</v>
      </c>
    </row>
    <row r="974" s="13" customFormat="1">
      <c r="A974" s="13"/>
      <c r="B974" s="245"/>
      <c r="C974" s="246"/>
      <c r="D974" s="247" t="s">
        <v>232</v>
      </c>
      <c r="E974" s="248" t="s">
        <v>1</v>
      </c>
      <c r="F974" s="249" t="s">
        <v>3677</v>
      </c>
      <c r="G974" s="246"/>
      <c r="H974" s="250">
        <v>12.114000000000001</v>
      </c>
      <c r="I974" s="251"/>
      <c r="J974" s="246"/>
      <c r="K974" s="246"/>
      <c r="L974" s="252"/>
      <c r="M974" s="253"/>
      <c r="N974" s="254"/>
      <c r="O974" s="254"/>
      <c r="P974" s="254"/>
      <c r="Q974" s="254"/>
      <c r="R974" s="254"/>
      <c r="S974" s="254"/>
      <c r="T974" s="25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6" t="s">
        <v>232</v>
      </c>
      <c r="AU974" s="256" t="s">
        <v>89</v>
      </c>
      <c r="AV974" s="13" t="s">
        <v>89</v>
      </c>
      <c r="AW974" s="13" t="s">
        <v>33</v>
      </c>
      <c r="AX974" s="13" t="s">
        <v>78</v>
      </c>
      <c r="AY974" s="256" t="s">
        <v>224</v>
      </c>
    </row>
    <row r="975" s="15" customFormat="1">
      <c r="A975" s="15"/>
      <c r="B975" s="267"/>
      <c r="C975" s="268"/>
      <c r="D975" s="247" t="s">
        <v>232</v>
      </c>
      <c r="E975" s="269" t="s">
        <v>1</v>
      </c>
      <c r="F975" s="270" t="s">
        <v>248</v>
      </c>
      <c r="G975" s="268"/>
      <c r="H975" s="271">
        <v>16.013999999999999</v>
      </c>
      <c r="I975" s="272"/>
      <c r="J975" s="268"/>
      <c r="K975" s="268"/>
      <c r="L975" s="273"/>
      <c r="M975" s="274"/>
      <c r="N975" s="275"/>
      <c r="O975" s="275"/>
      <c r="P975" s="275"/>
      <c r="Q975" s="275"/>
      <c r="R975" s="275"/>
      <c r="S975" s="275"/>
      <c r="T975" s="276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7" t="s">
        <v>232</v>
      </c>
      <c r="AU975" s="277" t="s">
        <v>89</v>
      </c>
      <c r="AV975" s="15" t="s">
        <v>230</v>
      </c>
      <c r="AW975" s="15" t="s">
        <v>33</v>
      </c>
      <c r="AX975" s="15" t="s">
        <v>84</v>
      </c>
      <c r="AY975" s="277" t="s">
        <v>224</v>
      </c>
    </row>
    <row r="976" s="2" customFormat="1" ht="21.75" customHeight="1">
      <c r="A976" s="40"/>
      <c r="B976" s="41"/>
      <c r="C976" s="231" t="s">
        <v>1362</v>
      </c>
      <c r="D976" s="231" t="s">
        <v>226</v>
      </c>
      <c r="E976" s="232" t="s">
        <v>3678</v>
      </c>
      <c r="F976" s="233" t="s">
        <v>3679</v>
      </c>
      <c r="G976" s="234" t="s">
        <v>229</v>
      </c>
      <c r="H976" s="235">
        <v>4.9900000000000002</v>
      </c>
      <c r="I976" s="236"/>
      <c r="J976" s="237">
        <f>ROUND(I976*H976,2)</f>
        <v>0</v>
      </c>
      <c r="K976" s="238"/>
      <c r="L976" s="46"/>
      <c r="M976" s="239" t="s">
        <v>1</v>
      </c>
      <c r="N976" s="240" t="s">
        <v>44</v>
      </c>
      <c r="O976" s="93"/>
      <c r="P976" s="241">
        <f>O976*H976</f>
        <v>0</v>
      </c>
      <c r="Q976" s="241">
        <v>0.035009999999999999</v>
      </c>
      <c r="R976" s="241">
        <f>Q976*H976</f>
        <v>0.17469989999999999</v>
      </c>
      <c r="S976" s="241">
        <v>0</v>
      </c>
      <c r="T976" s="242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43" t="s">
        <v>319</v>
      </c>
      <c r="AT976" s="243" t="s">
        <v>226</v>
      </c>
      <c r="AU976" s="243" t="s">
        <v>89</v>
      </c>
      <c r="AY976" s="19" t="s">
        <v>224</v>
      </c>
      <c r="BE976" s="244">
        <f>IF(N976="základní",J976,0)</f>
        <v>0</v>
      </c>
      <c r="BF976" s="244">
        <f>IF(N976="snížená",J976,0)</f>
        <v>0</v>
      </c>
      <c r="BG976" s="244">
        <f>IF(N976="zákl. přenesená",J976,0)</f>
        <v>0</v>
      </c>
      <c r="BH976" s="244">
        <f>IF(N976="sníž. přenesená",J976,0)</f>
        <v>0</v>
      </c>
      <c r="BI976" s="244">
        <f>IF(N976="nulová",J976,0)</f>
        <v>0</v>
      </c>
      <c r="BJ976" s="19" t="s">
        <v>89</v>
      </c>
      <c r="BK976" s="244">
        <f>ROUND(I976*H976,2)</f>
        <v>0</v>
      </c>
      <c r="BL976" s="19" t="s">
        <v>319</v>
      </c>
      <c r="BM976" s="243" t="s">
        <v>3680</v>
      </c>
    </row>
    <row r="977" s="14" customFormat="1">
      <c r="A977" s="14"/>
      <c r="B977" s="257"/>
      <c r="C977" s="258"/>
      <c r="D977" s="247" t="s">
        <v>232</v>
      </c>
      <c r="E977" s="259" t="s">
        <v>1</v>
      </c>
      <c r="F977" s="260" t="s">
        <v>1405</v>
      </c>
      <c r="G977" s="258"/>
      <c r="H977" s="259" t="s">
        <v>1</v>
      </c>
      <c r="I977" s="261"/>
      <c r="J977" s="258"/>
      <c r="K977" s="258"/>
      <c r="L977" s="262"/>
      <c r="M977" s="263"/>
      <c r="N977" s="264"/>
      <c r="O977" s="264"/>
      <c r="P977" s="264"/>
      <c r="Q977" s="264"/>
      <c r="R977" s="264"/>
      <c r="S977" s="264"/>
      <c r="T977" s="26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6" t="s">
        <v>232</v>
      </c>
      <c r="AU977" s="266" t="s">
        <v>89</v>
      </c>
      <c r="AV977" s="14" t="s">
        <v>84</v>
      </c>
      <c r="AW977" s="14" t="s">
        <v>33</v>
      </c>
      <c r="AX977" s="14" t="s">
        <v>78</v>
      </c>
      <c r="AY977" s="266" t="s">
        <v>224</v>
      </c>
    </row>
    <row r="978" s="13" customFormat="1">
      <c r="A978" s="13"/>
      <c r="B978" s="245"/>
      <c r="C978" s="246"/>
      <c r="D978" s="247" t="s">
        <v>232</v>
      </c>
      <c r="E978" s="248" t="s">
        <v>1</v>
      </c>
      <c r="F978" s="249" t="s">
        <v>3681</v>
      </c>
      <c r="G978" s="246"/>
      <c r="H978" s="250">
        <v>2.3100000000000001</v>
      </c>
      <c r="I978" s="251"/>
      <c r="J978" s="246"/>
      <c r="K978" s="246"/>
      <c r="L978" s="252"/>
      <c r="M978" s="253"/>
      <c r="N978" s="254"/>
      <c r="O978" s="254"/>
      <c r="P978" s="254"/>
      <c r="Q978" s="254"/>
      <c r="R978" s="254"/>
      <c r="S978" s="254"/>
      <c r="T978" s="25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6" t="s">
        <v>232</v>
      </c>
      <c r="AU978" s="256" t="s">
        <v>89</v>
      </c>
      <c r="AV978" s="13" t="s">
        <v>89</v>
      </c>
      <c r="AW978" s="13" t="s">
        <v>33</v>
      </c>
      <c r="AX978" s="13" t="s">
        <v>78</v>
      </c>
      <c r="AY978" s="256" t="s">
        <v>224</v>
      </c>
    </row>
    <row r="979" s="13" customFormat="1">
      <c r="A979" s="13"/>
      <c r="B979" s="245"/>
      <c r="C979" s="246"/>
      <c r="D979" s="247" t="s">
        <v>232</v>
      </c>
      <c r="E979" s="248" t="s">
        <v>1</v>
      </c>
      <c r="F979" s="249" t="s">
        <v>3682</v>
      </c>
      <c r="G979" s="246"/>
      <c r="H979" s="250">
        <v>2.6800000000000002</v>
      </c>
      <c r="I979" s="251"/>
      <c r="J979" s="246"/>
      <c r="K979" s="246"/>
      <c r="L979" s="252"/>
      <c r="M979" s="253"/>
      <c r="N979" s="254"/>
      <c r="O979" s="254"/>
      <c r="P979" s="254"/>
      <c r="Q979" s="254"/>
      <c r="R979" s="254"/>
      <c r="S979" s="254"/>
      <c r="T979" s="25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6" t="s">
        <v>232</v>
      </c>
      <c r="AU979" s="256" t="s">
        <v>89</v>
      </c>
      <c r="AV979" s="13" t="s">
        <v>89</v>
      </c>
      <c r="AW979" s="13" t="s">
        <v>33</v>
      </c>
      <c r="AX979" s="13" t="s">
        <v>78</v>
      </c>
      <c r="AY979" s="256" t="s">
        <v>224</v>
      </c>
    </row>
    <row r="980" s="15" customFormat="1">
      <c r="A980" s="15"/>
      <c r="B980" s="267"/>
      <c r="C980" s="268"/>
      <c r="D980" s="247" t="s">
        <v>232</v>
      </c>
      <c r="E980" s="269" t="s">
        <v>1</v>
      </c>
      <c r="F980" s="270" t="s">
        <v>248</v>
      </c>
      <c r="G980" s="268"/>
      <c r="H980" s="271">
        <v>4.9900000000000002</v>
      </c>
      <c r="I980" s="272"/>
      <c r="J980" s="268"/>
      <c r="K980" s="268"/>
      <c r="L980" s="273"/>
      <c r="M980" s="274"/>
      <c r="N980" s="275"/>
      <c r="O980" s="275"/>
      <c r="P980" s="275"/>
      <c r="Q980" s="275"/>
      <c r="R980" s="275"/>
      <c r="S980" s="275"/>
      <c r="T980" s="276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7" t="s">
        <v>232</v>
      </c>
      <c r="AU980" s="277" t="s">
        <v>89</v>
      </c>
      <c r="AV980" s="15" t="s">
        <v>230</v>
      </c>
      <c r="AW980" s="15" t="s">
        <v>33</v>
      </c>
      <c r="AX980" s="15" t="s">
        <v>84</v>
      </c>
      <c r="AY980" s="277" t="s">
        <v>224</v>
      </c>
    </row>
    <row r="981" s="2" customFormat="1" ht="16.5" customHeight="1">
      <c r="A981" s="40"/>
      <c r="B981" s="41"/>
      <c r="C981" s="231" t="s">
        <v>1364</v>
      </c>
      <c r="D981" s="231" t="s">
        <v>226</v>
      </c>
      <c r="E981" s="232" t="s">
        <v>1421</v>
      </c>
      <c r="F981" s="233" t="s">
        <v>1422</v>
      </c>
      <c r="G981" s="234" t="s">
        <v>229</v>
      </c>
      <c r="H981" s="235">
        <v>22.789999999999999</v>
      </c>
      <c r="I981" s="236"/>
      <c r="J981" s="237">
        <f>ROUND(I981*H981,2)</f>
        <v>0</v>
      </c>
      <c r="K981" s="238"/>
      <c r="L981" s="46"/>
      <c r="M981" s="239" t="s">
        <v>1</v>
      </c>
      <c r="N981" s="240" t="s">
        <v>44</v>
      </c>
      <c r="O981" s="93"/>
      <c r="P981" s="241">
        <f>O981*H981</f>
        <v>0</v>
      </c>
      <c r="Q981" s="241">
        <v>0.02188</v>
      </c>
      <c r="R981" s="241">
        <f>Q981*H981</f>
        <v>0.49864520000000001</v>
      </c>
      <c r="S981" s="241">
        <v>0</v>
      </c>
      <c r="T981" s="242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3" t="s">
        <v>319</v>
      </c>
      <c r="AT981" s="243" t="s">
        <v>226</v>
      </c>
      <c r="AU981" s="243" t="s">
        <v>89</v>
      </c>
      <c r="AY981" s="19" t="s">
        <v>224</v>
      </c>
      <c r="BE981" s="244">
        <f>IF(N981="základní",J981,0)</f>
        <v>0</v>
      </c>
      <c r="BF981" s="244">
        <f>IF(N981="snížená",J981,0)</f>
        <v>0</v>
      </c>
      <c r="BG981" s="244">
        <f>IF(N981="zákl. přenesená",J981,0)</f>
        <v>0</v>
      </c>
      <c r="BH981" s="244">
        <f>IF(N981="sníž. přenesená",J981,0)</f>
        <v>0</v>
      </c>
      <c r="BI981" s="244">
        <f>IF(N981="nulová",J981,0)</f>
        <v>0</v>
      </c>
      <c r="BJ981" s="19" t="s">
        <v>89</v>
      </c>
      <c r="BK981" s="244">
        <f>ROUND(I981*H981,2)</f>
        <v>0</v>
      </c>
      <c r="BL981" s="19" t="s">
        <v>319</v>
      </c>
      <c r="BM981" s="243" t="s">
        <v>3683</v>
      </c>
    </row>
    <row r="982" s="14" customFormat="1">
      <c r="A982" s="14"/>
      <c r="B982" s="257"/>
      <c r="C982" s="258"/>
      <c r="D982" s="247" t="s">
        <v>232</v>
      </c>
      <c r="E982" s="259" t="s">
        <v>1</v>
      </c>
      <c r="F982" s="260" t="s">
        <v>1377</v>
      </c>
      <c r="G982" s="258"/>
      <c r="H982" s="259" t="s">
        <v>1</v>
      </c>
      <c r="I982" s="261"/>
      <c r="J982" s="258"/>
      <c r="K982" s="258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232</v>
      </c>
      <c r="AU982" s="266" t="s">
        <v>89</v>
      </c>
      <c r="AV982" s="14" t="s">
        <v>84</v>
      </c>
      <c r="AW982" s="14" t="s">
        <v>33</v>
      </c>
      <c r="AX982" s="14" t="s">
        <v>78</v>
      </c>
      <c r="AY982" s="266" t="s">
        <v>224</v>
      </c>
    </row>
    <row r="983" s="13" customFormat="1">
      <c r="A983" s="13"/>
      <c r="B983" s="245"/>
      <c r="C983" s="246"/>
      <c r="D983" s="247" t="s">
        <v>232</v>
      </c>
      <c r="E983" s="248" t="s">
        <v>1</v>
      </c>
      <c r="F983" s="249" t="s">
        <v>3451</v>
      </c>
      <c r="G983" s="246"/>
      <c r="H983" s="250">
        <v>22.789999999999999</v>
      </c>
      <c r="I983" s="251"/>
      <c r="J983" s="246"/>
      <c r="K983" s="246"/>
      <c r="L983" s="252"/>
      <c r="M983" s="253"/>
      <c r="N983" s="254"/>
      <c r="O983" s="254"/>
      <c r="P983" s="254"/>
      <c r="Q983" s="254"/>
      <c r="R983" s="254"/>
      <c r="S983" s="254"/>
      <c r="T983" s="25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6" t="s">
        <v>232</v>
      </c>
      <c r="AU983" s="256" t="s">
        <v>89</v>
      </c>
      <c r="AV983" s="13" t="s">
        <v>89</v>
      </c>
      <c r="AW983" s="13" t="s">
        <v>33</v>
      </c>
      <c r="AX983" s="13" t="s">
        <v>84</v>
      </c>
      <c r="AY983" s="256" t="s">
        <v>224</v>
      </c>
    </row>
    <row r="984" s="2" customFormat="1" ht="16.5" customHeight="1">
      <c r="A984" s="40"/>
      <c r="B984" s="41"/>
      <c r="C984" s="231" t="s">
        <v>1373</v>
      </c>
      <c r="D984" s="231" t="s">
        <v>226</v>
      </c>
      <c r="E984" s="232" t="s">
        <v>1430</v>
      </c>
      <c r="F984" s="233" t="s">
        <v>1431</v>
      </c>
      <c r="G984" s="234" t="s">
        <v>229</v>
      </c>
      <c r="H984" s="235">
        <v>8.7699999999999996</v>
      </c>
      <c r="I984" s="236"/>
      <c r="J984" s="237">
        <f>ROUND(I984*H984,2)</f>
        <v>0</v>
      </c>
      <c r="K984" s="238"/>
      <c r="L984" s="46"/>
      <c r="M984" s="239" t="s">
        <v>1</v>
      </c>
      <c r="N984" s="240" t="s">
        <v>44</v>
      </c>
      <c r="O984" s="93"/>
      <c r="P984" s="241">
        <f>O984*H984</f>
        <v>0</v>
      </c>
      <c r="Q984" s="241">
        <v>0.022610000000000002</v>
      </c>
      <c r="R984" s="241">
        <f>Q984*H984</f>
        <v>0.19828970000000001</v>
      </c>
      <c r="S984" s="241">
        <v>0</v>
      </c>
      <c r="T984" s="242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3" t="s">
        <v>319</v>
      </c>
      <c r="AT984" s="243" t="s">
        <v>226</v>
      </c>
      <c r="AU984" s="243" t="s">
        <v>89</v>
      </c>
      <c r="AY984" s="19" t="s">
        <v>224</v>
      </c>
      <c r="BE984" s="244">
        <f>IF(N984="základní",J984,0)</f>
        <v>0</v>
      </c>
      <c r="BF984" s="244">
        <f>IF(N984="snížená",J984,0)</f>
        <v>0</v>
      </c>
      <c r="BG984" s="244">
        <f>IF(N984="zákl. přenesená",J984,0)</f>
        <v>0</v>
      </c>
      <c r="BH984" s="244">
        <f>IF(N984="sníž. přenesená",J984,0)</f>
        <v>0</v>
      </c>
      <c r="BI984" s="244">
        <f>IF(N984="nulová",J984,0)</f>
        <v>0</v>
      </c>
      <c r="BJ984" s="19" t="s">
        <v>89</v>
      </c>
      <c r="BK984" s="244">
        <f>ROUND(I984*H984,2)</f>
        <v>0</v>
      </c>
      <c r="BL984" s="19" t="s">
        <v>319</v>
      </c>
      <c r="BM984" s="243" t="s">
        <v>3684</v>
      </c>
    </row>
    <row r="985" s="14" customFormat="1">
      <c r="A985" s="14"/>
      <c r="B985" s="257"/>
      <c r="C985" s="258"/>
      <c r="D985" s="247" t="s">
        <v>232</v>
      </c>
      <c r="E985" s="259" t="s">
        <v>1</v>
      </c>
      <c r="F985" s="260" t="s">
        <v>1377</v>
      </c>
      <c r="G985" s="258"/>
      <c r="H985" s="259" t="s">
        <v>1</v>
      </c>
      <c r="I985" s="261"/>
      <c r="J985" s="258"/>
      <c r="K985" s="258"/>
      <c r="L985" s="262"/>
      <c r="M985" s="263"/>
      <c r="N985" s="264"/>
      <c r="O985" s="264"/>
      <c r="P985" s="264"/>
      <c r="Q985" s="264"/>
      <c r="R985" s="264"/>
      <c r="S985" s="264"/>
      <c r="T985" s="26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6" t="s">
        <v>232</v>
      </c>
      <c r="AU985" s="266" t="s">
        <v>89</v>
      </c>
      <c r="AV985" s="14" t="s">
        <v>84</v>
      </c>
      <c r="AW985" s="14" t="s">
        <v>33</v>
      </c>
      <c r="AX985" s="14" t="s">
        <v>78</v>
      </c>
      <c r="AY985" s="266" t="s">
        <v>224</v>
      </c>
    </row>
    <row r="986" s="13" customFormat="1">
      <c r="A986" s="13"/>
      <c r="B986" s="245"/>
      <c r="C986" s="246"/>
      <c r="D986" s="247" t="s">
        <v>232</v>
      </c>
      <c r="E986" s="248" t="s">
        <v>1</v>
      </c>
      <c r="F986" s="249" t="s">
        <v>3475</v>
      </c>
      <c r="G986" s="246"/>
      <c r="H986" s="250">
        <v>5.5800000000000001</v>
      </c>
      <c r="I986" s="251"/>
      <c r="J986" s="246"/>
      <c r="K986" s="246"/>
      <c r="L986" s="252"/>
      <c r="M986" s="253"/>
      <c r="N986" s="254"/>
      <c r="O986" s="254"/>
      <c r="P986" s="254"/>
      <c r="Q986" s="254"/>
      <c r="R986" s="254"/>
      <c r="S986" s="254"/>
      <c r="T986" s="25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6" t="s">
        <v>232</v>
      </c>
      <c r="AU986" s="256" t="s">
        <v>89</v>
      </c>
      <c r="AV986" s="13" t="s">
        <v>89</v>
      </c>
      <c r="AW986" s="13" t="s">
        <v>33</v>
      </c>
      <c r="AX986" s="13" t="s">
        <v>78</v>
      </c>
      <c r="AY986" s="256" t="s">
        <v>224</v>
      </c>
    </row>
    <row r="987" s="13" customFormat="1">
      <c r="A987" s="13"/>
      <c r="B987" s="245"/>
      <c r="C987" s="246"/>
      <c r="D987" s="247" t="s">
        <v>232</v>
      </c>
      <c r="E987" s="248" t="s">
        <v>1</v>
      </c>
      <c r="F987" s="249" t="s">
        <v>3476</v>
      </c>
      <c r="G987" s="246"/>
      <c r="H987" s="250">
        <v>3.1899999999999999</v>
      </c>
      <c r="I987" s="251"/>
      <c r="J987" s="246"/>
      <c r="K987" s="246"/>
      <c r="L987" s="252"/>
      <c r="M987" s="253"/>
      <c r="N987" s="254"/>
      <c r="O987" s="254"/>
      <c r="P987" s="254"/>
      <c r="Q987" s="254"/>
      <c r="R987" s="254"/>
      <c r="S987" s="254"/>
      <c r="T987" s="25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6" t="s">
        <v>232</v>
      </c>
      <c r="AU987" s="256" t="s">
        <v>89</v>
      </c>
      <c r="AV987" s="13" t="s">
        <v>89</v>
      </c>
      <c r="AW987" s="13" t="s">
        <v>33</v>
      </c>
      <c r="AX987" s="13" t="s">
        <v>78</v>
      </c>
      <c r="AY987" s="256" t="s">
        <v>224</v>
      </c>
    </row>
    <row r="988" s="15" customFormat="1">
      <c r="A988" s="15"/>
      <c r="B988" s="267"/>
      <c r="C988" s="268"/>
      <c r="D988" s="247" t="s">
        <v>232</v>
      </c>
      <c r="E988" s="269" t="s">
        <v>1</v>
      </c>
      <c r="F988" s="270" t="s">
        <v>248</v>
      </c>
      <c r="G988" s="268"/>
      <c r="H988" s="271">
        <v>8.7699999999999996</v>
      </c>
      <c r="I988" s="272"/>
      <c r="J988" s="268"/>
      <c r="K988" s="268"/>
      <c r="L988" s="273"/>
      <c r="M988" s="274"/>
      <c r="N988" s="275"/>
      <c r="O988" s="275"/>
      <c r="P988" s="275"/>
      <c r="Q988" s="275"/>
      <c r="R988" s="275"/>
      <c r="S988" s="275"/>
      <c r="T988" s="276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7" t="s">
        <v>232</v>
      </c>
      <c r="AU988" s="277" t="s">
        <v>89</v>
      </c>
      <c r="AV988" s="15" t="s">
        <v>230</v>
      </c>
      <c r="AW988" s="15" t="s">
        <v>33</v>
      </c>
      <c r="AX988" s="15" t="s">
        <v>84</v>
      </c>
      <c r="AY988" s="277" t="s">
        <v>224</v>
      </c>
    </row>
    <row r="989" s="2" customFormat="1" ht="16.5" customHeight="1">
      <c r="A989" s="40"/>
      <c r="B989" s="41"/>
      <c r="C989" s="231" t="s">
        <v>1379</v>
      </c>
      <c r="D989" s="231" t="s">
        <v>226</v>
      </c>
      <c r="E989" s="232" t="s">
        <v>1462</v>
      </c>
      <c r="F989" s="233" t="s">
        <v>1463</v>
      </c>
      <c r="G989" s="234" t="s">
        <v>810</v>
      </c>
      <c r="H989" s="289"/>
      <c r="I989" s="236"/>
      <c r="J989" s="237">
        <f>ROUND(I989*H989,2)</f>
        <v>0</v>
      </c>
      <c r="K989" s="238"/>
      <c r="L989" s="46"/>
      <c r="M989" s="239" t="s">
        <v>1</v>
      </c>
      <c r="N989" s="240" t="s">
        <v>44</v>
      </c>
      <c r="O989" s="93"/>
      <c r="P989" s="241">
        <f>O989*H989</f>
        <v>0</v>
      </c>
      <c r="Q989" s="241">
        <v>0</v>
      </c>
      <c r="R989" s="241">
        <f>Q989*H989</f>
        <v>0</v>
      </c>
      <c r="S989" s="241">
        <v>0</v>
      </c>
      <c r="T989" s="242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3" t="s">
        <v>319</v>
      </c>
      <c r="AT989" s="243" t="s">
        <v>226</v>
      </c>
      <c r="AU989" s="243" t="s">
        <v>89</v>
      </c>
      <c r="AY989" s="19" t="s">
        <v>224</v>
      </c>
      <c r="BE989" s="244">
        <f>IF(N989="základní",J989,0)</f>
        <v>0</v>
      </c>
      <c r="BF989" s="244">
        <f>IF(N989="snížená",J989,0)</f>
        <v>0</v>
      </c>
      <c r="BG989" s="244">
        <f>IF(N989="zákl. přenesená",J989,0)</f>
        <v>0</v>
      </c>
      <c r="BH989" s="244">
        <f>IF(N989="sníž. přenesená",J989,0)</f>
        <v>0</v>
      </c>
      <c r="BI989" s="244">
        <f>IF(N989="nulová",J989,0)</f>
        <v>0</v>
      </c>
      <c r="BJ989" s="19" t="s">
        <v>89</v>
      </c>
      <c r="BK989" s="244">
        <f>ROUND(I989*H989,2)</f>
        <v>0</v>
      </c>
      <c r="BL989" s="19" t="s">
        <v>319</v>
      </c>
      <c r="BM989" s="243" t="s">
        <v>3685</v>
      </c>
    </row>
    <row r="990" s="12" customFormat="1" ht="22.8" customHeight="1">
      <c r="A990" s="12"/>
      <c r="B990" s="215"/>
      <c r="C990" s="216"/>
      <c r="D990" s="217" t="s">
        <v>77</v>
      </c>
      <c r="E990" s="229" t="s">
        <v>1465</v>
      </c>
      <c r="F990" s="229" t="s">
        <v>1466</v>
      </c>
      <c r="G990" s="216"/>
      <c r="H990" s="216"/>
      <c r="I990" s="219"/>
      <c r="J990" s="230">
        <f>BK990</f>
        <v>0</v>
      </c>
      <c r="K990" s="216"/>
      <c r="L990" s="221"/>
      <c r="M990" s="222"/>
      <c r="N990" s="223"/>
      <c r="O990" s="223"/>
      <c r="P990" s="224">
        <f>SUM(P991:P1001)</f>
        <v>0</v>
      </c>
      <c r="Q990" s="223"/>
      <c r="R990" s="224">
        <f>SUM(R991:R1001)</f>
        <v>0.0092912499999999992</v>
      </c>
      <c r="S990" s="223"/>
      <c r="T990" s="225">
        <f>SUM(T991:T1001)</f>
        <v>0</v>
      </c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R990" s="226" t="s">
        <v>89</v>
      </c>
      <c r="AT990" s="227" t="s">
        <v>77</v>
      </c>
      <c r="AU990" s="227" t="s">
        <v>84</v>
      </c>
      <c r="AY990" s="226" t="s">
        <v>224</v>
      </c>
      <c r="BK990" s="228">
        <f>SUM(BK991:BK1001)</f>
        <v>0</v>
      </c>
    </row>
    <row r="991" s="2" customFormat="1" ht="16.5" customHeight="1">
      <c r="A991" s="40"/>
      <c r="B991" s="41"/>
      <c r="C991" s="231" t="s">
        <v>1384</v>
      </c>
      <c r="D991" s="231" t="s">
        <v>226</v>
      </c>
      <c r="E991" s="232" t="s">
        <v>1499</v>
      </c>
      <c r="F991" s="233" t="s">
        <v>1500</v>
      </c>
      <c r="G991" s="234" t="s">
        <v>273</v>
      </c>
      <c r="H991" s="235">
        <v>1</v>
      </c>
      <c r="I991" s="236"/>
      <c r="J991" s="237">
        <f>ROUND(I991*H991,2)</f>
        <v>0</v>
      </c>
      <c r="K991" s="238"/>
      <c r="L991" s="46"/>
      <c r="M991" s="239" t="s">
        <v>1</v>
      </c>
      <c r="N991" s="240" t="s">
        <v>44</v>
      </c>
      <c r="O991" s="93"/>
      <c r="P991" s="241">
        <f>O991*H991</f>
        <v>0</v>
      </c>
      <c r="Q991" s="241">
        <v>0.0014599999999999999</v>
      </c>
      <c r="R991" s="241">
        <f>Q991*H991</f>
        <v>0.0014599999999999999</v>
      </c>
      <c r="S991" s="241">
        <v>0</v>
      </c>
      <c r="T991" s="242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3" t="s">
        <v>319</v>
      </c>
      <c r="AT991" s="243" t="s">
        <v>226</v>
      </c>
      <c r="AU991" s="243" t="s">
        <v>89</v>
      </c>
      <c r="AY991" s="19" t="s">
        <v>224</v>
      </c>
      <c r="BE991" s="244">
        <f>IF(N991="základní",J991,0)</f>
        <v>0</v>
      </c>
      <c r="BF991" s="244">
        <f>IF(N991="snížená",J991,0)</f>
        <v>0</v>
      </c>
      <c r="BG991" s="244">
        <f>IF(N991="zákl. přenesená",J991,0)</f>
        <v>0</v>
      </c>
      <c r="BH991" s="244">
        <f>IF(N991="sníž. přenesená",J991,0)</f>
        <v>0</v>
      </c>
      <c r="BI991" s="244">
        <f>IF(N991="nulová",J991,0)</f>
        <v>0</v>
      </c>
      <c r="BJ991" s="19" t="s">
        <v>89</v>
      </c>
      <c r="BK991" s="244">
        <f>ROUND(I991*H991,2)</f>
        <v>0</v>
      </c>
      <c r="BL991" s="19" t="s">
        <v>319</v>
      </c>
      <c r="BM991" s="243" t="s">
        <v>3686</v>
      </c>
    </row>
    <row r="992" s="14" customFormat="1">
      <c r="A992" s="14"/>
      <c r="B992" s="257"/>
      <c r="C992" s="258"/>
      <c r="D992" s="247" t="s">
        <v>232</v>
      </c>
      <c r="E992" s="259" t="s">
        <v>1</v>
      </c>
      <c r="F992" s="260" t="s">
        <v>1502</v>
      </c>
      <c r="G992" s="258"/>
      <c r="H992" s="259" t="s">
        <v>1</v>
      </c>
      <c r="I992" s="261"/>
      <c r="J992" s="258"/>
      <c r="K992" s="258"/>
      <c r="L992" s="262"/>
      <c r="M992" s="263"/>
      <c r="N992" s="264"/>
      <c r="O992" s="264"/>
      <c r="P992" s="264"/>
      <c r="Q992" s="264"/>
      <c r="R992" s="264"/>
      <c r="S992" s="264"/>
      <c r="T992" s="26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6" t="s">
        <v>232</v>
      </c>
      <c r="AU992" s="266" t="s">
        <v>89</v>
      </c>
      <c r="AV992" s="14" t="s">
        <v>84</v>
      </c>
      <c r="AW992" s="14" t="s">
        <v>33</v>
      </c>
      <c r="AX992" s="14" t="s">
        <v>78</v>
      </c>
      <c r="AY992" s="266" t="s">
        <v>224</v>
      </c>
    </row>
    <row r="993" s="13" customFormat="1">
      <c r="A993" s="13"/>
      <c r="B993" s="245"/>
      <c r="C993" s="246"/>
      <c r="D993" s="247" t="s">
        <v>232</v>
      </c>
      <c r="E993" s="248" t="s">
        <v>1</v>
      </c>
      <c r="F993" s="249" t="s">
        <v>3687</v>
      </c>
      <c r="G993" s="246"/>
      <c r="H993" s="250">
        <v>1</v>
      </c>
      <c r="I993" s="251"/>
      <c r="J993" s="246"/>
      <c r="K993" s="246"/>
      <c r="L993" s="252"/>
      <c r="M993" s="253"/>
      <c r="N993" s="254"/>
      <c r="O993" s="254"/>
      <c r="P993" s="254"/>
      <c r="Q993" s="254"/>
      <c r="R993" s="254"/>
      <c r="S993" s="254"/>
      <c r="T993" s="25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6" t="s">
        <v>232</v>
      </c>
      <c r="AU993" s="256" t="s">
        <v>89</v>
      </c>
      <c r="AV993" s="13" t="s">
        <v>89</v>
      </c>
      <c r="AW993" s="13" t="s">
        <v>33</v>
      </c>
      <c r="AX993" s="13" t="s">
        <v>84</v>
      </c>
      <c r="AY993" s="256" t="s">
        <v>224</v>
      </c>
    </row>
    <row r="994" s="2" customFormat="1" ht="16.5" customHeight="1">
      <c r="A994" s="40"/>
      <c r="B994" s="41"/>
      <c r="C994" s="231" t="s">
        <v>1390</v>
      </c>
      <c r="D994" s="231" t="s">
        <v>226</v>
      </c>
      <c r="E994" s="232" t="s">
        <v>3688</v>
      </c>
      <c r="F994" s="233" t="s">
        <v>3689</v>
      </c>
      <c r="G994" s="234" t="s">
        <v>273</v>
      </c>
      <c r="H994" s="235">
        <v>4.4749999999999996</v>
      </c>
      <c r="I994" s="236"/>
      <c r="J994" s="237">
        <f>ROUND(I994*H994,2)</f>
        <v>0</v>
      </c>
      <c r="K994" s="238"/>
      <c r="L994" s="46"/>
      <c r="M994" s="239" t="s">
        <v>1</v>
      </c>
      <c r="N994" s="240" t="s">
        <v>44</v>
      </c>
      <c r="O994" s="93"/>
      <c r="P994" s="241">
        <f>O994*H994</f>
        <v>0</v>
      </c>
      <c r="Q994" s="241">
        <v>0.00175</v>
      </c>
      <c r="R994" s="241">
        <f>Q994*H994</f>
        <v>0.0078312499999999997</v>
      </c>
      <c r="S994" s="241">
        <v>0</v>
      </c>
      <c r="T994" s="242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43" t="s">
        <v>319</v>
      </c>
      <c r="AT994" s="243" t="s">
        <v>226</v>
      </c>
      <c r="AU994" s="243" t="s">
        <v>89</v>
      </c>
      <c r="AY994" s="19" t="s">
        <v>224</v>
      </c>
      <c r="BE994" s="244">
        <f>IF(N994="základní",J994,0)</f>
        <v>0</v>
      </c>
      <c r="BF994" s="244">
        <f>IF(N994="snížená",J994,0)</f>
        <v>0</v>
      </c>
      <c r="BG994" s="244">
        <f>IF(N994="zákl. přenesená",J994,0)</f>
        <v>0</v>
      </c>
      <c r="BH994" s="244">
        <f>IF(N994="sníž. přenesená",J994,0)</f>
        <v>0</v>
      </c>
      <c r="BI994" s="244">
        <f>IF(N994="nulová",J994,0)</f>
        <v>0</v>
      </c>
      <c r="BJ994" s="19" t="s">
        <v>89</v>
      </c>
      <c r="BK994" s="244">
        <f>ROUND(I994*H994,2)</f>
        <v>0</v>
      </c>
      <c r="BL994" s="19" t="s">
        <v>319</v>
      </c>
      <c r="BM994" s="243" t="s">
        <v>3690</v>
      </c>
    </row>
    <row r="995" s="14" customFormat="1">
      <c r="A995" s="14"/>
      <c r="B995" s="257"/>
      <c r="C995" s="258"/>
      <c r="D995" s="247" t="s">
        <v>232</v>
      </c>
      <c r="E995" s="259" t="s">
        <v>1</v>
      </c>
      <c r="F995" s="260" t="s">
        <v>1502</v>
      </c>
      <c r="G995" s="258"/>
      <c r="H995" s="259" t="s">
        <v>1</v>
      </c>
      <c r="I995" s="261"/>
      <c r="J995" s="258"/>
      <c r="K995" s="258"/>
      <c r="L995" s="262"/>
      <c r="M995" s="263"/>
      <c r="N995" s="264"/>
      <c r="O995" s="264"/>
      <c r="P995" s="264"/>
      <c r="Q995" s="264"/>
      <c r="R995" s="264"/>
      <c r="S995" s="264"/>
      <c r="T995" s="26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6" t="s">
        <v>232</v>
      </c>
      <c r="AU995" s="266" t="s">
        <v>89</v>
      </c>
      <c r="AV995" s="14" t="s">
        <v>84</v>
      </c>
      <c r="AW995" s="14" t="s">
        <v>33</v>
      </c>
      <c r="AX995" s="14" t="s">
        <v>78</v>
      </c>
      <c r="AY995" s="266" t="s">
        <v>224</v>
      </c>
    </row>
    <row r="996" s="13" customFormat="1">
      <c r="A996" s="13"/>
      <c r="B996" s="245"/>
      <c r="C996" s="246"/>
      <c r="D996" s="247" t="s">
        <v>232</v>
      </c>
      <c r="E996" s="248" t="s">
        <v>1</v>
      </c>
      <c r="F996" s="249" t="s">
        <v>3691</v>
      </c>
      <c r="G996" s="246"/>
      <c r="H996" s="250">
        <v>4.4749999999999996</v>
      </c>
      <c r="I996" s="251"/>
      <c r="J996" s="246"/>
      <c r="K996" s="246"/>
      <c r="L996" s="252"/>
      <c r="M996" s="253"/>
      <c r="N996" s="254"/>
      <c r="O996" s="254"/>
      <c r="P996" s="254"/>
      <c r="Q996" s="254"/>
      <c r="R996" s="254"/>
      <c r="S996" s="254"/>
      <c r="T996" s="25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6" t="s">
        <v>232</v>
      </c>
      <c r="AU996" s="256" t="s">
        <v>89</v>
      </c>
      <c r="AV996" s="13" t="s">
        <v>89</v>
      </c>
      <c r="AW996" s="13" t="s">
        <v>33</v>
      </c>
      <c r="AX996" s="13" t="s">
        <v>84</v>
      </c>
      <c r="AY996" s="256" t="s">
        <v>224</v>
      </c>
    </row>
    <row r="997" s="2" customFormat="1" ht="16.5" customHeight="1">
      <c r="A997" s="40"/>
      <c r="B997" s="41"/>
      <c r="C997" s="231" t="s">
        <v>1395</v>
      </c>
      <c r="D997" s="231" t="s">
        <v>226</v>
      </c>
      <c r="E997" s="232" t="s">
        <v>1507</v>
      </c>
      <c r="F997" s="233" t="s">
        <v>1508</v>
      </c>
      <c r="G997" s="234" t="s">
        <v>386</v>
      </c>
      <c r="H997" s="235">
        <v>4</v>
      </c>
      <c r="I997" s="236"/>
      <c r="J997" s="237">
        <f>ROUND(I997*H997,2)</f>
        <v>0</v>
      </c>
      <c r="K997" s="238"/>
      <c r="L997" s="46"/>
      <c r="M997" s="239" t="s">
        <v>1</v>
      </c>
      <c r="N997" s="240" t="s">
        <v>44</v>
      </c>
      <c r="O997" s="93"/>
      <c r="P997" s="241">
        <f>O997*H997</f>
        <v>0</v>
      </c>
      <c r="Q997" s="241">
        <v>0</v>
      </c>
      <c r="R997" s="241">
        <f>Q997*H997</f>
        <v>0</v>
      </c>
      <c r="S997" s="241">
        <v>0</v>
      </c>
      <c r="T997" s="242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3" t="s">
        <v>319</v>
      </c>
      <c r="AT997" s="243" t="s">
        <v>226</v>
      </c>
      <c r="AU997" s="243" t="s">
        <v>89</v>
      </c>
      <c r="AY997" s="19" t="s">
        <v>224</v>
      </c>
      <c r="BE997" s="244">
        <f>IF(N997="základní",J997,0)</f>
        <v>0</v>
      </c>
      <c r="BF997" s="244">
        <f>IF(N997="snížená",J997,0)</f>
        <v>0</v>
      </c>
      <c r="BG997" s="244">
        <f>IF(N997="zákl. přenesená",J997,0)</f>
        <v>0</v>
      </c>
      <c r="BH997" s="244">
        <f>IF(N997="sníž. přenesená",J997,0)</f>
        <v>0</v>
      </c>
      <c r="BI997" s="244">
        <f>IF(N997="nulová",J997,0)</f>
        <v>0</v>
      </c>
      <c r="BJ997" s="19" t="s">
        <v>89</v>
      </c>
      <c r="BK997" s="244">
        <f>ROUND(I997*H997,2)</f>
        <v>0</v>
      </c>
      <c r="BL997" s="19" t="s">
        <v>319</v>
      </c>
      <c r="BM997" s="243" t="s">
        <v>3692</v>
      </c>
    </row>
    <row r="998" s="13" customFormat="1">
      <c r="A998" s="13"/>
      <c r="B998" s="245"/>
      <c r="C998" s="246"/>
      <c r="D998" s="247" t="s">
        <v>232</v>
      </c>
      <c r="E998" s="248" t="s">
        <v>1</v>
      </c>
      <c r="F998" s="249" t="s">
        <v>3693</v>
      </c>
      <c r="G998" s="246"/>
      <c r="H998" s="250">
        <v>2</v>
      </c>
      <c r="I998" s="251"/>
      <c r="J998" s="246"/>
      <c r="K998" s="246"/>
      <c r="L998" s="252"/>
      <c r="M998" s="253"/>
      <c r="N998" s="254"/>
      <c r="O998" s="254"/>
      <c r="P998" s="254"/>
      <c r="Q998" s="254"/>
      <c r="R998" s="254"/>
      <c r="S998" s="254"/>
      <c r="T998" s="25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6" t="s">
        <v>232</v>
      </c>
      <c r="AU998" s="256" t="s">
        <v>89</v>
      </c>
      <c r="AV998" s="13" t="s">
        <v>89</v>
      </c>
      <c r="AW998" s="13" t="s">
        <v>33</v>
      </c>
      <c r="AX998" s="13" t="s">
        <v>78</v>
      </c>
      <c r="AY998" s="256" t="s">
        <v>224</v>
      </c>
    </row>
    <row r="999" s="13" customFormat="1">
      <c r="A999" s="13"/>
      <c r="B999" s="245"/>
      <c r="C999" s="246"/>
      <c r="D999" s="247" t="s">
        <v>232</v>
      </c>
      <c r="E999" s="248" t="s">
        <v>1</v>
      </c>
      <c r="F999" s="249" t="s">
        <v>1511</v>
      </c>
      <c r="G999" s="246"/>
      <c r="H999" s="250">
        <v>2</v>
      </c>
      <c r="I999" s="251"/>
      <c r="J999" s="246"/>
      <c r="K999" s="246"/>
      <c r="L999" s="252"/>
      <c r="M999" s="253"/>
      <c r="N999" s="254"/>
      <c r="O999" s="254"/>
      <c r="P999" s="254"/>
      <c r="Q999" s="254"/>
      <c r="R999" s="254"/>
      <c r="S999" s="254"/>
      <c r="T999" s="25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6" t="s">
        <v>232</v>
      </c>
      <c r="AU999" s="256" t="s">
        <v>89</v>
      </c>
      <c r="AV999" s="13" t="s">
        <v>89</v>
      </c>
      <c r="AW999" s="13" t="s">
        <v>33</v>
      </c>
      <c r="AX999" s="13" t="s">
        <v>78</v>
      </c>
      <c r="AY999" s="256" t="s">
        <v>224</v>
      </c>
    </row>
    <row r="1000" s="15" customFormat="1">
      <c r="A1000" s="15"/>
      <c r="B1000" s="267"/>
      <c r="C1000" s="268"/>
      <c r="D1000" s="247" t="s">
        <v>232</v>
      </c>
      <c r="E1000" s="269" t="s">
        <v>1</v>
      </c>
      <c r="F1000" s="270" t="s">
        <v>248</v>
      </c>
      <c r="G1000" s="268"/>
      <c r="H1000" s="271">
        <v>4</v>
      </c>
      <c r="I1000" s="272"/>
      <c r="J1000" s="268"/>
      <c r="K1000" s="268"/>
      <c r="L1000" s="273"/>
      <c r="M1000" s="274"/>
      <c r="N1000" s="275"/>
      <c r="O1000" s="275"/>
      <c r="P1000" s="275"/>
      <c r="Q1000" s="275"/>
      <c r="R1000" s="275"/>
      <c r="S1000" s="275"/>
      <c r="T1000" s="276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7" t="s">
        <v>232</v>
      </c>
      <c r="AU1000" s="277" t="s">
        <v>89</v>
      </c>
      <c r="AV1000" s="15" t="s">
        <v>230</v>
      </c>
      <c r="AW1000" s="15" t="s">
        <v>33</v>
      </c>
      <c r="AX1000" s="15" t="s">
        <v>84</v>
      </c>
      <c r="AY1000" s="277" t="s">
        <v>224</v>
      </c>
    </row>
    <row r="1001" s="2" customFormat="1" ht="16.5" customHeight="1">
      <c r="A1001" s="40"/>
      <c r="B1001" s="41"/>
      <c r="C1001" s="231" t="s">
        <v>1401</v>
      </c>
      <c r="D1001" s="231" t="s">
        <v>226</v>
      </c>
      <c r="E1001" s="232" t="s">
        <v>1540</v>
      </c>
      <c r="F1001" s="233" t="s">
        <v>1541</v>
      </c>
      <c r="G1001" s="234" t="s">
        <v>810</v>
      </c>
      <c r="H1001" s="289"/>
      <c r="I1001" s="236"/>
      <c r="J1001" s="237">
        <f>ROUND(I1001*H1001,2)</f>
        <v>0</v>
      </c>
      <c r="K1001" s="238"/>
      <c r="L1001" s="46"/>
      <c r="M1001" s="239" t="s">
        <v>1</v>
      </c>
      <c r="N1001" s="240" t="s">
        <v>44</v>
      </c>
      <c r="O1001" s="93"/>
      <c r="P1001" s="241">
        <f>O1001*H1001</f>
        <v>0</v>
      </c>
      <c r="Q1001" s="241">
        <v>0</v>
      </c>
      <c r="R1001" s="241">
        <f>Q1001*H1001</f>
        <v>0</v>
      </c>
      <c r="S1001" s="241">
        <v>0</v>
      </c>
      <c r="T1001" s="242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3" t="s">
        <v>319</v>
      </c>
      <c r="AT1001" s="243" t="s">
        <v>226</v>
      </c>
      <c r="AU1001" s="243" t="s">
        <v>89</v>
      </c>
      <c r="AY1001" s="19" t="s">
        <v>224</v>
      </c>
      <c r="BE1001" s="244">
        <f>IF(N1001="základní",J1001,0)</f>
        <v>0</v>
      </c>
      <c r="BF1001" s="244">
        <f>IF(N1001="snížená",J1001,0)</f>
        <v>0</v>
      </c>
      <c r="BG1001" s="244">
        <f>IF(N1001="zákl. přenesená",J1001,0)</f>
        <v>0</v>
      </c>
      <c r="BH1001" s="244">
        <f>IF(N1001="sníž. přenesená",J1001,0)</f>
        <v>0</v>
      </c>
      <c r="BI1001" s="244">
        <f>IF(N1001="nulová",J1001,0)</f>
        <v>0</v>
      </c>
      <c r="BJ1001" s="19" t="s">
        <v>89</v>
      </c>
      <c r="BK1001" s="244">
        <f>ROUND(I1001*H1001,2)</f>
        <v>0</v>
      </c>
      <c r="BL1001" s="19" t="s">
        <v>319</v>
      </c>
      <c r="BM1001" s="243" t="s">
        <v>3694</v>
      </c>
    </row>
    <row r="1002" s="12" customFormat="1" ht="22.8" customHeight="1">
      <c r="A1002" s="12"/>
      <c r="B1002" s="215"/>
      <c r="C1002" s="216"/>
      <c r="D1002" s="217" t="s">
        <v>77</v>
      </c>
      <c r="E1002" s="229" t="s">
        <v>1582</v>
      </c>
      <c r="F1002" s="229" t="s">
        <v>1583</v>
      </c>
      <c r="G1002" s="216"/>
      <c r="H1002" s="216"/>
      <c r="I1002" s="219"/>
      <c r="J1002" s="230">
        <f>BK1002</f>
        <v>0</v>
      </c>
      <c r="K1002" s="216"/>
      <c r="L1002" s="221"/>
      <c r="M1002" s="222"/>
      <c r="N1002" s="223"/>
      <c r="O1002" s="223"/>
      <c r="P1002" s="224">
        <f>SUM(P1003:P1188)</f>
        <v>0</v>
      </c>
      <c r="Q1002" s="223"/>
      <c r="R1002" s="224">
        <f>SUM(R1003:R1188)</f>
        <v>3.95580402</v>
      </c>
      <c r="S1002" s="223"/>
      <c r="T1002" s="225">
        <f>SUM(T1003:T1188)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26" t="s">
        <v>89</v>
      </c>
      <c r="AT1002" s="227" t="s">
        <v>77</v>
      </c>
      <c r="AU1002" s="227" t="s">
        <v>84</v>
      </c>
      <c r="AY1002" s="226" t="s">
        <v>224</v>
      </c>
      <c r="BK1002" s="228">
        <f>SUM(BK1003:BK1188)</f>
        <v>0</v>
      </c>
    </row>
    <row r="1003" s="2" customFormat="1" ht="24.15" customHeight="1">
      <c r="A1003" s="40"/>
      <c r="B1003" s="41"/>
      <c r="C1003" s="231" t="s">
        <v>1407</v>
      </c>
      <c r="D1003" s="231" t="s">
        <v>226</v>
      </c>
      <c r="E1003" s="232" t="s">
        <v>3695</v>
      </c>
      <c r="F1003" s="233" t="s">
        <v>3696</v>
      </c>
      <c r="G1003" s="234" t="s">
        <v>386</v>
      </c>
      <c r="H1003" s="235">
        <v>1</v>
      </c>
      <c r="I1003" s="236"/>
      <c r="J1003" s="237">
        <f>ROUND(I1003*H1003,2)</f>
        <v>0</v>
      </c>
      <c r="K1003" s="238"/>
      <c r="L1003" s="46"/>
      <c r="M1003" s="239" t="s">
        <v>1</v>
      </c>
      <c r="N1003" s="240" t="s">
        <v>44</v>
      </c>
      <c r="O1003" s="93"/>
      <c r="P1003" s="241">
        <f>O1003*H1003</f>
        <v>0</v>
      </c>
      <c r="Q1003" s="241">
        <v>0</v>
      </c>
      <c r="R1003" s="241">
        <f>Q1003*H1003</f>
        <v>0</v>
      </c>
      <c r="S1003" s="241">
        <v>0</v>
      </c>
      <c r="T1003" s="242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3" t="s">
        <v>319</v>
      </c>
      <c r="AT1003" s="243" t="s">
        <v>226</v>
      </c>
      <c r="AU1003" s="243" t="s">
        <v>89</v>
      </c>
      <c r="AY1003" s="19" t="s">
        <v>224</v>
      </c>
      <c r="BE1003" s="244">
        <f>IF(N1003="základní",J1003,0)</f>
        <v>0</v>
      </c>
      <c r="BF1003" s="244">
        <f>IF(N1003="snížená",J1003,0)</f>
        <v>0</v>
      </c>
      <c r="BG1003" s="244">
        <f>IF(N1003="zákl. přenesená",J1003,0)</f>
        <v>0</v>
      </c>
      <c r="BH1003" s="244">
        <f>IF(N1003="sníž. přenesená",J1003,0)</f>
        <v>0</v>
      </c>
      <c r="BI1003" s="244">
        <f>IF(N1003="nulová",J1003,0)</f>
        <v>0</v>
      </c>
      <c r="BJ1003" s="19" t="s">
        <v>89</v>
      </c>
      <c r="BK1003" s="244">
        <f>ROUND(I1003*H1003,2)</f>
        <v>0</v>
      </c>
      <c r="BL1003" s="19" t="s">
        <v>319</v>
      </c>
      <c r="BM1003" s="243" t="s">
        <v>3697</v>
      </c>
    </row>
    <row r="1004" s="14" customFormat="1">
      <c r="A1004" s="14"/>
      <c r="B1004" s="257"/>
      <c r="C1004" s="258"/>
      <c r="D1004" s="247" t="s">
        <v>232</v>
      </c>
      <c r="E1004" s="259" t="s">
        <v>1</v>
      </c>
      <c r="F1004" s="260" t="s">
        <v>1588</v>
      </c>
      <c r="G1004" s="258"/>
      <c r="H1004" s="259" t="s">
        <v>1</v>
      </c>
      <c r="I1004" s="261"/>
      <c r="J1004" s="258"/>
      <c r="K1004" s="258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232</v>
      </c>
      <c r="AU1004" s="266" t="s">
        <v>89</v>
      </c>
      <c r="AV1004" s="14" t="s">
        <v>84</v>
      </c>
      <c r="AW1004" s="14" t="s">
        <v>33</v>
      </c>
      <c r="AX1004" s="14" t="s">
        <v>78</v>
      </c>
      <c r="AY1004" s="266" t="s">
        <v>224</v>
      </c>
    </row>
    <row r="1005" s="13" customFormat="1">
      <c r="A1005" s="13"/>
      <c r="B1005" s="245"/>
      <c r="C1005" s="246"/>
      <c r="D1005" s="247" t="s">
        <v>232</v>
      </c>
      <c r="E1005" s="248" t="s">
        <v>1</v>
      </c>
      <c r="F1005" s="249" t="s">
        <v>3698</v>
      </c>
      <c r="G1005" s="246"/>
      <c r="H1005" s="250">
        <v>1</v>
      </c>
      <c r="I1005" s="251"/>
      <c r="J1005" s="246"/>
      <c r="K1005" s="246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6" t="s">
        <v>232</v>
      </c>
      <c r="AU1005" s="256" t="s">
        <v>89</v>
      </c>
      <c r="AV1005" s="13" t="s">
        <v>89</v>
      </c>
      <c r="AW1005" s="13" t="s">
        <v>33</v>
      </c>
      <c r="AX1005" s="13" t="s">
        <v>84</v>
      </c>
      <c r="AY1005" s="256" t="s">
        <v>224</v>
      </c>
    </row>
    <row r="1006" s="2" customFormat="1" ht="33" customHeight="1">
      <c r="A1006" s="40"/>
      <c r="B1006" s="41"/>
      <c r="C1006" s="231" t="s">
        <v>1420</v>
      </c>
      <c r="D1006" s="231" t="s">
        <v>226</v>
      </c>
      <c r="E1006" s="232" t="s">
        <v>3699</v>
      </c>
      <c r="F1006" s="233" t="s">
        <v>3700</v>
      </c>
      <c r="G1006" s="234" t="s">
        <v>386</v>
      </c>
      <c r="H1006" s="235">
        <v>1</v>
      </c>
      <c r="I1006" s="236"/>
      <c r="J1006" s="237">
        <f>ROUND(I1006*H1006,2)</f>
        <v>0</v>
      </c>
      <c r="K1006" s="238"/>
      <c r="L1006" s="46"/>
      <c r="M1006" s="239" t="s">
        <v>1</v>
      </c>
      <c r="N1006" s="240" t="s">
        <v>44</v>
      </c>
      <c r="O1006" s="93"/>
      <c r="P1006" s="241">
        <f>O1006*H1006</f>
        <v>0</v>
      </c>
      <c r="Q1006" s="241">
        <v>0</v>
      </c>
      <c r="R1006" s="241">
        <f>Q1006*H1006</f>
        <v>0</v>
      </c>
      <c r="S1006" s="241">
        <v>0</v>
      </c>
      <c r="T1006" s="242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3" t="s">
        <v>319</v>
      </c>
      <c r="AT1006" s="243" t="s">
        <v>226</v>
      </c>
      <c r="AU1006" s="243" t="s">
        <v>89</v>
      </c>
      <c r="AY1006" s="19" t="s">
        <v>224</v>
      </c>
      <c r="BE1006" s="244">
        <f>IF(N1006="základní",J1006,0)</f>
        <v>0</v>
      </c>
      <c r="BF1006" s="244">
        <f>IF(N1006="snížená",J1006,0)</f>
        <v>0</v>
      </c>
      <c r="BG1006" s="244">
        <f>IF(N1006="zákl. přenesená",J1006,0)</f>
        <v>0</v>
      </c>
      <c r="BH1006" s="244">
        <f>IF(N1006="sníž. přenesená",J1006,0)</f>
        <v>0</v>
      </c>
      <c r="BI1006" s="244">
        <f>IF(N1006="nulová",J1006,0)</f>
        <v>0</v>
      </c>
      <c r="BJ1006" s="19" t="s">
        <v>89</v>
      </c>
      <c r="BK1006" s="244">
        <f>ROUND(I1006*H1006,2)</f>
        <v>0</v>
      </c>
      <c r="BL1006" s="19" t="s">
        <v>319</v>
      </c>
      <c r="BM1006" s="243" t="s">
        <v>3701</v>
      </c>
    </row>
    <row r="1007" s="14" customFormat="1">
      <c r="A1007" s="14"/>
      <c r="B1007" s="257"/>
      <c r="C1007" s="258"/>
      <c r="D1007" s="247" t="s">
        <v>232</v>
      </c>
      <c r="E1007" s="259" t="s">
        <v>1</v>
      </c>
      <c r="F1007" s="260" t="s">
        <v>1588</v>
      </c>
      <c r="G1007" s="258"/>
      <c r="H1007" s="259" t="s">
        <v>1</v>
      </c>
      <c r="I1007" s="261"/>
      <c r="J1007" s="258"/>
      <c r="K1007" s="258"/>
      <c r="L1007" s="262"/>
      <c r="M1007" s="263"/>
      <c r="N1007" s="264"/>
      <c r="O1007" s="264"/>
      <c r="P1007" s="264"/>
      <c r="Q1007" s="264"/>
      <c r="R1007" s="264"/>
      <c r="S1007" s="264"/>
      <c r="T1007" s="26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6" t="s">
        <v>232</v>
      </c>
      <c r="AU1007" s="266" t="s">
        <v>89</v>
      </c>
      <c r="AV1007" s="14" t="s">
        <v>84</v>
      </c>
      <c r="AW1007" s="14" t="s">
        <v>33</v>
      </c>
      <c r="AX1007" s="14" t="s">
        <v>78</v>
      </c>
      <c r="AY1007" s="266" t="s">
        <v>224</v>
      </c>
    </row>
    <row r="1008" s="13" customFormat="1">
      <c r="A1008" s="13"/>
      <c r="B1008" s="245"/>
      <c r="C1008" s="246"/>
      <c r="D1008" s="247" t="s">
        <v>232</v>
      </c>
      <c r="E1008" s="248" t="s">
        <v>1</v>
      </c>
      <c r="F1008" s="249" t="s">
        <v>1590</v>
      </c>
      <c r="G1008" s="246"/>
      <c r="H1008" s="250">
        <v>1</v>
      </c>
      <c r="I1008" s="251"/>
      <c r="J1008" s="246"/>
      <c r="K1008" s="246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6" t="s">
        <v>232</v>
      </c>
      <c r="AU1008" s="256" t="s">
        <v>89</v>
      </c>
      <c r="AV1008" s="13" t="s">
        <v>89</v>
      </c>
      <c r="AW1008" s="13" t="s">
        <v>33</v>
      </c>
      <c r="AX1008" s="13" t="s">
        <v>84</v>
      </c>
      <c r="AY1008" s="256" t="s">
        <v>224</v>
      </c>
    </row>
    <row r="1009" s="2" customFormat="1" ht="37.8" customHeight="1">
      <c r="A1009" s="40"/>
      <c r="B1009" s="41"/>
      <c r="C1009" s="231" t="s">
        <v>1425</v>
      </c>
      <c r="D1009" s="231" t="s">
        <v>226</v>
      </c>
      <c r="E1009" s="232" t="s">
        <v>3702</v>
      </c>
      <c r="F1009" s="233" t="s">
        <v>3703</v>
      </c>
      <c r="G1009" s="234" t="s">
        <v>386</v>
      </c>
      <c r="H1009" s="235">
        <v>1</v>
      </c>
      <c r="I1009" s="236"/>
      <c r="J1009" s="237">
        <f>ROUND(I1009*H1009,2)</f>
        <v>0</v>
      </c>
      <c r="K1009" s="238"/>
      <c r="L1009" s="46"/>
      <c r="M1009" s="239" t="s">
        <v>1</v>
      </c>
      <c r="N1009" s="240" t="s">
        <v>44</v>
      </c>
      <c r="O1009" s="93"/>
      <c r="P1009" s="241">
        <f>O1009*H1009</f>
        <v>0</v>
      </c>
      <c r="Q1009" s="241">
        <v>0</v>
      </c>
      <c r="R1009" s="241">
        <f>Q1009*H1009</f>
        <v>0</v>
      </c>
      <c r="S1009" s="241">
        <v>0</v>
      </c>
      <c r="T1009" s="242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3" t="s">
        <v>319</v>
      </c>
      <c r="AT1009" s="243" t="s">
        <v>226</v>
      </c>
      <c r="AU1009" s="243" t="s">
        <v>89</v>
      </c>
      <c r="AY1009" s="19" t="s">
        <v>224</v>
      </c>
      <c r="BE1009" s="244">
        <f>IF(N1009="základní",J1009,0)</f>
        <v>0</v>
      </c>
      <c r="BF1009" s="244">
        <f>IF(N1009="snížená",J1009,0)</f>
        <v>0</v>
      </c>
      <c r="BG1009" s="244">
        <f>IF(N1009="zákl. přenesená",J1009,0)</f>
        <v>0</v>
      </c>
      <c r="BH1009" s="244">
        <f>IF(N1009="sníž. přenesená",J1009,0)</f>
        <v>0</v>
      </c>
      <c r="BI1009" s="244">
        <f>IF(N1009="nulová",J1009,0)</f>
        <v>0</v>
      </c>
      <c r="BJ1009" s="19" t="s">
        <v>89</v>
      </c>
      <c r="BK1009" s="244">
        <f>ROUND(I1009*H1009,2)</f>
        <v>0</v>
      </c>
      <c r="BL1009" s="19" t="s">
        <v>319</v>
      </c>
      <c r="BM1009" s="243" t="s">
        <v>3704</v>
      </c>
    </row>
    <row r="1010" s="14" customFormat="1">
      <c r="A1010" s="14"/>
      <c r="B1010" s="257"/>
      <c r="C1010" s="258"/>
      <c r="D1010" s="247" t="s">
        <v>232</v>
      </c>
      <c r="E1010" s="259" t="s">
        <v>1</v>
      </c>
      <c r="F1010" s="260" t="s">
        <v>1588</v>
      </c>
      <c r="G1010" s="258"/>
      <c r="H1010" s="259" t="s">
        <v>1</v>
      </c>
      <c r="I1010" s="261"/>
      <c r="J1010" s="258"/>
      <c r="K1010" s="258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6" t="s">
        <v>232</v>
      </c>
      <c r="AU1010" s="266" t="s">
        <v>89</v>
      </c>
      <c r="AV1010" s="14" t="s">
        <v>84</v>
      </c>
      <c r="AW1010" s="14" t="s">
        <v>33</v>
      </c>
      <c r="AX1010" s="14" t="s">
        <v>78</v>
      </c>
      <c r="AY1010" s="266" t="s">
        <v>224</v>
      </c>
    </row>
    <row r="1011" s="14" customFormat="1">
      <c r="A1011" s="14"/>
      <c r="B1011" s="257"/>
      <c r="C1011" s="258"/>
      <c r="D1011" s="247" t="s">
        <v>232</v>
      </c>
      <c r="E1011" s="259" t="s">
        <v>1</v>
      </c>
      <c r="F1011" s="260" t="s">
        <v>3705</v>
      </c>
      <c r="G1011" s="258"/>
      <c r="H1011" s="259" t="s">
        <v>1</v>
      </c>
      <c r="I1011" s="261"/>
      <c r="J1011" s="258"/>
      <c r="K1011" s="258"/>
      <c r="L1011" s="262"/>
      <c r="M1011" s="263"/>
      <c r="N1011" s="264"/>
      <c r="O1011" s="264"/>
      <c r="P1011" s="264"/>
      <c r="Q1011" s="264"/>
      <c r="R1011" s="264"/>
      <c r="S1011" s="264"/>
      <c r="T1011" s="26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6" t="s">
        <v>232</v>
      </c>
      <c r="AU1011" s="266" t="s">
        <v>89</v>
      </c>
      <c r="AV1011" s="14" t="s">
        <v>84</v>
      </c>
      <c r="AW1011" s="14" t="s">
        <v>33</v>
      </c>
      <c r="AX1011" s="14" t="s">
        <v>78</v>
      </c>
      <c r="AY1011" s="266" t="s">
        <v>224</v>
      </c>
    </row>
    <row r="1012" s="13" customFormat="1">
      <c r="A1012" s="13"/>
      <c r="B1012" s="245"/>
      <c r="C1012" s="246"/>
      <c r="D1012" s="247" t="s">
        <v>232</v>
      </c>
      <c r="E1012" s="248" t="s">
        <v>1</v>
      </c>
      <c r="F1012" s="249" t="s">
        <v>3706</v>
      </c>
      <c r="G1012" s="246"/>
      <c r="H1012" s="250">
        <v>1</v>
      </c>
      <c r="I1012" s="251"/>
      <c r="J1012" s="246"/>
      <c r="K1012" s="246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6" t="s">
        <v>232</v>
      </c>
      <c r="AU1012" s="256" t="s">
        <v>89</v>
      </c>
      <c r="AV1012" s="13" t="s">
        <v>89</v>
      </c>
      <c r="AW1012" s="13" t="s">
        <v>33</v>
      </c>
      <c r="AX1012" s="13" t="s">
        <v>84</v>
      </c>
      <c r="AY1012" s="256" t="s">
        <v>224</v>
      </c>
    </row>
    <row r="1013" s="2" customFormat="1" ht="24.15" customHeight="1">
      <c r="A1013" s="40"/>
      <c r="B1013" s="41"/>
      <c r="C1013" s="231" t="s">
        <v>1429</v>
      </c>
      <c r="D1013" s="231" t="s">
        <v>226</v>
      </c>
      <c r="E1013" s="232" t="s">
        <v>3707</v>
      </c>
      <c r="F1013" s="233" t="s">
        <v>1613</v>
      </c>
      <c r="G1013" s="234" t="s">
        <v>386</v>
      </c>
      <c r="H1013" s="235">
        <v>1</v>
      </c>
      <c r="I1013" s="236"/>
      <c r="J1013" s="237">
        <f>ROUND(I1013*H1013,2)</f>
        <v>0</v>
      </c>
      <c r="K1013" s="238"/>
      <c r="L1013" s="46"/>
      <c r="M1013" s="239" t="s">
        <v>1</v>
      </c>
      <c r="N1013" s="240" t="s">
        <v>44</v>
      </c>
      <c r="O1013" s="93"/>
      <c r="P1013" s="241">
        <f>O1013*H1013</f>
        <v>0</v>
      </c>
      <c r="Q1013" s="241">
        <v>0</v>
      </c>
      <c r="R1013" s="241">
        <f>Q1013*H1013</f>
        <v>0</v>
      </c>
      <c r="S1013" s="241">
        <v>0</v>
      </c>
      <c r="T1013" s="242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43" t="s">
        <v>319</v>
      </c>
      <c r="AT1013" s="243" t="s">
        <v>226</v>
      </c>
      <c r="AU1013" s="243" t="s">
        <v>89</v>
      </c>
      <c r="AY1013" s="19" t="s">
        <v>224</v>
      </c>
      <c r="BE1013" s="244">
        <f>IF(N1013="základní",J1013,0)</f>
        <v>0</v>
      </c>
      <c r="BF1013" s="244">
        <f>IF(N1013="snížená",J1013,0)</f>
        <v>0</v>
      </c>
      <c r="BG1013" s="244">
        <f>IF(N1013="zákl. přenesená",J1013,0)</f>
        <v>0</v>
      </c>
      <c r="BH1013" s="244">
        <f>IF(N1013="sníž. přenesená",J1013,0)</f>
        <v>0</v>
      </c>
      <c r="BI1013" s="244">
        <f>IF(N1013="nulová",J1013,0)</f>
        <v>0</v>
      </c>
      <c r="BJ1013" s="19" t="s">
        <v>89</v>
      </c>
      <c r="BK1013" s="244">
        <f>ROUND(I1013*H1013,2)</f>
        <v>0</v>
      </c>
      <c r="BL1013" s="19" t="s">
        <v>319</v>
      </c>
      <c r="BM1013" s="243" t="s">
        <v>3708</v>
      </c>
    </row>
    <row r="1014" s="14" customFormat="1">
      <c r="A1014" s="14"/>
      <c r="B1014" s="257"/>
      <c r="C1014" s="258"/>
      <c r="D1014" s="247" t="s">
        <v>232</v>
      </c>
      <c r="E1014" s="259" t="s">
        <v>1</v>
      </c>
      <c r="F1014" s="260" t="s">
        <v>1588</v>
      </c>
      <c r="G1014" s="258"/>
      <c r="H1014" s="259" t="s">
        <v>1</v>
      </c>
      <c r="I1014" s="261"/>
      <c r="J1014" s="258"/>
      <c r="K1014" s="258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6" t="s">
        <v>232</v>
      </c>
      <c r="AU1014" s="266" t="s">
        <v>89</v>
      </c>
      <c r="AV1014" s="14" t="s">
        <v>84</v>
      </c>
      <c r="AW1014" s="14" t="s">
        <v>33</v>
      </c>
      <c r="AX1014" s="14" t="s">
        <v>78</v>
      </c>
      <c r="AY1014" s="266" t="s">
        <v>224</v>
      </c>
    </row>
    <row r="1015" s="13" customFormat="1">
      <c r="A1015" s="13"/>
      <c r="B1015" s="245"/>
      <c r="C1015" s="246"/>
      <c r="D1015" s="247" t="s">
        <v>232</v>
      </c>
      <c r="E1015" s="248" t="s">
        <v>1</v>
      </c>
      <c r="F1015" s="249" t="s">
        <v>1595</v>
      </c>
      <c r="G1015" s="246"/>
      <c r="H1015" s="250">
        <v>1</v>
      </c>
      <c r="I1015" s="251"/>
      <c r="J1015" s="246"/>
      <c r="K1015" s="246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6" t="s">
        <v>232</v>
      </c>
      <c r="AU1015" s="256" t="s">
        <v>89</v>
      </c>
      <c r="AV1015" s="13" t="s">
        <v>89</v>
      </c>
      <c r="AW1015" s="13" t="s">
        <v>33</v>
      </c>
      <c r="AX1015" s="13" t="s">
        <v>84</v>
      </c>
      <c r="AY1015" s="256" t="s">
        <v>224</v>
      </c>
    </row>
    <row r="1016" s="2" customFormat="1" ht="24.15" customHeight="1">
      <c r="A1016" s="40"/>
      <c r="B1016" s="41"/>
      <c r="C1016" s="231" t="s">
        <v>1433</v>
      </c>
      <c r="D1016" s="231" t="s">
        <v>226</v>
      </c>
      <c r="E1016" s="232" t="s">
        <v>3709</v>
      </c>
      <c r="F1016" s="233" t="s">
        <v>3710</v>
      </c>
      <c r="G1016" s="234" t="s">
        <v>386</v>
      </c>
      <c r="H1016" s="235">
        <v>1</v>
      </c>
      <c r="I1016" s="236"/>
      <c r="J1016" s="237">
        <f>ROUND(I1016*H1016,2)</f>
        <v>0</v>
      </c>
      <c r="K1016" s="238"/>
      <c r="L1016" s="46"/>
      <c r="M1016" s="239" t="s">
        <v>1</v>
      </c>
      <c r="N1016" s="240" t="s">
        <v>44</v>
      </c>
      <c r="O1016" s="93"/>
      <c r="P1016" s="241">
        <f>O1016*H1016</f>
        <v>0</v>
      </c>
      <c r="Q1016" s="241">
        <v>0</v>
      </c>
      <c r="R1016" s="241">
        <f>Q1016*H1016</f>
        <v>0</v>
      </c>
      <c r="S1016" s="241">
        <v>0</v>
      </c>
      <c r="T1016" s="242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3" t="s">
        <v>319</v>
      </c>
      <c r="AT1016" s="243" t="s">
        <v>226</v>
      </c>
      <c r="AU1016" s="243" t="s">
        <v>89</v>
      </c>
      <c r="AY1016" s="19" t="s">
        <v>224</v>
      </c>
      <c r="BE1016" s="244">
        <f>IF(N1016="základní",J1016,0)</f>
        <v>0</v>
      </c>
      <c r="BF1016" s="244">
        <f>IF(N1016="snížená",J1016,0)</f>
        <v>0</v>
      </c>
      <c r="BG1016" s="244">
        <f>IF(N1016="zákl. přenesená",J1016,0)</f>
        <v>0</v>
      </c>
      <c r="BH1016" s="244">
        <f>IF(N1016="sníž. přenesená",J1016,0)</f>
        <v>0</v>
      </c>
      <c r="BI1016" s="244">
        <f>IF(N1016="nulová",J1016,0)</f>
        <v>0</v>
      </c>
      <c r="BJ1016" s="19" t="s">
        <v>89</v>
      </c>
      <c r="BK1016" s="244">
        <f>ROUND(I1016*H1016,2)</f>
        <v>0</v>
      </c>
      <c r="BL1016" s="19" t="s">
        <v>319</v>
      </c>
      <c r="BM1016" s="243" t="s">
        <v>3711</v>
      </c>
    </row>
    <row r="1017" s="14" customFormat="1">
      <c r="A1017" s="14"/>
      <c r="B1017" s="257"/>
      <c r="C1017" s="258"/>
      <c r="D1017" s="247" t="s">
        <v>232</v>
      </c>
      <c r="E1017" s="259" t="s">
        <v>1</v>
      </c>
      <c r="F1017" s="260" t="s">
        <v>1588</v>
      </c>
      <c r="G1017" s="258"/>
      <c r="H1017" s="259" t="s">
        <v>1</v>
      </c>
      <c r="I1017" s="261"/>
      <c r="J1017" s="258"/>
      <c r="K1017" s="258"/>
      <c r="L1017" s="262"/>
      <c r="M1017" s="263"/>
      <c r="N1017" s="264"/>
      <c r="O1017" s="264"/>
      <c r="P1017" s="264"/>
      <c r="Q1017" s="264"/>
      <c r="R1017" s="264"/>
      <c r="S1017" s="264"/>
      <c r="T1017" s="26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6" t="s">
        <v>232</v>
      </c>
      <c r="AU1017" s="266" t="s">
        <v>89</v>
      </c>
      <c r="AV1017" s="14" t="s">
        <v>84</v>
      </c>
      <c r="AW1017" s="14" t="s">
        <v>33</v>
      </c>
      <c r="AX1017" s="14" t="s">
        <v>78</v>
      </c>
      <c r="AY1017" s="266" t="s">
        <v>224</v>
      </c>
    </row>
    <row r="1018" s="13" customFormat="1">
      <c r="A1018" s="13"/>
      <c r="B1018" s="245"/>
      <c r="C1018" s="246"/>
      <c r="D1018" s="247" t="s">
        <v>232</v>
      </c>
      <c r="E1018" s="248" t="s">
        <v>1</v>
      </c>
      <c r="F1018" s="249" t="s">
        <v>1600</v>
      </c>
      <c r="G1018" s="246"/>
      <c r="H1018" s="250">
        <v>1</v>
      </c>
      <c r="I1018" s="251"/>
      <c r="J1018" s="246"/>
      <c r="K1018" s="246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6" t="s">
        <v>232</v>
      </c>
      <c r="AU1018" s="256" t="s">
        <v>89</v>
      </c>
      <c r="AV1018" s="13" t="s">
        <v>89</v>
      </c>
      <c r="AW1018" s="13" t="s">
        <v>33</v>
      </c>
      <c r="AX1018" s="13" t="s">
        <v>84</v>
      </c>
      <c r="AY1018" s="256" t="s">
        <v>224</v>
      </c>
    </row>
    <row r="1019" s="2" customFormat="1" ht="24.15" customHeight="1">
      <c r="A1019" s="40"/>
      <c r="B1019" s="41"/>
      <c r="C1019" s="231" t="s">
        <v>1437</v>
      </c>
      <c r="D1019" s="231" t="s">
        <v>226</v>
      </c>
      <c r="E1019" s="232" t="s">
        <v>3712</v>
      </c>
      <c r="F1019" s="233" t="s">
        <v>3713</v>
      </c>
      <c r="G1019" s="234" t="s">
        <v>386</v>
      </c>
      <c r="H1019" s="235">
        <v>1</v>
      </c>
      <c r="I1019" s="236"/>
      <c r="J1019" s="237">
        <f>ROUND(I1019*H1019,2)</f>
        <v>0</v>
      </c>
      <c r="K1019" s="238"/>
      <c r="L1019" s="46"/>
      <c r="M1019" s="239" t="s">
        <v>1</v>
      </c>
      <c r="N1019" s="240" t="s">
        <v>44</v>
      </c>
      <c r="O1019" s="93"/>
      <c r="P1019" s="241">
        <f>O1019*H1019</f>
        <v>0</v>
      </c>
      <c r="Q1019" s="241">
        <v>0</v>
      </c>
      <c r="R1019" s="241">
        <f>Q1019*H1019</f>
        <v>0</v>
      </c>
      <c r="S1019" s="241">
        <v>0</v>
      </c>
      <c r="T1019" s="242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3" t="s">
        <v>319</v>
      </c>
      <c r="AT1019" s="243" t="s">
        <v>226</v>
      </c>
      <c r="AU1019" s="243" t="s">
        <v>89</v>
      </c>
      <c r="AY1019" s="19" t="s">
        <v>224</v>
      </c>
      <c r="BE1019" s="244">
        <f>IF(N1019="základní",J1019,0)</f>
        <v>0</v>
      </c>
      <c r="BF1019" s="244">
        <f>IF(N1019="snížená",J1019,0)</f>
        <v>0</v>
      </c>
      <c r="BG1019" s="244">
        <f>IF(N1019="zákl. přenesená",J1019,0)</f>
        <v>0</v>
      </c>
      <c r="BH1019" s="244">
        <f>IF(N1019="sníž. přenesená",J1019,0)</f>
        <v>0</v>
      </c>
      <c r="BI1019" s="244">
        <f>IF(N1019="nulová",J1019,0)</f>
        <v>0</v>
      </c>
      <c r="BJ1019" s="19" t="s">
        <v>89</v>
      </c>
      <c r="BK1019" s="244">
        <f>ROUND(I1019*H1019,2)</f>
        <v>0</v>
      </c>
      <c r="BL1019" s="19" t="s">
        <v>319</v>
      </c>
      <c r="BM1019" s="243" t="s">
        <v>3714</v>
      </c>
    </row>
    <row r="1020" s="14" customFormat="1">
      <c r="A1020" s="14"/>
      <c r="B1020" s="257"/>
      <c r="C1020" s="258"/>
      <c r="D1020" s="247" t="s">
        <v>232</v>
      </c>
      <c r="E1020" s="259" t="s">
        <v>1</v>
      </c>
      <c r="F1020" s="260" t="s">
        <v>1588</v>
      </c>
      <c r="G1020" s="258"/>
      <c r="H1020" s="259" t="s">
        <v>1</v>
      </c>
      <c r="I1020" s="261"/>
      <c r="J1020" s="258"/>
      <c r="K1020" s="258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232</v>
      </c>
      <c r="AU1020" s="266" t="s">
        <v>89</v>
      </c>
      <c r="AV1020" s="14" t="s">
        <v>84</v>
      </c>
      <c r="AW1020" s="14" t="s">
        <v>33</v>
      </c>
      <c r="AX1020" s="14" t="s">
        <v>78</v>
      </c>
      <c r="AY1020" s="266" t="s">
        <v>224</v>
      </c>
    </row>
    <row r="1021" s="13" customFormat="1">
      <c r="A1021" s="13"/>
      <c r="B1021" s="245"/>
      <c r="C1021" s="246"/>
      <c r="D1021" s="247" t="s">
        <v>232</v>
      </c>
      <c r="E1021" s="248" t="s">
        <v>1</v>
      </c>
      <c r="F1021" s="249" t="s">
        <v>3715</v>
      </c>
      <c r="G1021" s="246"/>
      <c r="H1021" s="250">
        <v>1</v>
      </c>
      <c r="I1021" s="251"/>
      <c r="J1021" s="246"/>
      <c r="K1021" s="246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6" t="s">
        <v>232</v>
      </c>
      <c r="AU1021" s="256" t="s">
        <v>89</v>
      </c>
      <c r="AV1021" s="13" t="s">
        <v>89</v>
      </c>
      <c r="AW1021" s="13" t="s">
        <v>33</v>
      </c>
      <c r="AX1021" s="13" t="s">
        <v>84</v>
      </c>
      <c r="AY1021" s="256" t="s">
        <v>224</v>
      </c>
    </row>
    <row r="1022" s="2" customFormat="1" ht="24.15" customHeight="1">
      <c r="A1022" s="40"/>
      <c r="B1022" s="41"/>
      <c r="C1022" s="231" t="s">
        <v>1451</v>
      </c>
      <c r="D1022" s="231" t="s">
        <v>226</v>
      </c>
      <c r="E1022" s="232" t="s">
        <v>3716</v>
      </c>
      <c r="F1022" s="233" t="s">
        <v>3713</v>
      </c>
      <c r="G1022" s="234" t="s">
        <v>386</v>
      </c>
      <c r="H1022" s="235">
        <v>1</v>
      </c>
      <c r="I1022" s="236"/>
      <c r="J1022" s="237">
        <f>ROUND(I1022*H1022,2)</f>
        <v>0</v>
      </c>
      <c r="K1022" s="238"/>
      <c r="L1022" s="46"/>
      <c r="M1022" s="239" t="s">
        <v>1</v>
      </c>
      <c r="N1022" s="240" t="s">
        <v>44</v>
      </c>
      <c r="O1022" s="93"/>
      <c r="P1022" s="241">
        <f>O1022*H1022</f>
        <v>0</v>
      </c>
      <c r="Q1022" s="241">
        <v>0</v>
      </c>
      <c r="R1022" s="241">
        <f>Q1022*H1022</f>
        <v>0</v>
      </c>
      <c r="S1022" s="241">
        <v>0</v>
      </c>
      <c r="T1022" s="242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3" t="s">
        <v>319</v>
      </c>
      <c r="AT1022" s="243" t="s">
        <v>226</v>
      </c>
      <c r="AU1022" s="243" t="s">
        <v>89</v>
      </c>
      <c r="AY1022" s="19" t="s">
        <v>224</v>
      </c>
      <c r="BE1022" s="244">
        <f>IF(N1022="základní",J1022,0)</f>
        <v>0</v>
      </c>
      <c r="BF1022" s="244">
        <f>IF(N1022="snížená",J1022,0)</f>
        <v>0</v>
      </c>
      <c r="BG1022" s="244">
        <f>IF(N1022="zákl. přenesená",J1022,0)</f>
        <v>0</v>
      </c>
      <c r="BH1022" s="244">
        <f>IF(N1022="sníž. přenesená",J1022,0)</f>
        <v>0</v>
      </c>
      <c r="BI1022" s="244">
        <f>IF(N1022="nulová",J1022,0)</f>
        <v>0</v>
      </c>
      <c r="BJ1022" s="19" t="s">
        <v>89</v>
      </c>
      <c r="BK1022" s="244">
        <f>ROUND(I1022*H1022,2)</f>
        <v>0</v>
      </c>
      <c r="BL1022" s="19" t="s">
        <v>319</v>
      </c>
      <c r="BM1022" s="243" t="s">
        <v>3717</v>
      </c>
    </row>
    <row r="1023" s="14" customFormat="1">
      <c r="A1023" s="14"/>
      <c r="B1023" s="257"/>
      <c r="C1023" s="258"/>
      <c r="D1023" s="247" t="s">
        <v>232</v>
      </c>
      <c r="E1023" s="259" t="s">
        <v>1</v>
      </c>
      <c r="F1023" s="260" t="s">
        <v>1588</v>
      </c>
      <c r="G1023" s="258"/>
      <c r="H1023" s="259" t="s">
        <v>1</v>
      </c>
      <c r="I1023" s="261"/>
      <c r="J1023" s="258"/>
      <c r="K1023" s="258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6" t="s">
        <v>232</v>
      </c>
      <c r="AU1023" s="266" t="s">
        <v>89</v>
      </c>
      <c r="AV1023" s="14" t="s">
        <v>84</v>
      </c>
      <c r="AW1023" s="14" t="s">
        <v>33</v>
      </c>
      <c r="AX1023" s="14" t="s">
        <v>78</v>
      </c>
      <c r="AY1023" s="266" t="s">
        <v>224</v>
      </c>
    </row>
    <row r="1024" s="13" customFormat="1">
      <c r="A1024" s="13"/>
      <c r="B1024" s="245"/>
      <c r="C1024" s="246"/>
      <c r="D1024" s="247" t="s">
        <v>232</v>
      </c>
      <c r="E1024" s="248" t="s">
        <v>1</v>
      </c>
      <c r="F1024" s="249" t="s">
        <v>1610</v>
      </c>
      <c r="G1024" s="246"/>
      <c r="H1024" s="250">
        <v>1</v>
      </c>
      <c r="I1024" s="251"/>
      <c r="J1024" s="246"/>
      <c r="K1024" s="246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6" t="s">
        <v>232</v>
      </c>
      <c r="AU1024" s="256" t="s">
        <v>89</v>
      </c>
      <c r="AV1024" s="13" t="s">
        <v>89</v>
      </c>
      <c r="AW1024" s="13" t="s">
        <v>33</v>
      </c>
      <c r="AX1024" s="13" t="s">
        <v>84</v>
      </c>
      <c r="AY1024" s="256" t="s">
        <v>224</v>
      </c>
    </row>
    <row r="1025" s="2" customFormat="1" ht="33" customHeight="1">
      <c r="A1025" s="40"/>
      <c r="B1025" s="41"/>
      <c r="C1025" s="231" t="s">
        <v>1456</v>
      </c>
      <c r="D1025" s="231" t="s">
        <v>226</v>
      </c>
      <c r="E1025" s="232" t="s">
        <v>3718</v>
      </c>
      <c r="F1025" s="233" t="s">
        <v>1608</v>
      </c>
      <c r="G1025" s="234" t="s">
        <v>386</v>
      </c>
      <c r="H1025" s="235">
        <v>1</v>
      </c>
      <c r="I1025" s="236"/>
      <c r="J1025" s="237">
        <f>ROUND(I1025*H1025,2)</f>
        <v>0</v>
      </c>
      <c r="K1025" s="238"/>
      <c r="L1025" s="46"/>
      <c r="M1025" s="239" t="s">
        <v>1</v>
      </c>
      <c r="N1025" s="240" t="s">
        <v>44</v>
      </c>
      <c r="O1025" s="93"/>
      <c r="P1025" s="241">
        <f>O1025*H1025</f>
        <v>0</v>
      </c>
      <c r="Q1025" s="241">
        <v>0</v>
      </c>
      <c r="R1025" s="241">
        <f>Q1025*H1025</f>
        <v>0</v>
      </c>
      <c r="S1025" s="241">
        <v>0</v>
      </c>
      <c r="T1025" s="242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3" t="s">
        <v>319</v>
      </c>
      <c r="AT1025" s="243" t="s">
        <v>226</v>
      </c>
      <c r="AU1025" s="243" t="s">
        <v>89</v>
      </c>
      <c r="AY1025" s="19" t="s">
        <v>224</v>
      </c>
      <c r="BE1025" s="244">
        <f>IF(N1025="základní",J1025,0)</f>
        <v>0</v>
      </c>
      <c r="BF1025" s="244">
        <f>IF(N1025="snížená",J1025,0)</f>
        <v>0</v>
      </c>
      <c r="BG1025" s="244">
        <f>IF(N1025="zákl. přenesená",J1025,0)</f>
        <v>0</v>
      </c>
      <c r="BH1025" s="244">
        <f>IF(N1025="sníž. přenesená",J1025,0)</f>
        <v>0</v>
      </c>
      <c r="BI1025" s="244">
        <f>IF(N1025="nulová",J1025,0)</f>
        <v>0</v>
      </c>
      <c r="BJ1025" s="19" t="s">
        <v>89</v>
      </c>
      <c r="BK1025" s="244">
        <f>ROUND(I1025*H1025,2)</f>
        <v>0</v>
      </c>
      <c r="BL1025" s="19" t="s">
        <v>319</v>
      </c>
      <c r="BM1025" s="243" t="s">
        <v>3719</v>
      </c>
    </row>
    <row r="1026" s="14" customFormat="1">
      <c r="A1026" s="14"/>
      <c r="B1026" s="257"/>
      <c r="C1026" s="258"/>
      <c r="D1026" s="247" t="s">
        <v>232</v>
      </c>
      <c r="E1026" s="259" t="s">
        <v>1</v>
      </c>
      <c r="F1026" s="260" t="s">
        <v>1588</v>
      </c>
      <c r="G1026" s="258"/>
      <c r="H1026" s="259" t="s">
        <v>1</v>
      </c>
      <c r="I1026" s="261"/>
      <c r="J1026" s="258"/>
      <c r="K1026" s="258"/>
      <c r="L1026" s="262"/>
      <c r="M1026" s="263"/>
      <c r="N1026" s="264"/>
      <c r="O1026" s="264"/>
      <c r="P1026" s="264"/>
      <c r="Q1026" s="264"/>
      <c r="R1026" s="264"/>
      <c r="S1026" s="264"/>
      <c r="T1026" s="26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6" t="s">
        <v>232</v>
      </c>
      <c r="AU1026" s="266" t="s">
        <v>89</v>
      </c>
      <c r="AV1026" s="14" t="s">
        <v>84</v>
      </c>
      <c r="AW1026" s="14" t="s">
        <v>33</v>
      </c>
      <c r="AX1026" s="14" t="s">
        <v>78</v>
      </c>
      <c r="AY1026" s="266" t="s">
        <v>224</v>
      </c>
    </row>
    <row r="1027" s="13" customFormat="1">
      <c r="A1027" s="13"/>
      <c r="B1027" s="245"/>
      <c r="C1027" s="246"/>
      <c r="D1027" s="247" t="s">
        <v>232</v>
      </c>
      <c r="E1027" s="248" t="s">
        <v>1</v>
      </c>
      <c r="F1027" s="249" t="s">
        <v>3720</v>
      </c>
      <c r="G1027" s="246"/>
      <c r="H1027" s="250">
        <v>1</v>
      </c>
      <c r="I1027" s="251"/>
      <c r="J1027" s="246"/>
      <c r="K1027" s="246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6" t="s">
        <v>232</v>
      </c>
      <c r="AU1027" s="256" t="s">
        <v>89</v>
      </c>
      <c r="AV1027" s="13" t="s">
        <v>89</v>
      </c>
      <c r="AW1027" s="13" t="s">
        <v>33</v>
      </c>
      <c r="AX1027" s="13" t="s">
        <v>84</v>
      </c>
      <c r="AY1027" s="256" t="s">
        <v>224</v>
      </c>
    </row>
    <row r="1028" s="2" customFormat="1" ht="21.75" customHeight="1">
      <c r="A1028" s="40"/>
      <c r="B1028" s="41"/>
      <c r="C1028" s="231" t="s">
        <v>1461</v>
      </c>
      <c r="D1028" s="231" t="s">
        <v>226</v>
      </c>
      <c r="E1028" s="232" t="s">
        <v>1652</v>
      </c>
      <c r="F1028" s="233" t="s">
        <v>1653</v>
      </c>
      <c r="G1028" s="234" t="s">
        <v>229</v>
      </c>
      <c r="H1028" s="235">
        <v>134.304</v>
      </c>
      <c r="I1028" s="236"/>
      <c r="J1028" s="237">
        <f>ROUND(I1028*H1028,2)</f>
        <v>0</v>
      </c>
      <c r="K1028" s="238"/>
      <c r="L1028" s="46"/>
      <c r="M1028" s="239" t="s">
        <v>1</v>
      </c>
      <c r="N1028" s="240" t="s">
        <v>44</v>
      </c>
      <c r="O1028" s="93"/>
      <c r="P1028" s="241">
        <f>O1028*H1028</f>
        <v>0</v>
      </c>
      <c r="Q1028" s="241">
        <v>8.0000000000000007E-05</v>
      </c>
      <c r="R1028" s="241">
        <f>Q1028*H1028</f>
        <v>0.010744320000000002</v>
      </c>
      <c r="S1028" s="241">
        <v>0</v>
      </c>
      <c r="T1028" s="242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3" t="s">
        <v>319</v>
      </c>
      <c r="AT1028" s="243" t="s">
        <v>226</v>
      </c>
      <c r="AU1028" s="243" t="s">
        <v>89</v>
      </c>
      <c r="AY1028" s="19" t="s">
        <v>224</v>
      </c>
      <c r="BE1028" s="244">
        <f>IF(N1028="základní",J1028,0)</f>
        <v>0</v>
      </c>
      <c r="BF1028" s="244">
        <f>IF(N1028="snížená",J1028,0)</f>
        <v>0</v>
      </c>
      <c r="BG1028" s="244">
        <f>IF(N1028="zákl. přenesená",J1028,0)</f>
        <v>0</v>
      </c>
      <c r="BH1028" s="244">
        <f>IF(N1028="sníž. přenesená",J1028,0)</f>
        <v>0</v>
      </c>
      <c r="BI1028" s="244">
        <f>IF(N1028="nulová",J1028,0)</f>
        <v>0</v>
      </c>
      <c r="BJ1028" s="19" t="s">
        <v>89</v>
      </c>
      <c r="BK1028" s="244">
        <f>ROUND(I1028*H1028,2)</f>
        <v>0</v>
      </c>
      <c r="BL1028" s="19" t="s">
        <v>319</v>
      </c>
      <c r="BM1028" s="243" t="s">
        <v>3721</v>
      </c>
    </row>
    <row r="1029" s="14" customFormat="1">
      <c r="A1029" s="14"/>
      <c r="B1029" s="257"/>
      <c r="C1029" s="258"/>
      <c r="D1029" s="247" t="s">
        <v>232</v>
      </c>
      <c r="E1029" s="259" t="s">
        <v>1</v>
      </c>
      <c r="F1029" s="260" t="s">
        <v>570</v>
      </c>
      <c r="G1029" s="258"/>
      <c r="H1029" s="259" t="s">
        <v>1</v>
      </c>
      <c r="I1029" s="261"/>
      <c r="J1029" s="258"/>
      <c r="K1029" s="258"/>
      <c r="L1029" s="262"/>
      <c r="M1029" s="263"/>
      <c r="N1029" s="264"/>
      <c r="O1029" s="264"/>
      <c r="P1029" s="264"/>
      <c r="Q1029" s="264"/>
      <c r="R1029" s="264"/>
      <c r="S1029" s="264"/>
      <c r="T1029" s="26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6" t="s">
        <v>232</v>
      </c>
      <c r="AU1029" s="266" t="s">
        <v>89</v>
      </c>
      <c r="AV1029" s="14" t="s">
        <v>84</v>
      </c>
      <c r="AW1029" s="14" t="s">
        <v>33</v>
      </c>
      <c r="AX1029" s="14" t="s">
        <v>78</v>
      </c>
      <c r="AY1029" s="266" t="s">
        <v>224</v>
      </c>
    </row>
    <row r="1030" s="13" customFormat="1">
      <c r="A1030" s="13"/>
      <c r="B1030" s="245"/>
      <c r="C1030" s="246"/>
      <c r="D1030" s="247" t="s">
        <v>232</v>
      </c>
      <c r="E1030" s="248" t="s">
        <v>1</v>
      </c>
      <c r="F1030" s="249" t="s">
        <v>3722</v>
      </c>
      <c r="G1030" s="246"/>
      <c r="H1030" s="250">
        <v>6.8239999999999998</v>
      </c>
      <c r="I1030" s="251"/>
      <c r="J1030" s="246"/>
      <c r="K1030" s="246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6" t="s">
        <v>232</v>
      </c>
      <c r="AU1030" s="256" t="s">
        <v>89</v>
      </c>
      <c r="AV1030" s="13" t="s">
        <v>89</v>
      </c>
      <c r="AW1030" s="13" t="s">
        <v>33</v>
      </c>
      <c r="AX1030" s="13" t="s">
        <v>78</v>
      </c>
      <c r="AY1030" s="256" t="s">
        <v>224</v>
      </c>
    </row>
    <row r="1031" s="13" customFormat="1">
      <c r="A1031" s="13"/>
      <c r="B1031" s="245"/>
      <c r="C1031" s="246"/>
      <c r="D1031" s="247" t="s">
        <v>232</v>
      </c>
      <c r="E1031" s="248" t="s">
        <v>1</v>
      </c>
      <c r="F1031" s="249" t="s">
        <v>3723</v>
      </c>
      <c r="G1031" s="246"/>
      <c r="H1031" s="250">
        <v>4.2679999999999998</v>
      </c>
      <c r="I1031" s="251"/>
      <c r="J1031" s="246"/>
      <c r="K1031" s="246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6" t="s">
        <v>232</v>
      </c>
      <c r="AU1031" s="256" t="s">
        <v>89</v>
      </c>
      <c r="AV1031" s="13" t="s">
        <v>89</v>
      </c>
      <c r="AW1031" s="13" t="s">
        <v>33</v>
      </c>
      <c r="AX1031" s="13" t="s">
        <v>78</v>
      </c>
      <c r="AY1031" s="256" t="s">
        <v>224</v>
      </c>
    </row>
    <row r="1032" s="13" customFormat="1">
      <c r="A1032" s="13"/>
      <c r="B1032" s="245"/>
      <c r="C1032" s="246"/>
      <c r="D1032" s="247" t="s">
        <v>232</v>
      </c>
      <c r="E1032" s="248" t="s">
        <v>1</v>
      </c>
      <c r="F1032" s="249" t="s">
        <v>3724</v>
      </c>
      <c r="G1032" s="246"/>
      <c r="H1032" s="250">
        <v>2.7749999999999999</v>
      </c>
      <c r="I1032" s="251"/>
      <c r="J1032" s="246"/>
      <c r="K1032" s="246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6" t="s">
        <v>232</v>
      </c>
      <c r="AU1032" s="256" t="s">
        <v>89</v>
      </c>
      <c r="AV1032" s="13" t="s">
        <v>89</v>
      </c>
      <c r="AW1032" s="13" t="s">
        <v>33</v>
      </c>
      <c r="AX1032" s="13" t="s">
        <v>78</v>
      </c>
      <c r="AY1032" s="256" t="s">
        <v>224</v>
      </c>
    </row>
    <row r="1033" s="13" customFormat="1">
      <c r="A1033" s="13"/>
      <c r="B1033" s="245"/>
      <c r="C1033" s="246"/>
      <c r="D1033" s="247" t="s">
        <v>232</v>
      </c>
      <c r="E1033" s="248" t="s">
        <v>1</v>
      </c>
      <c r="F1033" s="249" t="s">
        <v>3385</v>
      </c>
      <c r="G1033" s="246"/>
      <c r="H1033" s="250">
        <v>33.874000000000002</v>
      </c>
      <c r="I1033" s="251"/>
      <c r="J1033" s="246"/>
      <c r="K1033" s="246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6" t="s">
        <v>232</v>
      </c>
      <c r="AU1033" s="256" t="s">
        <v>89</v>
      </c>
      <c r="AV1033" s="13" t="s">
        <v>89</v>
      </c>
      <c r="AW1033" s="13" t="s">
        <v>33</v>
      </c>
      <c r="AX1033" s="13" t="s">
        <v>78</v>
      </c>
      <c r="AY1033" s="256" t="s">
        <v>224</v>
      </c>
    </row>
    <row r="1034" s="13" customFormat="1">
      <c r="A1034" s="13"/>
      <c r="B1034" s="245"/>
      <c r="C1034" s="246"/>
      <c r="D1034" s="247" t="s">
        <v>232</v>
      </c>
      <c r="E1034" s="248" t="s">
        <v>1</v>
      </c>
      <c r="F1034" s="249" t="s">
        <v>3725</v>
      </c>
      <c r="G1034" s="246"/>
      <c r="H1034" s="250">
        <v>40.328000000000003</v>
      </c>
      <c r="I1034" s="251"/>
      <c r="J1034" s="246"/>
      <c r="K1034" s="246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6" t="s">
        <v>232</v>
      </c>
      <c r="AU1034" s="256" t="s">
        <v>89</v>
      </c>
      <c r="AV1034" s="13" t="s">
        <v>89</v>
      </c>
      <c r="AW1034" s="13" t="s">
        <v>33</v>
      </c>
      <c r="AX1034" s="13" t="s">
        <v>78</v>
      </c>
      <c r="AY1034" s="256" t="s">
        <v>224</v>
      </c>
    </row>
    <row r="1035" s="13" customFormat="1">
      <c r="A1035" s="13"/>
      <c r="B1035" s="245"/>
      <c r="C1035" s="246"/>
      <c r="D1035" s="247" t="s">
        <v>232</v>
      </c>
      <c r="E1035" s="248" t="s">
        <v>1</v>
      </c>
      <c r="F1035" s="249" t="s">
        <v>3382</v>
      </c>
      <c r="G1035" s="246"/>
      <c r="H1035" s="250">
        <v>23.486999999999998</v>
      </c>
      <c r="I1035" s="251"/>
      <c r="J1035" s="246"/>
      <c r="K1035" s="246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6" t="s">
        <v>232</v>
      </c>
      <c r="AU1035" s="256" t="s">
        <v>89</v>
      </c>
      <c r="AV1035" s="13" t="s">
        <v>89</v>
      </c>
      <c r="AW1035" s="13" t="s">
        <v>33</v>
      </c>
      <c r="AX1035" s="13" t="s">
        <v>78</v>
      </c>
      <c r="AY1035" s="256" t="s">
        <v>224</v>
      </c>
    </row>
    <row r="1036" s="13" customFormat="1">
      <c r="A1036" s="13"/>
      <c r="B1036" s="245"/>
      <c r="C1036" s="246"/>
      <c r="D1036" s="247" t="s">
        <v>232</v>
      </c>
      <c r="E1036" s="248" t="s">
        <v>1</v>
      </c>
      <c r="F1036" s="249" t="s">
        <v>3383</v>
      </c>
      <c r="G1036" s="246"/>
      <c r="H1036" s="250">
        <v>21.172000000000001</v>
      </c>
      <c r="I1036" s="251"/>
      <c r="J1036" s="246"/>
      <c r="K1036" s="246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6" t="s">
        <v>232</v>
      </c>
      <c r="AU1036" s="256" t="s">
        <v>89</v>
      </c>
      <c r="AV1036" s="13" t="s">
        <v>89</v>
      </c>
      <c r="AW1036" s="13" t="s">
        <v>33</v>
      </c>
      <c r="AX1036" s="13" t="s">
        <v>78</v>
      </c>
      <c r="AY1036" s="256" t="s">
        <v>224</v>
      </c>
    </row>
    <row r="1037" s="13" customFormat="1">
      <c r="A1037" s="13"/>
      <c r="B1037" s="245"/>
      <c r="C1037" s="246"/>
      <c r="D1037" s="247" t="s">
        <v>232</v>
      </c>
      <c r="E1037" s="248" t="s">
        <v>1</v>
      </c>
      <c r="F1037" s="249" t="s">
        <v>3726</v>
      </c>
      <c r="G1037" s="246"/>
      <c r="H1037" s="250">
        <v>1.5760000000000001</v>
      </c>
      <c r="I1037" s="251"/>
      <c r="J1037" s="246"/>
      <c r="K1037" s="246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6" t="s">
        <v>232</v>
      </c>
      <c r="AU1037" s="256" t="s">
        <v>89</v>
      </c>
      <c r="AV1037" s="13" t="s">
        <v>89</v>
      </c>
      <c r="AW1037" s="13" t="s">
        <v>33</v>
      </c>
      <c r="AX1037" s="13" t="s">
        <v>78</v>
      </c>
      <c r="AY1037" s="256" t="s">
        <v>224</v>
      </c>
    </row>
    <row r="1038" s="15" customFormat="1">
      <c r="A1038" s="15"/>
      <c r="B1038" s="267"/>
      <c r="C1038" s="268"/>
      <c r="D1038" s="247" t="s">
        <v>232</v>
      </c>
      <c r="E1038" s="269" t="s">
        <v>1</v>
      </c>
      <c r="F1038" s="270" t="s">
        <v>248</v>
      </c>
      <c r="G1038" s="268"/>
      <c r="H1038" s="271">
        <v>134.304</v>
      </c>
      <c r="I1038" s="272"/>
      <c r="J1038" s="268"/>
      <c r="K1038" s="268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7" t="s">
        <v>232</v>
      </c>
      <c r="AU1038" s="277" t="s">
        <v>89</v>
      </c>
      <c r="AV1038" s="15" t="s">
        <v>230</v>
      </c>
      <c r="AW1038" s="15" t="s">
        <v>33</v>
      </c>
      <c r="AX1038" s="15" t="s">
        <v>84</v>
      </c>
      <c r="AY1038" s="277" t="s">
        <v>224</v>
      </c>
    </row>
    <row r="1039" s="2" customFormat="1" ht="24.15" customHeight="1">
      <c r="A1039" s="40"/>
      <c r="B1039" s="41"/>
      <c r="C1039" s="278" t="s">
        <v>1467</v>
      </c>
      <c r="D1039" s="278" t="s">
        <v>390</v>
      </c>
      <c r="E1039" s="279" t="s">
        <v>1661</v>
      </c>
      <c r="F1039" s="280" t="s">
        <v>1662</v>
      </c>
      <c r="G1039" s="281" t="s">
        <v>236</v>
      </c>
      <c r="H1039" s="282">
        <v>2.8849999999999998</v>
      </c>
      <c r="I1039" s="283"/>
      <c r="J1039" s="284">
        <f>ROUND(I1039*H1039,2)</f>
        <v>0</v>
      </c>
      <c r="K1039" s="285"/>
      <c r="L1039" s="286"/>
      <c r="M1039" s="287" t="s">
        <v>1</v>
      </c>
      <c r="N1039" s="288" t="s">
        <v>44</v>
      </c>
      <c r="O1039" s="93"/>
      <c r="P1039" s="241">
        <f>O1039*H1039</f>
        <v>0</v>
      </c>
      <c r="Q1039" s="241">
        <v>0.55000000000000004</v>
      </c>
      <c r="R1039" s="241">
        <f>Q1039*H1039</f>
        <v>1.5867500000000001</v>
      </c>
      <c r="S1039" s="241">
        <v>0</v>
      </c>
      <c r="T1039" s="242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3" t="s">
        <v>418</v>
      </c>
      <c r="AT1039" s="243" t="s">
        <v>390</v>
      </c>
      <c r="AU1039" s="243" t="s">
        <v>89</v>
      </c>
      <c r="AY1039" s="19" t="s">
        <v>224</v>
      </c>
      <c r="BE1039" s="244">
        <f>IF(N1039="základní",J1039,0)</f>
        <v>0</v>
      </c>
      <c r="BF1039" s="244">
        <f>IF(N1039="snížená",J1039,0)</f>
        <v>0</v>
      </c>
      <c r="BG1039" s="244">
        <f>IF(N1039="zákl. přenesená",J1039,0)</f>
        <v>0</v>
      </c>
      <c r="BH1039" s="244">
        <f>IF(N1039="sníž. přenesená",J1039,0)</f>
        <v>0</v>
      </c>
      <c r="BI1039" s="244">
        <f>IF(N1039="nulová",J1039,0)</f>
        <v>0</v>
      </c>
      <c r="BJ1039" s="19" t="s">
        <v>89</v>
      </c>
      <c r="BK1039" s="244">
        <f>ROUND(I1039*H1039,2)</f>
        <v>0</v>
      </c>
      <c r="BL1039" s="19" t="s">
        <v>319</v>
      </c>
      <c r="BM1039" s="243" t="s">
        <v>3727</v>
      </c>
    </row>
    <row r="1040" s="14" customFormat="1">
      <c r="A1040" s="14"/>
      <c r="B1040" s="257"/>
      <c r="C1040" s="258"/>
      <c r="D1040" s="247" t="s">
        <v>232</v>
      </c>
      <c r="E1040" s="259" t="s">
        <v>1</v>
      </c>
      <c r="F1040" s="260" t="s">
        <v>570</v>
      </c>
      <c r="G1040" s="258"/>
      <c r="H1040" s="259" t="s">
        <v>1</v>
      </c>
      <c r="I1040" s="261"/>
      <c r="J1040" s="258"/>
      <c r="K1040" s="258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6" t="s">
        <v>232</v>
      </c>
      <c r="AU1040" s="266" t="s">
        <v>89</v>
      </c>
      <c r="AV1040" s="14" t="s">
        <v>84</v>
      </c>
      <c r="AW1040" s="14" t="s">
        <v>33</v>
      </c>
      <c r="AX1040" s="14" t="s">
        <v>78</v>
      </c>
      <c r="AY1040" s="266" t="s">
        <v>224</v>
      </c>
    </row>
    <row r="1041" s="13" customFormat="1">
      <c r="A1041" s="13"/>
      <c r="B1041" s="245"/>
      <c r="C1041" s="246"/>
      <c r="D1041" s="247" t="s">
        <v>232</v>
      </c>
      <c r="E1041" s="248" t="s">
        <v>1</v>
      </c>
      <c r="F1041" s="249" t="s">
        <v>3728</v>
      </c>
      <c r="G1041" s="246"/>
      <c r="H1041" s="250">
        <v>0.14699999999999999</v>
      </c>
      <c r="I1041" s="251"/>
      <c r="J1041" s="246"/>
      <c r="K1041" s="246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6" t="s">
        <v>232</v>
      </c>
      <c r="AU1041" s="256" t="s">
        <v>89</v>
      </c>
      <c r="AV1041" s="13" t="s">
        <v>89</v>
      </c>
      <c r="AW1041" s="13" t="s">
        <v>33</v>
      </c>
      <c r="AX1041" s="13" t="s">
        <v>78</v>
      </c>
      <c r="AY1041" s="256" t="s">
        <v>224</v>
      </c>
    </row>
    <row r="1042" s="13" customFormat="1">
      <c r="A1042" s="13"/>
      <c r="B1042" s="245"/>
      <c r="C1042" s="246"/>
      <c r="D1042" s="247" t="s">
        <v>232</v>
      </c>
      <c r="E1042" s="248" t="s">
        <v>1</v>
      </c>
      <c r="F1042" s="249" t="s">
        <v>3729</v>
      </c>
      <c r="G1042" s="246"/>
      <c r="H1042" s="250">
        <v>0.091999999999999998</v>
      </c>
      <c r="I1042" s="251"/>
      <c r="J1042" s="246"/>
      <c r="K1042" s="246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6" t="s">
        <v>232</v>
      </c>
      <c r="AU1042" s="256" t="s">
        <v>89</v>
      </c>
      <c r="AV1042" s="13" t="s">
        <v>89</v>
      </c>
      <c r="AW1042" s="13" t="s">
        <v>33</v>
      </c>
      <c r="AX1042" s="13" t="s">
        <v>78</v>
      </c>
      <c r="AY1042" s="256" t="s">
        <v>224</v>
      </c>
    </row>
    <row r="1043" s="13" customFormat="1">
      <c r="A1043" s="13"/>
      <c r="B1043" s="245"/>
      <c r="C1043" s="246"/>
      <c r="D1043" s="247" t="s">
        <v>232</v>
      </c>
      <c r="E1043" s="248" t="s">
        <v>1</v>
      </c>
      <c r="F1043" s="249" t="s">
        <v>3730</v>
      </c>
      <c r="G1043" s="246"/>
      <c r="H1043" s="250">
        <v>0.059999999999999998</v>
      </c>
      <c r="I1043" s="251"/>
      <c r="J1043" s="246"/>
      <c r="K1043" s="246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6" t="s">
        <v>232</v>
      </c>
      <c r="AU1043" s="256" t="s">
        <v>89</v>
      </c>
      <c r="AV1043" s="13" t="s">
        <v>89</v>
      </c>
      <c r="AW1043" s="13" t="s">
        <v>33</v>
      </c>
      <c r="AX1043" s="13" t="s">
        <v>78</v>
      </c>
      <c r="AY1043" s="256" t="s">
        <v>224</v>
      </c>
    </row>
    <row r="1044" s="13" customFormat="1">
      <c r="A1044" s="13"/>
      <c r="B1044" s="245"/>
      <c r="C1044" s="246"/>
      <c r="D1044" s="247" t="s">
        <v>232</v>
      </c>
      <c r="E1044" s="248" t="s">
        <v>1</v>
      </c>
      <c r="F1044" s="249" t="s">
        <v>3731</v>
      </c>
      <c r="G1044" s="246"/>
      <c r="H1044" s="250">
        <v>0.72699999999999998</v>
      </c>
      <c r="I1044" s="251"/>
      <c r="J1044" s="246"/>
      <c r="K1044" s="246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6" t="s">
        <v>232</v>
      </c>
      <c r="AU1044" s="256" t="s">
        <v>89</v>
      </c>
      <c r="AV1044" s="13" t="s">
        <v>89</v>
      </c>
      <c r="AW1044" s="13" t="s">
        <v>33</v>
      </c>
      <c r="AX1044" s="13" t="s">
        <v>78</v>
      </c>
      <c r="AY1044" s="256" t="s">
        <v>224</v>
      </c>
    </row>
    <row r="1045" s="13" customFormat="1">
      <c r="A1045" s="13"/>
      <c r="B1045" s="245"/>
      <c r="C1045" s="246"/>
      <c r="D1045" s="247" t="s">
        <v>232</v>
      </c>
      <c r="E1045" s="248" t="s">
        <v>1</v>
      </c>
      <c r="F1045" s="249" t="s">
        <v>3732</v>
      </c>
      <c r="G1045" s="246"/>
      <c r="H1045" s="250">
        <v>0.86599999999999999</v>
      </c>
      <c r="I1045" s="251"/>
      <c r="J1045" s="246"/>
      <c r="K1045" s="246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6" t="s">
        <v>232</v>
      </c>
      <c r="AU1045" s="256" t="s">
        <v>89</v>
      </c>
      <c r="AV1045" s="13" t="s">
        <v>89</v>
      </c>
      <c r="AW1045" s="13" t="s">
        <v>33</v>
      </c>
      <c r="AX1045" s="13" t="s">
        <v>78</v>
      </c>
      <c r="AY1045" s="256" t="s">
        <v>224</v>
      </c>
    </row>
    <row r="1046" s="13" customFormat="1">
      <c r="A1046" s="13"/>
      <c r="B1046" s="245"/>
      <c r="C1046" s="246"/>
      <c r="D1046" s="247" t="s">
        <v>232</v>
      </c>
      <c r="E1046" s="248" t="s">
        <v>1</v>
      </c>
      <c r="F1046" s="249" t="s">
        <v>3733</v>
      </c>
      <c r="G1046" s="246"/>
      <c r="H1046" s="250">
        <v>0.504</v>
      </c>
      <c r="I1046" s="251"/>
      <c r="J1046" s="246"/>
      <c r="K1046" s="246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6" t="s">
        <v>232</v>
      </c>
      <c r="AU1046" s="256" t="s">
        <v>89</v>
      </c>
      <c r="AV1046" s="13" t="s">
        <v>89</v>
      </c>
      <c r="AW1046" s="13" t="s">
        <v>33</v>
      </c>
      <c r="AX1046" s="13" t="s">
        <v>78</v>
      </c>
      <c r="AY1046" s="256" t="s">
        <v>224</v>
      </c>
    </row>
    <row r="1047" s="13" customFormat="1">
      <c r="A1047" s="13"/>
      <c r="B1047" s="245"/>
      <c r="C1047" s="246"/>
      <c r="D1047" s="247" t="s">
        <v>232</v>
      </c>
      <c r="E1047" s="248" t="s">
        <v>1</v>
      </c>
      <c r="F1047" s="249" t="s">
        <v>3734</v>
      </c>
      <c r="G1047" s="246"/>
      <c r="H1047" s="250">
        <v>0.45500000000000002</v>
      </c>
      <c r="I1047" s="251"/>
      <c r="J1047" s="246"/>
      <c r="K1047" s="246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6" t="s">
        <v>232</v>
      </c>
      <c r="AU1047" s="256" t="s">
        <v>89</v>
      </c>
      <c r="AV1047" s="13" t="s">
        <v>89</v>
      </c>
      <c r="AW1047" s="13" t="s">
        <v>33</v>
      </c>
      <c r="AX1047" s="13" t="s">
        <v>78</v>
      </c>
      <c r="AY1047" s="256" t="s">
        <v>224</v>
      </c>
    </row>
    <row r="1048" s="13" customFormat="1">
      <c r="A1048" s="13"/>
      <c r="B1048" s="245"/>
      <c r="C1048" s="246"/>
      <c r="D1048" s="247" t="s">
        <v>232</v>
      </c>
      <c r="E1048" s="248" t="s">
        <v>1</v>
      </c>
      <c r="F1048" s="249" t="s">
        <v>3735</v>
      </c>
      <c r="G1048" s="246"/>
      <c r="H1048" s="250">
        <v>0.034000000000000002</v>
      </c>
      <c r="I1048" s="251"/>
      <c r="J1048" s="246"/>
      <c r="K1048" s="246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6" t="s">
        <v>232</v>
      </c>
      <c r="AU1048" s="256" t="s">
        <v>89</v>
      </c>
      <c r="AV1048" s="13" t="s">
        <v>89</v>
      </c>
      <c r="AW1048" s="13" t="s">
        <v>33</v>
      </c>
      <c r="AX1048" s="13" t="s">
        <v>78</v>
      </c>
      <c r="AY1048" s="256" t="s">
        <v>224</v>
      </c>
    </row>
    <row r="1049" s="15" customFormat="1">
      <c r="A1049" s="15"/>
      <c r="B1049" s="267"/>
      <c r="C1049" s="268"/>
      <c r="D1049" s="247" t="s">
        <v>232</v>
      </c>
      <c r="E1049" s="269" t="s">
        <v>1</v>
      </c>
      <c r="F1049" s="270" t="s">
        <v>248</v>
      </c>
      <c r="G1049" s="268"/>
      <c r="H1049" s="271">
        <v>2.8849999999999998</v>
      </c>
      <c r="I1049" s="272"/>
      <c r="J1049" s="268"/>
      <c r="K1049" s="268"/>
      <c r="L1049" s="273"/>
      <c r="M1049" s="274"/>
      <c r="N1049" s="275"/>
      <c r="O1049" s="275"/>
      <c r="P1049" s="275"/>
      <c r="Q1049" s="275"/>
      <c r="R1049" s="275"/>
      <c r="S1049" s="275"/>
      <c r="T1049" s="27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7" t="s">
        <v>232</v>
      </c>
      <c r="AU1049" s="277" t="s">
        <v>89</v>
      </c>
      <c r="AV1049" s="15" t="s">
        <v>230</v>
      </c>
      <c r="AW1049" s="15" t="s">
        <v>33</v>
      </c>
      <c r="AX1049" s="15" t="s">
        <v>84</v>
      </c>
      <c r="AY1049" s="277" t="s">
        <v>224</v>
      </c>
    </row>
    <row r="1050" s="2" customFormat="1" ht="16.5" customHeight="1">
      <c r="A1050" s="40"/>
      <c r="B1050" s="41"/>
      <c r="C1050" s="231" t="s">
        <v>1472</v>
      </c>
      <c r="D1050" s="231" t="s">
        <v>226</v>
      </c>
      <c r="E1050" s="232" t="s">
        <v>1671</v>
      </c>
      <c r="F1050" s="233" t="s">
        <v>1672</v>
      </c>
      <c r="G1050" s="234" t="s">
        <v>273</v>
      </c>
      <c r="H1050" s="235">
        <v>282.04000000000002</v>
      </c>
      <c r="I1050" s="236"/>
      <c r="J1050" s="237">
        <f>ROUND(I1050*H1050,2)</f>
        <v>0</v>
      </c>
      <c r="K1050" s="238"/>
      <c r="L1050" s="46"/>
      <c r="M1050" s="239" t="s">
        <v>1</v>
      </c>
      <c r="N1050" s="240" t="s">
        <v>44</v>
      </c>
      <c r="O1050" s="93"/>
      <c r="P1050" s="241">
        <f>O1050*H1050</f>
        <v>0</v>
      </c>
      <c r="Q1050" s="241">
        <v>0.00012999999999999999</v>
      </c>
      <c r="R1050" s="241">
        <f>Q1050*H1050</f>
        <v>0.036665200000000002</v>
      </c>
      <c r="S1050" s="241">
        <v>0</v>
      </c>
      <c r="T1050" s="242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3" t="s">
        <v>319</v>
      </c>
      <c r="AT1050" s="243" t="s">
        <v>226</v>
      </c>
      <c r="AU1050" s="243" t="s">
        <v>89</v>
      </c>
      <c r="AY1050" s="19" t="s">
        <v>224</v>
      </c>
      <c r="BE1050" s="244">
        <f>IF(N1050="základní",J1050,0)</f>
        <v>0</v>
      </c>
      <c r="BF1050" s="244">
        <f>IF(N1050="snížená",J1050,0)</f>
        <v>0</v>
      </c>
      <c r="BG1050" s="244">
        <f>IF(N1050="zákl. přenesená",J1050,0)</f>
        <v>0</v>
      </c>
      <c r="BH1050" s="244">
        <f>IF(N1050="sníž. přenesená",J1050,0)</f>
        <v>0</v>
      </c>
      <c r="BI1050" s="244">
        <f>IF(N1050="nulová",J1050,0)</f>
        <v>0</v>
      </c>
      <c r="BJ1050" s="19" t="s">
        <v>89</v>
      </c>
      <c r="BK1050" s="244">
        <f>ROUND(I1050*H1050,2)</f>
        <v>0</v>
      </c>
      <c r="BL1050" s="19" t="s">
        <v>319</v>
      </c>
      <c r="BM1050" s="243" t="s">
        <v>3736</v>
      </c>
    </row>
    <row r="1051" s="14" customFormat="1">
      <c r="A1051" s="14"/>
      <c r="B1051" s="257"/>
      <c r="C1051" s="258"/>
      <c r="D1051" s="247" t="s">
        <v>232</v>
      </c>
      <c r="E1051" s="259" t="s">
        <v>1</v>
      </c>
      <c r="F1051" s="260" t="s">
        <v>3737</v>
      </c>
      <c r="G1051" s="258"/>
      <c r="H1051" s="259" t="s">
        <v>1</v>
      </c>
      <c r="I1051" s="261"/>
      <c r="J1051" s="258"/>
      <c r="K1051" s="258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6" t="s">
        <v>232</v>
      </c>
      <c r="AU1051" s="266" t="s">
        <v>89</v>
      </c>
      <c r="AV1051" s="14" t="s">
        <v>84</v>
      </c>
      <c r="AW1051" s="14" t="s">
        <v>33</v>
      </c>
      <c r="AX1051" s="14" t="s">
        <v>78</v>
      </c>
      <c r="AY1051" s="266" t="s">
        <v>224</v>
      </c>
    </row>
    <row r="1052" s="14" customFormat="1">
      <c r="A1052" s="14"/>
      <c r="B1052" s="257"/>
      <c r="C1052" s="258"/>
      <c r="D1052" s="247" t="s">
        <v>232</v>
      </c>
      <c r="E1052" s="259" t="s">
        <v>1</v>
      </c>
      <c r="F1052" s="260" t="s">
        <v>570</v>
      </c>
      <c r="G1052" s="258"/>
      <c r="H1052" s="259" t="s">
        <v>1</v>
      </c>
      <c r="I1052" s="261"/>
      <c r="J1052" s="258"/>
      <c r="K1052" s="258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6" t="s">
        <v>232</v>
      </c>
      <c r="AU1052" s="266" t="s">
        <v>89</v>
      </c>
      <c r="AV1052" s="14" t="s">
        <v>84</v>
      </c>
      <c r="AW1052" s="14" t="s">
        <v>33</v>
      </c>
      <c r="AX1052" s="14" t="s">
        <v>78</v>
      </c>
      <c r="AY1052" s="266" t="s">
        <v>224</v>
      </c>
    </row>
    <row r="1053" s="13" customFormat="1">
      <c r="A1053" s="13"/>
      <c r="B1053" s="245"/>
      <c r="C1053" s="246"/>
      <c r="D1053" s="247" t="s">
        <v>232</v>
      </c>
      <c r="E1053" s="248" t="s">
        <v>1</v>
      </c>
      <c r="F1053" s="249" t="s">
        <v>3738</v>
      </c>
      <c r="G1053" s="246"/>
      <c r="H1053" s="250">
        <v>14.33</v>
      </c>
      <c r="I1053" s="251"/>
      <c r="J1053" s="246"/>
      <c r="K1053" s="246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6" t="s">
        <v>232</v>
      </c>
      <c r="AU1053" s="256" t="s">
        <v>89</v>
      </c>
      <c r="AV1053" s="13" t="s">
        <v>89</v>
      </c>
      <c r="AW1053" s="13" t="s">
        <v>33</v>
      </c>
      <c r="AX1053" s="13" t="s">
        <v>78</v>
      </c>
      <c r="AY1053" s="256" t="s">
        <v>224</v>
      </c>
    </row>
    <row r="1054" s="13" customFormat="1">
      <c r="A1054" s="13"/>
      <c r="B1054" s="245"/>
      <c r="C1054" s="246"/>
      <c r="D1054" s="247" t="s">
        <v>232</v>
      </c>
      <c r="E1054" s="248" t="s">
        <v>1</v>
      </c>
      <c r="F1054" s="249" t="s">
        <v>3739</v>
      </c>
      <c r="G1054" s="246"/>
      <c r="H1054" s="250">
        <v>8.9619999999999997</v>
      </c>
      <c r="I1054" s="251"/>
      <c r="J1054" s="246"/>
      <c r="K1054" s="246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6" t="s">
        <v>232</v>
      </c>
      <c r="AU1054" s="256" t="s">
        <v>89</v>
      </c>
      <c r="AV1054" s="13" t="s">
        <v>89</v>
      </c>
      <c r="AW1054" s="13" t="s">
        <v>33</v>
      </c>
      <c r="AX1054" s="13" t="s">
        <v>78</v>
      </c>
      <c r="AY1054" s="256" t="s">
        <v>224</v>
      </c>
    </row>
    <row r="1055" s="13" customFormat="1">
      <c r="A1055" s="13"/>
      <c r="B1055" s="245"/>
      <c r="C1055" s="246"/>
      <c r="D1055" s="247" t="s">
        <v>232</v>
      </c>
      <c r="E1055" s="248" t="s">
        <v>1</v>
      </c>
      <c r="F1055" s="249" t="s">
        <v>3740</v>
      </c>
      <c r="G1055" s="246"/>
      <c r="H1055" s="250">
        <v>5.827</v>
      </c>
      <c r="I1055" s="251"/>
      <c r="J1055" s="246"/>
      <c r="K1055" s="246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6" t="s">
        <v>232</v>
      </c>
      <c r="AU1055" s="256" t="s">
        <v>89</v>
      </c>
      <c r="AV1055" s="13" t="s">
        <v>89</v>
      </c>
      <c r="AW1055" s="13" t="s">
        <v>33</v>
      </c>
      <c r="AX1055" s="13" t="s">
        <v>78</v>
      </c>
      <c r="AY1055" s="256" t="s">
        <v>224</v>
      </c>
    </row>
    <row r="1056" s="13" customFormat="1">
      <c r="A1056" s="13"/>
      <c r="B1056" s="245"/>
      <c r="C1056" s="246"/>
      <c r="D1056" s="247" t="s">
        <v>232</v>
      </c>
      <c r="E1056" s="248" t="s">
        <v>1</v>
      </c>
      <c r="F1056" s="249" t="s">
        <v>3741</v>
      </c>
      <c r="G1056" s="246"/>
      <c r="H1056" s="250">
        <v>71.135999999999996</v>
      </c>
      <c r="I1056" s="251"/>
      <c r="J1056" s="246"/>
      <c r="K1056" s="246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6" t="s">
        <v>232</v>
      </c>
      <c r="AU1056" s="256" t="s">
        <v>89</v>
      </c>
      <c r="AV1056" s="13" t="s">
        <v>89</v>
      </c>
      <c r="AW1056" s="13" t="s">
        <v>33</v>
      </c>
      <c r="AX1056" s="13" t="s">
        <v>78</v>
      </c>
      <c r="AY1056" s="256" t="s">
        <v>224</v>
      </c>
    </row>
    <row r="1057" s="13" customFormat="1">
      <c r="A1057" s="13"/>
      <c r="B1057" s="245"/>
      <c r="C1057" s="246"/>
      <c r="D1057" s="247" t="s">
        <v>232</v>
      </c>
      <c r="E1057" s="248" t="s">
        <v>1</v>
      </c>
      <c r="F1057" s="249" t="s">
        <v>3742</v>
      </c>
      <c r="G1057" s="246"/>
      <c r="H1057" s="250">
        <v>84.689999999999998</v>
      </c>
      <c r="I1057" s="251"/>
      <c r="J1057" s="246"/>
      <c r="K1057" s="246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6" t="s">
        <v>232</v>
      </c>
      <c r="AU1057" s="256" t="s">
        <v>89</v>
      </c>
      <c r="AV1057" s="13" t="s">
        <v>89</v>
      </c>
      <c r="AW1057" s="13" t="s">
        <v>33</v>
      </c>
      <c r="AX1057" s="13" t="s">
        <v>78</v>
      </c>
      <c r="AY1057" s="256" t="s">
        <v>224</v>
      </c>
    </row>
    <row r="1058" s="13" customFormat="1">
      <c r="A1058" s="13"/>
      <c r="B1058" s="245"/>
      <c r="C1058" s="246"/>
      <c r="D1058" s="247" t="s">
        <v>232</v>
      </c>
      <c r="E1058" s="248" t="s">
        <v>1</v>
      </c>
      <c r="F1058" s="249" t="s">
        <v>3743</v>
      </c>
      <c r="G1058" s="246"/>
      <c r="H1058" s="250">
        <v>49.323</v>
      </c>
      <c r="I1058" s="251"/>
      <c r="J1058" s="246"/>
      <c r="K1058" s="246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6" t="s">
        <v>232</v>
      </c>
      <c r="AU1058" s="256" t="s">
        <v>89</v>
      </c>
      <c r="AV1058" s="13" t="s">
        <v>89</v>
      </c>
      <c r="AW1058" s="13" t="s">
        <v>33</v>
      </c>
      <c r="AX1058" s="13" t="s">
        <v>78</v>
      </c>
      <c r="AY1058" s="256" t="s">
        <v>224</v>
      </c>
    </row>
    <row r="1059" s="13" customFormat="1">
      <c r="A1059" s="13"/>
      <c r="B1059" s="245"/>
      <c r="C1059" s="246"/>
      <c r="D1059" s="247" t="s">
        <v>232</v>
      </c>
      <c r="E1059" s="248" t="s">
        <v>1</v>
      </c>
      <c r="F1059" s="249" t="s">
        <v>3744</v>
      </c>
      <c r="G1059" s="246"/>
      <c r="H1059" s="250">
        <v>44.462000000000003</v>
      </c>
      <c r="I1059" s="251"/>
      <c r="J1059" s="246"/>
      <c r="K1059" s="246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6" t="s">
        <v>232</v>
      </c>
      <c r="AU1059" s="256" t="s">
        <v>89</v>
      </c>
      <c r="AV1059" s="13" t="s">
        <v>89</v>
      </c>
      <c r="AW1059" s="13" t="s">
        <v>33</v>
      </c>
      <c r="AX1059" s="13" t="s">
        <v>78</v>
      </c>
      <c r="AY1059" s="256" t="s">
        <v>224</v>
      </c>
    </row>
    <row r="1060" s="13" customFormat="1">
      <c r="A1060" s="13"/>
      <c r="B1060" s="245"/>
      <c r="C1060" s="246"/>
      <c r="D1060" s="247" t="s">
        <v>232</v>
      </c>
      <c r="E1060" s="248" t="s">
        <v>1</v>
      </c>
      <c r="F1060" s="249" t="s">
        <v>3745</v>
      </c>
      <c r="G1060" s="246"/>
      <c r="H1060" s="250">
        <v>3.3100000000000001</v>
      </c>
      <c r="I1060" s="251"/>
      <c r="J1060" s="246"/>
      <c r="K1060" s="246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6" t="s">
        <v>232</v>
      </c>
      <c r="AU1060" s="256" t="s">
        <v>89</v>
      </c>
      <c r="AV1060" s="13" t="s">
        <v>89</v>
      </c>
      <c r="AW1060" s="13" t="s">
        <v>33</v>
      </c>
      <c r="AX1060" s="13" t="s">
        <v>78</v>
      </c>
      <c r="AY1060" s="256" t="s">
        <v>224</v>
      </c>
    </row>
    <row r="1061" s="15" customFormat="1">
      <c r="A1061" s="15"/>
      <c r="B1061" s="267"/>
      <c r="C1061" s="268"/>
      <c r="D1061" s="247" t="s">
        <v>232</v>
      </c>
      <c r="E1061" s="269" t="s">
        <v>1</v>
      </c>
      <c r="F1061" s="270" t="s">
        <v>248</v>
      </c>
      <c r="G1061" s="268"/>
      <c r="H1061" s="271">
        <v>282.04000000000002</v>
      </c>
      <c r="I1061" s="272"/>
      <c r="J1061" s="268"/>
      <c r="K1061" s="268"/>
      <c r="L1061" s="273"/>
      <c r="M1061" s="274"/>
      <c r="N1061" s="275"/>
      <c r="O1061" s="275"/>
      <c r="P1061" s="275"/>
      <c r="Q1061" s="275"/>
      <c r="R1061" s="275"/>
      <c r="S1061" s="275"/>
      <c r="T1061" s="27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77" t="s">
        <v>232</v>
      </c>
      <c r="AU1061" s="277" t="s">
        <v>89</v>
      </c>
      <c r="AV1061" s="15" t="s">
        <v>230</v>
      </c>
      <c r="AW1061" s="15" t="s">
        <v>33</v>
      </c>
      <c r="AX1061" s="15" t="s">
        <v>84</v>
      </c>
      <c r="AY1061" s="277" t="s">
        <v>224</v>
      </c>
    </row>
    <row r="1062" s="2" customFormat="1" ht="16.5" customHeight="1">
      <c r="A1062" s="40"/>
      <c r="B1062" s="41"/>
      <c r="C1062" s="278" t="s">
        <v>1478</v>
      </c>
      <c r="D1062" s="278" t="s">
        <v>390</v>
      </c>
      <c r="E1062" s="279" t="s">
        <v>1682</v>
      </c>
      <c r="F1062" s="280" t="s">
        <v>1683</v>
      </c>
      <c r="G1062" s="281" t="s">
        <v>236</v>
      </c>
      <c r="H1062" s="282">
        <v>1.4890000000000001</v>
      </c>
      <c r="I1062" s="283"/>
      <c r="J1062" s="284">
        <f>ROUND(I1062*H1062,2)</f>
        <v>0</v>
      </c>
      <c r="K1062" s="285"/>
      <c r="L1062" s="286"/>
      <c r="M1062" s="287" t="s">
        <v>1</v>
      </c>
      <c r="N1062" s="288" t="s">
        <v>44</v>
      </c>
      <c r="O1062" s="93"/>
      <c r="P1062" s="241">
        <f>O1062*H1062</f>
        <v>0</v>
      </c>
      <c r="Q1062" s="241">
        <v>0.55000000000000004</v>
      </c>
      <c r="R1062" s="241">
        <f>Q1062*H1062</f>
        <v>0.81895000000000007</v>
      </c>
      <c r="S1062" s="241">
        <v>0</v>
      </c>
      <c r="T1062" s="242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3" t="s">
        <v>418</v>
      </c>
      <c r="AT1062" s="243" t="s">
        <v>390</v>
      </c>
      <c r="AU1062" s="243" t="s">
        <v>89</v>
      </c>
      <c r="AY1062" s="19" t="s">
        <v>224</v>
      </c>
      <c r="BE1062" s="244">
        <f>IF(N1062="základní",J1062,0)</f>
        <v>0</v>
      </c>
      <c r="BF1062" s="244">
        <f>IF(N1062="snížená",J1062,0)</f>
        <v>0</v>
      </c>
      <c r="BG1062" s="244">
        <f>IF(N1062="zákl. přenesená",J1062,0)</f>
        <v>0</v>
      </c>
      <c r="BH1062" s="244">
        <f>IF(N1062="sníž. přenesená",J1062,0)</f>
        <v>0</v>
      </c>
      <c r="BI1062" s="244">
        <f>IF(N1062="nulová",J1062,0)</f>
        <v>0</v>
      </c>
      <c r="BJ1062" s="19" t="s">
        <v>89</v>
      </c>
      <c r="BK1062" s="244">
        <f>ROUND(I1062*H1062,2)</f>
        <v>0</v>
      </c>
      <c r="BL1062" s="19" t="s">
        <v>319</v>
      </c>
      <c r="BM1062" s="243" t="s">
        <v>3746</v>
      </c>
    </row>
    <row r="1063" s="14" customFormat="1">
      <c r="A1063" s="14"/>
      <c r="B1063" s="257"/>
      <c r="C1063" s="258"/>
      <c r="D1063" s="247" t="s">
        <v>232</v>
      </c>
      <c r="E1063" s="259" t="s">
        <v>1</v>
      </c>
      <c r="F1063" s="260" t="s">
        <v>3737</v>
      </c>
      <c r="G1063" s="258"/>
      <c r="H1063" s="259" t="s">
        <v>1</v>
      </c>
      <c r="I1063" s="261"/>
      <c r="J1063" s="258"/>
      <c r="K1063" s="258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6" t="s">
        <v>232</v>
      </c>
      <c r="AU1063" s="266" t="s">
        <v>89</v>
      </c>
      <c r="AV1063" s="14" t="s">
        <v>84</v>
      </c>
      <c r="AW1063" s="14" t="s">
        <v>33</v>
      </c>
      <c r="AX1063" s="14" t="s">
        <v>78</v>
      </c>
      <c r="AY1063" s="266" t="s">
        <v>224</v>
      </c>
    </row>
    <row r="1064" s="14" customFormat="1">
      <c r="A1064" s="14"/>
      <c r="B1064" s="257"/>
      <c r="C1064" s="258"/>
      <c r="D1064" s="247" t="s">
        <v>232</v>
      </c>
      <c r="E1064" s="259" t="s">
        <v>1</v>
      </c>
      <c r="F1064" s="260" t="s">
        <v>570</v>
      </c>
      <c r="G1064" s="258"/>
      <c r="H1064" s="259" t="s">
        <v>1</v>
      </c>
      <c r="I1064" s="261"/>
      <c r="J1064" s="258"/>
      <c r="K1064" s="258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232</v>
      </c>
      <c r="AU1064" s="266" t="s">
        <v>89</v>
      </c>
      <c r="AV1064" s="14" t="s">
        <v>84</v>
      </c>
      <c r="AW1064" s="14" t="s">
        <v>33</v>
      </c>
      <c r="AX1064" s="14" t="s">
        <v>78</v>
      </c>
      <c r="AY1064" s="266" t="s">
        <v>224</v>
      </c>
    </row>
    <row r="1065" s="13" customFormat="1">
      <c r="A1065" s="13"/>
      <c r="B1065" s="245"/>
      <c r="C1065" s="246"/>
      <c r="D1065" s="247" t="s">
        <v>232</v>
      </c>
      <c r="E1065" s="248" t="s">
        <v>1</v>
      </c>
      <c r="F1065" s="249" t="s">
        <v>3747</v>
      </c>
      <c r="G1065" s="246"/>
      <c r="H1065" s="250">
        <v>0.075999999999999998</v>
      </c>
      <c r="I1065" s="251"/>
      <c r="J1065" s="246"/>
      <c r="K1065" s="246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6" t="s">
        <v>232</v>
      </c>
      <c r="AU1065" s="256" t="s">
        <v>89</v>
      </c>
      <c r="AV1065" s="13" t="s">
        <v>89</v>
      </c>
      <c r="AW1065" s="13" t="s">
        <v>33</v>
      </c>
      <c r="AX1065" s="13" t="s">
        <v>78</v>
      </c>
      <c r="AY1065" s="256" t="s">
        <v>224</v>
      </c>
    </row>
    <row r="1066" s="13" customFormat="1">
      <c r="A1066" s="13"/>
      <c r="B1066" s="245"/>
      <c r="C1066" s="246"/>
      <c r="D1066" s="247" t="s">
        <v>232</v>
      </c>
      <c r="E1066" s="248" t="s">
        <v>1</v>
      </c>
      <c r="F1066" s="249" t="s">
        <v>3748</v>
      </c>
      <c r="G1066" s="246"/>
      <c r="H1066" s="250">
        <v>0.047</v>
      </c>
      <c r="I1066" s="251"/>
      <c r="J1066" s="246"/>
      <c r="K1066" s="246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6" t="s">
        <v>232</v>
      </c>
      <c r="AU1066" s="256" t="s">
        <v>89</v>
      </c>
      <c r="AV1066" s="13" t="s">
        <v>89</v>
      </c>
      <c r="AW1066" s="13" t="s">
        <v>33</v>
      </c>
      <c r="AX1066" s="13" t="s">
        <v>78</v>
      </c>
      <c r="AY1066" s="256" t="s">
        <v>224</v>
      </c>
    </row>
    <row r="1067" s="13" customFormat="1">
      <c r="A1067" s="13"/>
      <c r="B1067" s="245"/>
      <c r="C1067" s="246"/>
      <c r="D1067" s="247" t="s">
        <v>232</v>
      </c>
      <c r="E1067" s="248" t="s">
        <v>1</v>
      </c>
      <c r="F1067" s="249" t="s">
        <v>3749</v>
      </c>
      <c r="G1067" s="246"/>
      <c r="H1067" s="250">
        <v>0.031</v>
      </c>
      <c r="I1067" s="251"/>
      <c r="J1067" s="246"/>
      <c r="K1067" s="246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6" t="s">
        <v>232</v>
      </c>
      <c r="AU1067" s="256" t="s">
        <v>89</v>
      </c>
      <c r="AV1067" s="13" t="s">
        <v>89</v>
      </c>
      <c r="AW1067" s="13" t="s">
        <v>33</v>
      </c>
      <c r="AX1067" s="13" t="s">
        <v>78</v>
      </c>
      <c r="AY1067" s="256" t="s">
        <v>224</v>
      </c>
    </row>
    <row r="1068" s="13" customFormat="1">
      <c r="A1068" s="13"/>
      <c r="B1068" s="245"/>
      <c r="C1068" s="246"/>
      <c r="D1068" s="247" t="s">
        <v>232</v>
      </c>
      <c r="E1068" s="248" t="s">
        <v>1</v>
      </c>
      <c r="F1068" s="249" t="s">
        <v>3750</v>
      </c>
      <c r="G1068" s="246"/>
      <c r="H1068" s="250">
        <v>0.376</v>
      </c>
      <c r="I1068" s="251"/>
      <c r="J1068" s="246"/>
      <c r="K1068" s="246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6" t="s">
        <v>232</v>
      </c>
      <c r="AU1068" s="256" t="s">
        <v>89</v>
      </c>
      <c r="AV1068" s="13" t="s">
        <v>89</v>
      </c>
      <c r="AW1068" s="13" t="s">
        <v>33</v>
      </c>
      <c r="AX1068" s="13" t="s">
        <v>78</v>
      </c>
      <c r="AY1068" s="256" t="s">
        <v>224</v>
      </c>
    </row>
    <row r="1069" s="13" customFormat="1">
      <c r="A1069" s="13"/>
      <c r="B1069" s="245"/>
      <c r="C1069" s="246"/>
      <c r="D1069" s="247" t="s">
        <v>232</v>
      </c>
      <c r="E1069" s="248" t="s">
        <v>1</v>
      </c>
      <c r="F1069" s="249" t="s">
        <v>3751</v>
      </c>
      <c r="G1069" s="246"/>
      <c r="H1069" s="250">
        <v>0.44700000000000001</v>
      </c>
      <c r="I1069" s="251"/>
      <c r="J1069" s="246"/>
      <c r="K1069" s="246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6" t="s">
        <v>232</v>
      </c>
      <c r="AU1069" s="256" t="s">
        <v>89</v>
      </c>
      <c r="AV1069" s="13" t="s">
        <v>89</v>
      </c>
      <c r="AW1069" s="13" t="s">
        <v>33</v>
      </c>
      <c r="AX1069" s="13" t="s">
        <v>78</v>
      </c>
      <c r="AY1069" s="256" t="s">
        <v>224</v>
      </c>
    </row>
    <row r="1070" s="13" customFormat="1">
      <c r="A1070" s="13"/>
      <c r="B1070" s="245"/>
      <c r="C1070" s="246"/>
      <c r="D1070" s="247" t="s">
        <v>232</v>
      </c>
      <c r="E1070" s="248" t="s">
        <v>1</v>
      </c>
      <c r="F1070" s="249" t="s">
        <v>3752</v>
      </c>
      <c r="G1070" s="246"/>
      <c r="H1070" s="250">
        <v>0.26000000000000001</v>
      </c>
      <c r="I1070" s="251"/>
      <c r="J1070" s="246"/>
      <c r="K1070" s="246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6" t="s">
        <v>232</v>
      </c>
      <c r="AU1070" s="256" t="s">
        <v>89</v>
      </c>
      <c r="AV1070" s="13" t="s">
        <v>89</v>
      </c>
      <c r="AW1070" s="13" t="s">
        <v>33</v>
      </c>
      <c r="AX1070" s="13" t="s">
        <v>78</v>
      </c>
      <c r="AY1070" s="256" t="s">
        <v>224</v>
      </c>
    </row>
    <row r="1071" s="13" customFormat="1">
      <c r="A1071" s="13"/>
      <c r="B1071" s="245"/>
      <c r="C1071" s="246"/>
      <c r="D1071" s="247" t="s">
        <v>232</v>
      </c>
      <c r="E1071" s="248" t="s">
        <v>1</v>
      </c>
      <c r="F1071" s="249" t="s">
        <v>3753</v>
      </c>
      <c r="G1071" s="246"/>
      <c r="H1071" s="250">
        <v>0.23499999999999999</v>
      </c>
      <c r="I1071" s="251"/>
      <c r="J1071" s="246"/>
      <c r="K1071" s="246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6" t="s">
        <v>232</v>
      </c>
      <c r="AU1071" s="256" t="s">
        <v>89</v>
      </c>
      <c r="AV1071" s="13" t="s">
        <v>89</v>
      </c>
      <c r="AW1071" s="13" t="s">
        <v>33</v>
      </c>
      <c r="AX1071" s="13" t="s">
        <v>78</v>
      </c>
      <c r="AY1071" s="256" t="s">
        <v>224</v>
      </c>
    </row>
    <row r="1072" s="13" customFormat="1">
      <c r="A1072" s="13"/>
      <c r="B1072" s="245"/>
      <c r="C1072" s="246"/>
      <c r="D1072" s="247" t="s">
        <v>232</v>
      </c>
      <c r="E1072" s="248" t="s">
        <v>1</v>
      </c>
      <c r="F1072" s="249" t="s">
        <v>3754</v>
      </c>
      <c r="G1072" s="246"/>
      <c r="H1072" s="250">
        <v>0.017000000000000001</v>
      </c>
      <c r="I1072" s="251"/>
      <c r="J1072" s="246"/>
      <c r="K1072" s="246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6" t="s">
        <v>232</v>
      </c>
      <c r="AU1072" s="256" t="s">
        <v>89</v>
      </c>
      <c r="AV1072" s="13" t="s">
        <v>89</v>
      </c>
      <c r="AW1072" s="13" t="s">
        <v>33</v>
      </c>
      <c r="AX1072" s="13" t="s">
        <v>78</v>
      </c>
      <c r="AY1072" s="256" t="s">
        <v>224</v>
      </c>
    </row>
    <row r="1073" s="15" customFormat="1">
      <c r="A1073" s="15"/>
      <c r="B1073" s="267"/>
      <c r="C1073" s="268"/>
      <c r="D1073" s="247" t="s">
        <v>232</v>
      </c>
      <c r="E1073" s="269" t="s">
        <v>1</v>
      </c>
      <c r="F1073" s="270" t="s">
        <v>248</v>
      </c>
      <c r="G1073" s="268"/>
      <c r="H1073" s="271">
        <v>1.4890000000000001</v>
      </c>
      <c r="I1073" s="272"/>
      <c r="J1073" s="268"/>
      <c r="K1073" s="268"/>
      <c r="L1073" s="273"/>
      <c r="M1073" s="274"/>
      <c r="N1073" s="275"/>
      <c r="O1073" s="275"/>
      <c r="P1073" s="275"/>
      <c r="Q1073" s="275"/>
      <c r="R1073" s="275"/>
      <c r="S1073" s="275"/>
      <c r="T1073" s="276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7" t="s">
        <v>232</v>
      </c>
      <c r="AU1073" s="277" t="s">
        <v>89</v>
      </c>
      <c r="AV1073" s="15" t="s">
        <v>230</v>
      </c>
      <c r="AW1073" s="15" t="s">
        <v>33</v>
      </c>
      <c r="AX1073" s="15" t="s">
        <v>84</v>
      </c>
      <c r="AY1073" s="277" t="s">
        <v>224</v>
      </c>
    </row>
    <row r="1074" s="2" customFormat="1" ht="16.5" customHeight="1">
      <c r="A1074" s="40"/>
      <c r="B1074" s="41"/>
      <c r="C1074" s="231" t="s">
        <v>1483</v>
      </c>
      <c r="D1074" s="231" t="s">
        <v>226</v>
      </c>
      <c r="E1074" s="232" t="s">
        <v>1701</v>
      </c>
      <c r="F1074" s="233" t="s">
        <v>1702</v>
      </c>
      <c r="G1074" s="234" t="s">
        <v>229</v>
      </c>
      <c r="H1074" s="235">
        <v>134.304</v>
      </c>
      <c r="I1074" s="236"/>
      <c r="J1074" s="237">
        <f>ROUND(I1074*H1074,2)</f>
        <v>0</v>
      </c>
      <c r="K1074" s="238"/>
      <c r="L1074" s="46"/>
      <c r="M1074" s="239" t="s">
        <v>1</v>
      </c>
      <c r="N1074" s="240" t="s">
        <v>44</v>
      </c>
      <c r="O1074" s="93"/>
      <c r="P1074" s="241">
        <f>O1074*H1074</f>
        <v>0</v>
      </c>
      <c r="Q1074" s="241">
        <v>0</v>
      </c>
      <c r="R1074" s="241">
        <f>Q1074*H1074</f>
        <v>0</v>
      </c>
      <c r="S1074" s="241">
        <v>0</v>
      </c>
      <c r="T1074" s="242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3" t="s">
        <v>319</v>
      </c>
      <c r="AT1074" s="243" t="s">
        <v>226</v>
      </c>
      <c r="AU1074" s="243" t="s">
        <v>89</v>
      </c>
      <c r="AY1074" s="19" t="s">
        <v>224</v>
      </c>
      <c r="BE1074" s="244">
        <f>IF(N1074="základní",J1074,0)</f>
        <v>0</v>
      </c>
      <c r="BF1074" s="244">
        <f>IF(N1074="snížená",J1074,0)</f>
        <v>0</v>
      </c>
      <c r="BG1074" s="244">
        <f>IF(N1074="zákl. přenesená",J1074,0)</f>
        <v>0</v>
      </c>
      <c r="BH1074" s="244">
        <f>IF(N1074="sníž. přenesená",J1074,0)</f>
        <v>0</v>
      </c>
      <c r="BI1074" s="244">
        <f>IF(N1074="nulová",J1074,0)</f>
        <v>0</v>
      </c>
      <c r="BJ1074" s="19" t="s">
        <v>89</v>
      </c>
      <c r="BK1074" s="244">
        <f>ROUND(I1074*H1074,2)</f>
        <v>0</v>
      </c>
      <c r="BL1074" s="19" t="s">
        <v>319</v>
      </c>
      <c r="BM1074" s="243" t="s">
        <v>3755</v>
      </c>
    </row>
    <row r="1075" s="14" customFormat="1">
      <c r="A1075" s="14"/>
      <c r="B1075" s="257"/>
      <c r="C1075" s="258"/>
      <c r="D1075" s="247" t="s">
        <v>232</v>
      </c>
      <c r="E1075" s="259" t="s">
        <v>1</v>
      </c>
      <c r="F1075" s="260" t="s">
        <v>570</v>
      </c>
      <c r="G1075" s="258"/>
      <c r="H1075" s="259" t="s">
        <v>1</v>
      </c>
      <c r="I1075" s="261"/>
      <c r="J1075" s="258"/>
      <c r="K1075" s="258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6" t="s">
        <v>232</v>
      </c>
      <c r="AU1075" s="266" t="s">
        <v>89</v>
      </c>
      <c r="AV1075" s="14" t="s">
        <v>84</v>
      </c>
      <c r="AW1075" s="14" t="s">
        <v>33</v>
      </c>
      <c r="AX1075" s="14" t="s">
        <v>78</v>
      </c>
      <c r="AY1075" s="266" t="s">
        <v>224</v>
      </c>
    </row>
    <row r="1076" s="13" customFormat="1">
      <c r="A1076" s="13"/>
      <c r="B1076" s="245"/>
      <c r="C1076" s="246"/>
      <c r="D1076" s="247" t="s">
        <v>232</v>
      </c>
      <c r="E1076" s="248" t="s">
        <v>1</v>
      </c>
      <c r="F1076" s="249" t="s">
        <v>3722</v>
      </c>
      <c r="G1076" s="246"/>
      <c r="H1076" s="250">
        <v>6.8239999999999998</v>
      </c>
      <c r="I1076" s="251"/>
      <c r="J1076" s="246"/>
      <c r="K1076" s="246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6" t="s">
        <v>232</v>
      </c>
      <c r="AU1076" s="256" t="s">
        <v>89</v>
      </c>
      <c r="AV1076" s="13" t="s">
        <v>89</v>
      </c>
      <c r="AW1076" s="13" t="s">
        <v>33</v>
      </c>
      <c r="AX1076" s="13" t="s">
        <v>78</v>
      </c>
      <c r="AY1076" s="256" t="s">
        <v>224</v>
      </c>
    </row>
    <row r="1077" s="13" customFormat="1">
      <c r="A1077" s="13"/>
      <c r="B1077" s="245"/>
      <c r="C1077" s="246"/>
      <c r="D1077" s="247" t="s">
        <v>232</v>
      </c>
      <c r="E1077" s="248" t="s">
        <v>1</v>
      </c>
      <c r="F1077" s="249" t="s">
        <v>3723</v>
      </c>
      <c r="G1077" s="246"/>
      <c r="H1077" s="250">
        <v>4.2679999999999998</v>
      </c>
      <c r="I1077" s="251"/>
      <c r="J1077" s="246"/>
      <c r="K1077" s="246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6" t="s">
        <v>232</v>
      </c>
      <c r="AU1077" s="256" t="s">
        <v>89</v>
      </c>
      <c r="AV1077" s="13" t="s">
        <v>89</v>
      </c>
      <c r="AW1077" s="13" t="s">
        <v>33</v>
      </c>
      <c r="AX1077" s="13" t="s">
        <v>78</v>
      </c>
      <c r="AY1077" s="256" t="s">
        <v>224</v>
      </c>
    </row>
    <row r="1078" s="13" customFormat="1">
      <c r="A1078" s="13"/>
      <c r="B1078" s="245"/>
      <c r="C1078" s="246"/>
      <c r="D1078" s="247" t="s">
        <v>232</v>
      </c>
      <c r="E1078" s="248" t="s">
        <v>1</v>
      </c>
      <c r="F1078" s="249" t="s">
        <v>3724</v>
      </c>
      <c r="G1078" s="246"/>
      <c r="H1078" s="250">
        <v>2.7749999999999999</v>
      </c>
      <c r="I1078" s="251"/>
      <c r="J1078" s="246"/>
      <c r="K1078" s="246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6" t="s">
        <v>232</v>
      </c>
      <c r="AU1078" s="256" t="s">
        <v>89</v>
      </c>
      <c r="AV1078" s="13" t="s">
        <v>89</v>
      </c>
      <c r="AW1078" s="13" t="s">
        <v>33</v>
      </c>
      <c r="AX1078" s="13" t="s">
        <v>78</v>
      </c>
      <c r="AY1078" s="256" t="s">
        <v>224</v>
      </c>
    </row>
    <row r="1079" s="13" customFormat="1">
      <c r="A1079" s="13"/>
      <c r="B1079" s="245"/>
      <c r="C1079" s="246"/>
      <c r="D1079" s="247" t="s">
        <v>232</v>
      </c>
      <c r="E1079" s="248" t="s">
        <v>1</v>
      </c>
      <c r="F1079" s="249" t="s">
        <v>3385</v>
      </c>
      <c r="G1079" s="246"/>
      <c r="H1079" s="250">
        <v>33.874000000000002</v>
      </c>
      <c r="I1079" s="251"/>
      <c r="J1079" s="246"/>
      <c r="K1079" s="246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6" t="s">
        <v>232</v>
      </c>
      <c r="AU1079" s="256" t="s">
        <v>89</v>
      </c>
      <c r="AV1079" s="13" t="s">
        <v>89</v>
      </c>
      <c r="AW1079" s="13" t="s">
        <v>33</v>
      </c>
      <c r="AX1079" s="13" t="s">
        <v>78</v>
      </c>
      <c r="AY1079" s="256" t="s">
        <v>224</v>
      </c>
    </row>
    <row r="1080" s="13" customFormat="1">
      <c r="A1080" s="13"/>
      <c r="B1080" s="245"/>
      <c r="C1080" s="246"/>
      <c r="D1080" s="247" t="s">
        <v>232</v>
      </c>
      <c r="E1080" s="248" t="s">
        <v>1</v>
      </c>
      <c r="F1080" s="249" t="s">
        <v>3725</v>
      </c>
      <c r="G1080" s="246"/>
      <c r="H1080" s="250">
        <v>40.328000000000003</v>
      </c>
      <c r="I1080" s="251"/>
      <c r="J1080" s="246"/>
      <c r="K1080" s="246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6" t="s">
        <v>232</v>
      </c>
      <c r="AU1080" s="256" t="s">
        <v>89</v>
      </c>
      <c r="AV1080" s="13" t="s">
        <v>89</v>
      </c>
      <c r="AW1080" s="13" t="s">
        <v>33</v>
      </c>
      <c r="AX1080" s="13" t="s">
        <v>78</v>
      </c>
      <c r="AY1080" s="256" t="s">
        <v>224</v>
      </c>
    </row>
    <row r="1081" s="13" customFormat="1">
      <c r="A1081" s="13"/>
      <c r="B1081" s="245"/>
      <c r="C1081" s="246"/>
      <c r="D1081" s="247" t="s">
        <v>232</v>
      </c>
      <c r="E1081" s="248" t="s">
        <v>1</v>
      </c>
      <c r="F1081" s="249" t="s">
        <v>3382</v>
      </c>
      <c r="G1081" s="246"/>
      <c r="H1081" s="250">
        <v>23.486999999999998</v>
      </c>
      <c r="I1081" s="251"/>
      <c r="J1081" s="246"/>
      <c r="K1081" s="246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6" t="s">
        <v>232</v>
      </c>
      <c r="AU1081" s="256" t="s">
        <v>89</v>
      </c>
      <c r="AV1081" s="13" t="s">
        <v>89</v>
      </c>
      <c r="AW1081" s="13" t="s">
        <v>33</v>
      </c>
      <c r="AX1081" s="13" t="s">
        <v>78</v>
      </c>
      <c r="AY1081" s="256" t="s">
        <v>224</v>
      </c>
    </row>
    <row r="1082" s="13" customFormat="1">
      <c r="A1082" s="13"/>
      <c r="B1082" s="245"/>
      <c r="C1082" s="246"/>
      <c r="D1082" s="247" t="s">
        <v>232</v>
      </c>
      <c r="E1082" s="248" t="s">
        <v>1</v>
      </c>
      <c r="F1082" s="249" t="s">
        <v>3383</v>
      </c>
      <c r="G1082" s="246"/>
      <c r="H1082" s="250">
        <v>21.172000000000001</v>
      </c>
      <c r="I1082" s="251"/>
      <c r="J1082" s="246"/>
      <c r="K1082" s="246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6" t="s">
        <v>232</v>
      </c>
      <c r="AU1082" s="256" t="s">
        <v>89</v>
      </c>
      <c r="AV1082" s="13" t="s">
        <v>89</v>
      </c>
      <c r="AW1082" s="13" t="s">
        <v>33</v>
      </c>
      <c r="AX1082" s="13" t="s">
        <v>78</v>
      </c>
      <c r="AY1082" s="256" t="s">
        <v>224</v>
      </c>
    </row>
    <row r="1083" s="13" customFormat="1">
      <c r="A1083" s="13"/>
      <c r="B1083" s="245"/>
      <c r="C1083" s="246"/>
      <c r="D1083" s="247" t="s">
        <v>232</v>
      </c>
      <c r="E1083" s="248" t="s">
        <v>1</v>
      </c>
      <c r="F1083" s="249" t="s">
        <v>3726</v>
      </c>
      <c r="G1083" s="246"/>
      <c r="H1083" s="250">
        <v>1.5760000000000001</v>
      </c>
      <c r="I1083" s="251"/>
      <c r="J1083" s="246"/>
      <c r="K1083" s="246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6" t="s">
        <v>232</v>
      </c>
      <c r="AU1083" s="256" t="s">
        <v>89</v>
      </c>
      <c r="AV1083" s="13" t="s">
        <v>89</v>
      </c>
      <c r="AW1083" s="13" t="s">
        <v>33</v>
      </c>
      <c r="AX1083" s="13" t="s">
        <v>78</v>
      </c>
      <c r="AY1083" s="256" t="s">
        <v>224</v>
      </c>
    </row>
    <row r="1084" s="15" customFormat="1">
      <c r="A1084" s="15"/>
      <c r="B1084" s="267"/>
      <c r="C1084" s="268"/>
      <c r="D1084" s="247" t="s">
        <v>232</v>
      </c>
      <c r="E1084" s="269" t="s">
        <v>1</v>
      </c>
      <c r="F1084" s="270" t="s">
        <v>248</v>
      </c>
      <c r="G1084" s="268"/>
      <c r="H1084" s="271">
        <v>134.304</v>
      </c>
      <c r="I1084" s="272"/>
      <c r="J1084" s="268"/>
      <c r="K1084" s="268"/>
      <c r="L1084" s="273"/>
      <c r="M1084" s="274"/>
      <c r="N1084" s="275"/>
      <c r="O1084" s="275"/>
      <c r="P1084" s="275"/>
      <c r="Q1084" s="275"/>
      <c r="R1084" s="275"/>
      <c r="S1084" s="275"/>
      <c r="T1084" s="276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77" t="s">
        <v>232</v>
      </c>
      <c r="AU1084" s="277" t="s">
        <v>89</v>
      </c>
      <c r="AV1084" s="15" t="s">
        <v>230</v>
      </c>
      <c r="AW1084" s="15" t="s">
        <v>33</v>
      </c>
      <c r="AX1084" s="15" t="s">
        <v>84</v>
      </c>
      <c r="AY1084" s="277" t="s">
        <v>224</v>
      </c>
    </row>
    <row r="1085" s="2" customFormat="1" ht="24.15" customHeight="1">
      <c r="A1085" s="40"/>
      <c r="B1085" s="41"/>
      <c r="C1085" s="278" t="s">
        <v>1488</v>
      </c>
      <c r="D1085" s="278" t="s">
        <v>390</v>
      </c>
      <c r="E1085" s="279" t="s">
        <v>1705</v>
      </c>
      <c r="F1085" s="280" t="s">
        <v>1706</v>
      </c>
      <c r="G1085" s="281" t="s">
        <v>229</v>
      </c>
      <c r="H1085" s="282">
        <v>149.21199999999999</v>
      </c>
      <c r="I1085" s="283"/>
      <c r="J1085" s="284">
        <f>ROUND(I1085*H1085,2)</f>
        <v>0</v>
      </c>
      <c r="K1085" s="285"/>
      <c r="L1085" s="286"/>
      <c r="M1085" s="287" t="s">
        <v>1</v>
      </c>
      <c r="N1085" s="288" t="s">
        <v>44</v>
      </c>
      <c r="O1085" s="93"/>
      <c r="P1085" s="241">
        <f>O1085*H1085</f>
        <v>0</v>
      </c>
      <c r="Q1085" s="241">
        <v>0.00014999999999999999</v>
      </c>
      <c r="R1085" s="241">
        <f>Q1085*H1085</f>
        <v>0.022381799999999997</v>
      </c>
      <c r="S1085" s="241">
        <v>0</v>
      </c>
      <c r="T1085" s="242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3" t="s">
        <v>418</v>
      </c>
      <c r="AT1085" s="243" t="s">
        <v>390</v>
      </c>
      <c r="AU1085" s="243" t="s">
        <v>89</v>
      </c>
      <c r="AY1085" s="19" t="s">
        <v>224</v>
      </c>
      <c r="BE1085" s="244">
        <f>IF(N1085="základní",J1085,0)</f>
        <v>0</v>
      </c>
      <c r="BF1085" s="244">
        <f>IF(N1085="snížená",J1085,0)</f>
        <v>0</v>
      </c>
      <c r="BG1085" s="244">
        <f>IF(N1085="zákl. přenesená",J1085,0)</f>
        <v>0</v>
      </c>
      <c r="BH1085" s="244">
        <f>IF(N1085="sníž. přenesená",J1085,0)</f>
        <v>0</v>
      </c>
      <c r="BI1085" s="244">
        <f>IF(N1085="nulová",J1085,0)</f>
        <v>0</v>
      </c>
      <c r="BJ1085" s="19" t="s">
        <v>89</v>
      </c>
      <c r="BK1085" s="244">
        <f>ROUND(I1085*H1085,2)</f>
        <v>0</v>
      </c>
      <c r="BL1085" s="19" t="s">
        <v>319</v>
      </c>
      <c r="BM1085" s="243" t="s">
        <v>3756</v>
      </c>
    </row>
    <row r="1086" s="13" customFormat="1">
      <c r="A1086" s="13"/>
      <c r="B1086" s="245"/>
      <c r="C1086" s="246"/>
      <c r="D1086" s="247" t="s">
        <v>232</v>
      </c>
      <c r="E1086" s="248" t="s">
        <v>1</v>
      </c>
      <c r="F1086" s="249" t="s">
        <v>3757</v>
      </c>
      <c r="G1086" s="246"/>
      <c r="H1086" s="250">
        <v>149.21199999999999</v>
      </c>
      <c r="I1086" s="251"/>
      <c r="J1086" s="246"/>
      <c r="K1086" s="246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6" t="s">
        <v>232</v>
      </c>
      <c r="AU1086" s="256" t="s">
        <v>89</v>
      </c>
      <c r="AV1086" s="13" t="s">
        <v>89</v>
      </c>
      <c r="AW1086" s="13" t="s">
        <v>33</v>
      </c>
      <c r="AX1086" s="13" t="s">
        <v>84</v>
      </c>
      <c r="AY1086" s="256" t="s">
        <v>224</v>
      </c>
    </row>
    <row r="1087" s="2" customFormat="1" ht="24.15" customHeight="1">
      <c r="A1087" s="40"/>
      <c r="B1087" s="41"/>
      <c r="C1087" s="231" t="s">
        <v>1493</v>
      </c>
      <c r="D1087" s="231" t="s">
        <v>226</v>
      </c>
      <c r="E1087" s="232" t="s">
        <v>3758</v>
      </c>
      <c r="F1087" s="233" t="s">
        <v>3759</v>
      </c>
      <c r="G1087" s="234" t="s">
        <v>229</v>
      </c>
      <c r="H1087" s="235">
        <v>1.865</v>
      </c>
      <c r="I1087" s="236"/>
      <c r="J1087" s="237">
        <f>ROUND(I1087*H1087,2)</f>
        <v>0</v>
      </c>
      <c r="K1087" s="238"/>
      <c r="L1087" s="46"/>
      <c r="M1087" s="239" t="s">
        <v>1</v>
      </c>
      <c r="N1087" s="240" t="s">
        <v>44</v>
      </c>
      <c r="O1087" s="93"/>
      <c r="P1087" s="241">
        <f>O1087*H1087</f>
        <v>0</v>
      </c>
      <c r="Q1087" s="241">
        <v>0.00025000000000000001</v>
      </c>
      <c r="R1087" s="241">
        <f>Q1087*H1087</f>
        <v>0.00046625000000000003</v>
      </c>
      <c r="S1087" s="241">
        <v>0</v>
      </c>
      <c r="T1087" s="242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3" t="s">
        <v>319</v>
      </c>
      <c r="AT1087" s="243" t="s">
        <v>226</v>
      </c>
      <c r="AU1087" s="243" t="s">
        <v>89</v>
      </c>
      <c r="AY1087" s="19" t="s">
        <v>224</v>
      </c>
      <c r="BE1087" s="244">
        <f>IF(N1087="základní",J1087,0)</f>
        <v>0</v>
      </c>
      <c r="BF1087" s="244">
        <f>IF(N1087="snížená",J1087,0)</f>
        <v>0</v>
      </c>
      <c r="BG1087" s="244">
        <f>IF(N1087="zákl. přenesená",J1087,0)</f>
        <v>0</v>
      </c>
      <c r="BH1087" s="244">
        <f>IF(N1087="sníž. přenesená",J1087,0)</f>
        <v>0</v>
      </c>
      <c r="BI1087" s="244">
        <f>IF(N1087="nulová",J1087,0)</f>
        <v>0</v>
      </c>
      <c r="BJ1087" s="19" t="s">
        <v>89</v>
      </c>
      <c r="BK1087" s="244">
        <f>ROUND(I1087*H1087,2)</f>
        <v>0</v>
      </c>
      <c r="BL1087" s="19" t="s">
        <v>319</v>
      </c>
      <c r="BM1087" s="243" t="s">
        <v>3760</v>
      </c>
    </row>
    <row r="1088" s="14" customFormat="1">
      <c r="A1088" s="14"/>
      <c r="B1088" s="257"/>
      <c r="C1088" s="258"/>
      <c r="D1088" s="247" t="s">
        <v>232</v>
      </c>
      <c r="E1088" s="259" t="s">
        <v>1</v>
      </c>
      <c r="F1088" s="260" t="s">
        <v>1748</v>
      </c>
      <c r="G1088" s="258"/>
      <c r="H1088" s="259" t="s">
        <v>1</v>
      </c>
      <c r="I1088" s="261"/>
      <c r="J1088" s="258"/>
      <c r="K1088" s="258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6" t="s">
        <v>232</v>
      </c>
      <c r="AU1088" s="266" t="s">
        <v>89</v>
      </c>
      <c r="AV1088" s="14" t="s">
        <v>84</v>
      </c>
      <c r="AW1088" s="14" t="s">
        <v>33</v>
      </c>
      <c r="AX1088" s="14" t="s">
        <v>78</v>
      </c>
      <c r="AY1088" s="266" t="s">
        <v>224</v>
      </c>
    </row>
    <row r="1089" s="13" customFormat="1">
      <c r="A1089" s="13"/>
      <c r="B1089" s="245"/>
      <c r="C1089" s="246"/>
      <c r="D1089" s="247" t="s">
        <v>232</v>
      </c>
      <c r="E1089" s="248" t="s">
        <v>1</v>
      </c>
      <c r="F1089" s="249" t="s">
        <v>3761</v>
      </c>
      <c r="G1089" s="246"/>
      <c r="H1089" s="250">
        <v>1.865</v>
      </c>
      <c r="I1089" s="251"/>
      <c r="J1089" s="246"/>
      <c r="K1089" s="246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6" t="s">
        <v>232</v>
      </c>
      <c r="AU1089" s="256" t="s">
        <v>89</v>
      </c>
      <c r="AV1089" s="13" t="s">
        <v>89</v>
      </c>
      <c r="AW1089" s="13" t="s">
        <v>33</v>
      </c>
      <c r="AX1089" s="13" t="s">
        <v>84</v>
      </c>
      <c r="AY1089" s="256" t="s">
        <v>224</v>
      </c>
    </row>
    <row r="1090" s="2" customFormat="1" ht="16.5" customHeight="1">
      <c r="A1090" s="40"/>
      <c r="B1090" s="41"/>
      <c r="C1090" s="278" t="s">
        <v>1498</v>
      </c>
      <c r="D1090" s="278" t="s">
        <v>390</v>
      </c>
      <c r="E1090" s="279" t="s">
        <v>3762</v>
      </c>
      <c r="F1090" s="280" t="s">
        <v>3763</v>
      </c>
      <c r="G1090" s="281" t="s">
        <v>229</v>
      </c>
      <c r="H1090" s="282">
        <v>1.875</v>
      </c>
      <c r="I1090" s="283"/>
      <c r="J1090" s="284">
        <f>ROUND(I1090*H1090,2)</f>
        <v>0</v>
      </c>
      <c r="K1090" s="285"/>
      <c r="L1090" s="286"/>
      <c r="M1090" s="287" t="s">
        <v>1</v>
      </c>
      <c r="N1090" s="288" t="s">
        <v>44</v>
      </c>
      <c r="O1090" s="93"/>
      <c r="P1090" s="241">
        <f>O1090*H1090</f>
        <v>0</v>
      </c>
      <c r="Q1090" s="241">
        <v>0.035650000000000001</v>
      </c>
      <c r="R1090" s="241">
        <f>Q1090*H1090</f>
        <v>0.066843750000000007</v>
      </c>
      <c r="S1090" s="241">
        <v>0</v>
      </c>
      <c r="T1090" s="242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3" t="s">
        <v>418</v>
      </c>
      <c r="AT1090" s="243" t="s">
        <v>390</v>
      </c>
      <c r="AU1090" s="243" t="s">
        <v>89</v>
      </c>
      <c r="AY1090" s="19" t="s">
        <v>224</v>
      </c>
      <c r="BE1090" s="244">
        <f>IF(N1090="základní",J1090,0)</f>
        <v>0</v>
      </c>
      <c r="BF1090" s="244">
        <f>IF(N1090="snížená",J1090,0)</f>
        <v>0</v>
      </c>
      <c r="BG1090" s="244">
        <f>IF(N1090="zákl. přenesená",J1090,0)</f>
        <v>0</v>
      </c>
      <c r="BH1090" s="244">
        <f>IF(N1090="sníž. přenesená",J1090,0)</f>
        <v>0</v>
      </c>
      <c r="BI1090" s="244">
        <f>IF(N1090="nulová",J1090,0)</f>
        <v>0</v>
      </c>
      <c r="BJ1090" s="19" t="s">
        <v>89</v>
      </c>
      <c r="BK1090" s="244">
        <f>ROUND(I1090*H1090,2)</f>
        <v>0</v>
      </c>
      <c r="BL1090" s="19" t="s">
        <v>319</v>
      </c>
      <c r="BM1090" s="243" t="s">
        <v>3764</v>
      </c>
    </row>
    <row r="1091" s="14" customFormat="1">
      <c r="A1091" s="14"/>
      <c r="B1091" s="257"/>
      <c r="C1091" s="258"/>
      <c r="D1091" s="247" t="s">
        <v>232</v>
      </c>
      <c r="E1091" s="259" t="s">
        <v>1</v>
      </c>
      <c r="F1091" s="260" t="s">
        <v>1748</v>
      </c>
      <c r="G1091" s="258"/>
      <c r="H1091" s="259" t="s">
        <v>1</v>
      </c>
      <c r="I1091" s="261"/>
      <c r="J1091" s="258"/>
      <c r="K1091" s="258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6" t="s">
        <v>232</v>
      </c>
      <c r="AU1091" s="266" t="s">
        <v>89</v>
      </c>
      <c r="AV1091" s="14" t="s">
        <v>84</v>
      </c>
      <c r="AW1091" s="14" t="s">
        <v>33</v>
      </c>
      <c r="AX1091" s="14" t="s">
        <v>78</v>
      </c>
      <c r="AY1091" s="266" t="s">
        <v>224</v>
      </c>
    </row>
    <row r="1092" s="13" customFormat="1">
      <c r="A1092" s="13"/>
      <c r="B1092" s="245"/>
      <c r="C1092" s="246"/>
      <c r="D1092" s="247" t="s">
        <v>232</v>
      </c>
      <c r="E1092" s="248" t="s">
        <v>1</v>
      </c>
      <c r="F1092" s="249" t="s">
        <v>3765</v>
      </c>
      <c r="G1092" s="246"/>
      <c r="H1092" s="250">
        <v>1.875</v>
      </c>
      <c r="I1092" s="251"/>
      <c r="J1092" s="246"/>
      <c r="K1092" s="246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6" t="s">
        <v>232</v>
      </c>
      <c r="AU1092" s="256" t="s">
        <v>89</v>
      </c>
      <c r="AV1092" s="13" t="s">
        <v>89</v>
      </c>
      <c r="AW1092" s="13" t="s">
        <v>33</v>
      </c>
      <c r="AX1092" s="13" t="s">
        <v>84</v>
      </c>
      <c r="AY1092" s="256" t="s">
        <v>224</v>
      </c>
    </row>
    <row r="1093" s="14" customFormat="1">
      <c r="A1093" s="14"/>
      <c r="B1093" s="257"/>
      <c r="C1093" s="258"/>
      <c r="D1093" s="247" t="s">
        <v>232</v>
      </c>
      <c r="E1093" s="259" t="s">
        <v>1</v>
      </c>
      <c r="F1093" s="260" t="s">
        <v>1727</v>
      </c>
      <c r="G1093" s="258"/>
      <c r="H1093" s="259" t="s">
        <v>1</v>
      </c>
      <c r="I1093" s="261"/>
      <c r="J1093" s="258"/>
      <c r="K1093" s="258"/>
      <c r="L1093" s="262"/>
      <c r="M1093" s="263"/>
      <c r="N1093" s="264"/>
      <c r="O1093" s="264"/>
      <c r="P1093" s="264"/>
      <c r="Q1093" s="264"/>
      <c r="R1093" s="264"/>
      <c r="S1093" s="264"/>
      <c r="T1093" s="26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6" t="s">
        <v>232</v>
      </c>
      <c r="AU1093" s="266" t="s">
        <v>89</v>
      </c>
      <c r="AV1093" s="14" t="s">
        <v>84</v>
      </c>
      <c r="AW1093" s="14" t="s">
        <v>33</v>
      </c>
      <c r="AX1093" s="14" t="s">
        <v>78</v>
      </c>
      <c r="AY1093" s="266" t="s">
        <v>224</v>
      </c>
    </row>
    <row r="1094" s="14" customFormat="1">
      <c r="A1094" s="14"/>
      <c r="B1094" s="257"/>
      <c r="C1094" s="258"/>
      <c r="D1094" s="247" t="s">
        <v>232</v>
      </c>
      <c r="E1094" s="259" t="s">
        <v>1</v>
      </c>
      <c r="F1094" s="260" t="s">
        <v>1728</v>
      </c>
      <c r="G1094" s="258"/>
      <c r="H1094" s="259" t="s">
        <v>1</v>
      </c>
      <c r="I1094" s="261"/>
      <c r="J1094" s="258"/>
      <c r="K1094" s="258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6" t="s">
        <v>232</v>
      </c>
      <c r="AU1094" s="266" t="s">
        <v>89</v>
      </c>
      <c r="AV1094" s="14" t="s">
        <v>84</v>
      </c>
      <c r="AW1094" s="14" t="s">
        <v>33</v>
      </c>
      <c r="AX1094" s="14" t="s">
        <v>78</v>
      </c>
      <c r="AY1094" s="266" t="s">
        <v>224</v>
      </c>
    </row>
    <row r="1095" s="14" customFormat="1">
      <c r="A1095" s="14"/>
      <c r="B1095" s="257"/>
      <c r="C1095" s="258"/>
      <c r="D1095" s="247" t="s">
        <v>232</v>
      </c>
      <c r="E1095" s="259" t="s">
        <v>1</v>
      </c>
      <c r="F1095" s="260" t="s">
        <v>1729</v>
      </c>
      <c r="G1095" s="258"/>
      <c r="H1095" s="259" t="s">
        <v>1</v>
      </c>
      <c r="I1095" s="261"/>
      <c r="J1095" s="258"/>
      <c r="K1095" s="258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6" t="s">
        <v>232</v>
      </c>
      <c r="AU1095" s="266" t="s">
        <v>89</v>
      </c>
      <c r="AV1095" s="14" t="s">
        <v>84</v>
      </c>
      <c r="AW1095" s="14" t="s">
        <v>33</v>
      </c>
      <c r="AX1095" s="14" t="s">
        <v>78</v>
      </c>
      <c r="AY1095" s="266" t="s">
        <v>224</v>
      </c>
    </row>
    <row r="1096" s="14" customFormat="1">
      <c r="A1096" s="14"/>
      <c r="B1096" s="257"/>
      <c r="C1096" s="258"/>
      <c r="D1096" s="247" t="s">
        <v>232</v>
      </c>
      <c r="E1096" s="259" t="s">
        <v>1</v>
      </c>
      <c r="F1096" s="260" t="s">
        <v>1730</v>
      </c>
      <c r="G1096" s="258"/>
      <c r="H1096" s="259" t="s">
        <v>1</v>
      </c>
      <c r="I1096" s="261"/>
      <c r="J1096" s="258"/>
      <c r="K1096" s="258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232</v>
      </c>
      <c r="AU1096" s="266" t="s">
        <v>89</v>
      </c>
      <c r="AV1096" s="14" t="s">
        <v>84</v>
      </c>
      <c r="AW1096" s="14" t="s">
        <v>33</v>
      </c>
      <c r="AX1096" s="14" t="s">
        <v>78</v>
      </c>
      <c r="AY1096" s="266" t="s">
        <v>224</v>
      </c>
    </row>
    <row r="1097" s="14" customFormat="1">
      <c r="A1097" s="14"/>
      <c r="B1097" s="257"/>
      <c r="C1097" s="258"/>
      <c r="D1097" s="247" t="s">
        <v>232</v>
      </c>
      <c r="E1097" s="259" t="s">
        <v>1</v>
      </c>
      <c r="F1097" s="260" t="s">
        <v>1731</v>
      </c>
      <c r="G1097" s="258"/>
      <c r="H1097" s="259" t="s">
        <v>1</v>
      </c>
      <c r="I1097" s="261"/>
      <c r="J1097" s="258"/>
      <c r="K1097" s="258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6" t="s">
        <v>232</v>
      </c>
      <c r="AU1097" s="266" t="s">
        <v>89</v>
      </c>
      <c r="AV1097" s="14" t="s">
        <v>84</v>
      </c>
      <c r="AW1097" s="14" t="s">
        <v>33</v>
      </c>
      <c r="AX1097" s="14" t="s">
        <v>78</v>
      </c>
      <c r="AY1097" s="266" t="s">
        <v>224</v>
      </c>
    </row>
    <row r="1098" s="2" customFormat="1" ht="24.15" customHeight="1">
      <c r="A1098" s="40"/>
      <c r="B1098" s="41"/>
      <c r="C1098" s="231" t="s">
        <v>1506</v>
      </c>
      <c r="D1098" s="231" t="s">
        <v>226</v>
      </c>
      <c r="E1098" s="232" t="s">
        <v>1745</v>
      </c>
      <c r="F1098" s="233" t="s">
        <v>1746</v>
      </c>
      <c r="G1098" s="234" t="s">
        <v>229</v>
      </c>
      <c r="H1098" s="235">
        <v>31.559999999999999</v>
      </c>
      <c r="I1098" s="236"/>
      <c r="J1098" s="237">
        <f>ROUND(I1098*H1098,2)</f>
        <v>0</v>
      </c>
      <c r="K1098" s="238"/>
      <c r="L1098" s="46"/>
      <c r="M1098" s="239" t="s">
        <v>1</v>
      </c>
      <c r="N1098" s="240" t="s">
        <v>44</v>
      </c>
      <c r="O1098" s="93"/>
      <c r="P1098" s="241">
        <f>O1098*H1098</f>
        <v>0</v>
      </c>
      <c r="Q1098" s="241">
        <v>0.00025000000000000001</v>
      </c>
      <c r="R1098" s="241">
        <f>Q1098*H1098</f>
        <v>0.0078899999999999994</v>
      </c>
      <c r="S1098" s="241">
        <v>0</v>
      </c>
      <c r="T1098" s="242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43" t="s">
        <v>319</v>
      </c>
      <c r="AT1098" s="243" t="s">
        <v>226</v>
      </c>
      <c r="AU1098" s="243" t="s">
        <v>89</v>
      </c>
      <c r="AY1098" s="19" t="s">
        <v>224</v>
      </c>
      <c r="BE1098" s="244">
        <f>IF(N1098="základní",J1098,0)</f>
        <v>0</v>
      </c>
      <c r="BF1098" s="244">
        <f>IF(N1098="snížená",J1098,0)</f>
        <v>0</v>
      </c>
      <c r="BG1098" s="244">
        <f>IF(N1098="zákl. přenesená",J1098,0)</f>
        <v>0</v>
      </c>
      <c r="BH1098" s="244">
        <f>IF(N1098="sníž. přenesená",J1098,0)</f>
        <v>0</v>
      </c>
      <c r="BI1098" s="244">
        <f>IF(N1098="nulová",J1098,0)</f>
        <v>0</v>
      </c>
      <c r="BJ1098" s="19" t="s">
        <v>89</v>
      </c>
      <c r="BK1098" s="244">
        <f>ROUND(I1098*H1098,2)</f>
        <v>0</v>
      </c>
      <c r="BL1098" s="19" t="s">
        <v>319</v>
      </c>
      <c r="BM1098" s="243" t="s">
        <v>3766</v>
      </c>
    </row>
    <row r="1099" s="14" customFormat="1">
      <c r="A1099" s="14"/>
      <c r="B1099" s="257"/>
      <c r="C1099" s="258"/>
      <c r="D1099" s="247" t="s">
        <v>232</v>
      </c>
      <c r="E1099" s="259" t="s">
        <v>1</v>
      </c>
      <c r="F1099" s="260" t="s">
        <v>1736</v>
      </c>
      <c r="G1099" s="258"/>
      <c r="H1099" s="259" t="s">
        <v>1</v>
      </c>
      <c r="I1099" s="261"/>
      <c r="J1099" s="258"/>
      <c r="K1099" s="258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6" t="s">
        <v>232</v>
      </c>
      <c r="AU1099" s="266" t="s">
        <v>89</v>
      </c>
      <c r="AV1099" s="14" t="s">
        <v>84</v>
      </c>
      <c r="AW1099" s="14" t="s">
        <v>33</v>
      </c>
      <c r="AX1099" s="14" t="s">
        <v>78</v>
      </c>
      <c r="AY1099" s="266" t="s">
        <v>224</v>
      </c>
    </row>
    <row r="1100" s="13" customFormat="1">
      <c r="A1100" s="13"/>
      <c r="B1100" s="245"/>
      <c r="C1100" s="246"/>
      <c r="D1100" s="247" t="s">
        <v>232</v>
      </c>
      <c r="E1100" s="248" t="s">
        <v>1</v>
      </c>
      <c r="F1100" s="249" t="s">
        <v>3767</v>
      </c>
      <c r="G1100" s="246"/>
      <c r="H1100" s="250">
        <v>7.8310000000000004</v>
      </c>
      <c r="I1100" s="251"/>
      <c r="J1100" s="246"/>
      <c r="K1100" s="246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6" t="s">
        <v>232</v>
      </c>
      <c r="AU1100" s="256" t="s">
        <v>89</v>
      </c>
      <c r="AV1100" s="13" t="s">
        <v>89</v>
      </c>
      <c r="AW1100" s="13" t="s">
        <v>33</v>
      </c>
      <c r="AX1100" s="13" t="s">
        <v>78</v>
      </c>
      <c r="AY1100" s="256" t="s">
        <v>224</v>
      </c>
    </row>
    <row r="1101" s="14" customFormat="1">
      <c r="A1101" s="14"/>
      <c r="B1101" s="257"/>
      <c r="C1101" s="258"/>
      <c r="D1101" s="247" t="s">
        <v>232</v>
      </c>
      <c r="E1101" s="259" t="s">
        <v>1</v>
      </c>
      <c r="F1101" s="260" t="s">
        <v>1750</v>
      </c>
      <c r="G1101" s="258"/>
      <c r="H1101" s="259" t="s">
        <v>1</v>
      </c>
      <c r="I1101" s="261"/>
      <c r="J1101" s="258"/>
      <c r="K1101" s="258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6" t="s">
        <v>232</v>
      </c>
      <c r="AU1101" s="266" t="s">
        <v>89</v>
      </c>
      <c r="AV1101" s="14" t="s">
        <v>84</v>
      </c>
      <c r="AW1101" s="14" t="s">
        <v>33</v>
      </c>
      <c r="AX1101" s="14" t="s">
        <v>78</v>
      </c>
      <c r="AY1101" s="266" t="s">
        <v>224</v>
      </c>
    </row>
    <row r="1102" s="13" customFormat="1">
      <c r="A1102" s="13"/>
      <c r="B1102" s="245"/>
      <c r="C1102" s="246"/>
      <c r="D1102" s="247" t="s">
        <v>232</v>
      </c>
      <c r="E1102" s="248" t="s">
        <v>1</v>
      </c>
      <c r="F1102" s="249" t="s">
        <v>3768</v>
      </c>
      <c r="G1102" s="246"/>
      <c r="H1102" s="250">
        <v>9.2599999999999998</v>
      </c>
      <c r="I1102" s="251"/>
      <c r="J1102" s="246"/>
      <c r="K1102" s="246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6" t="s">
        <v>232</v>
      </c>
      <c r="AU1102" s="256" t="s">
        <v>89</v>
      </c>
      <c r="AV1102" s="13" t="s">
        <v>89</v>
      </c>
      <c r="AW1102" s="13" t="s">
        <v>33</v>
      </c>
      <c r="AX1102" s="13" t="s">
        <v>78</v>
      </c>
      <c r="AY1102" s="256" t="s">
        <v>224</v>
      </c>
    </row>
    <row r="1103" s="14" customFormat="1">
      <c r="A1103" s="14"/>
      <c r="B1103" s="257"/>
      <c r="C1103" s="258"/>
      <c r="D1103" s="247" t="s">
        <v>232</v>
      </c>
      <c r="E1103" s="259" t="s">
        <v>1</v>
      </c>
      <c r="F1103" s="260" t="s">
        <v>1752</v>
      </c>
      <c r="G1103" s="258"/>
      <c r="H1103" s="259" t="s">
        <v>1</v>
      </c>
      <c r="I1103" s="261"/>
      <c r="J1103" s="258"/>
      <c r="K1103" s="258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6" t="s">
        <v>232</v>
      </c>
      <c r="AU1103" s="266" t="s">
        <v>89</v>
      </c>
      <c r="AV1103" s="14" t="s">
        <v>84</v>
      </c>
      <c r="AW1103" s="14" t="s">
        <v>33</v>
      </c>
      <c r="AX1103" s="14" t="s">
        <v>78</v>
      </c>
      <c r="AY1103" s="266" t="s">
        <v>224</v>
      </c>
    </row>
    <row r="1104" s="13" customFormat="1">
      <c r="A1104" s="13"/>
      <c r="B1104" s="245"/>
      <c r="C1104" s="246"/>
      <c r="D1104" s="247" t="s">
        <v>232</v>
      </c>
      <c r="E1104" s="248" t="s">
        <v>1</v>
      </c>
      <c r="F1104" s="249" t="s">
        <v>3769</v>
      </c>
      <c r="G1104" s="246"/>
      <c r="H1104" s="250">
        <v>4.6299999999999999</v>
      </c>
      <c r="I1104" s="251"/>
      <c r="J1104" s="246"/>
      <c r="K1104" s="246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6" t="s">
        <v>232</v>
      </c>
      <c r="AU1104" s="256" t="s">
        <v>89</v>
      </c>
      <c r="AV1104" s="13" t="s">
        <v>89</v>
      </c>
      <c r="AW1104" s="13" t="s">
        <v>33</v>
      </c>
      <c r="AX1104" s="13" t="s">
        <v>78</v>
      </c>
      <c r="AY1104" s="256" t="s">
        <v>224</v>
      </c>
    </row>
    <row r="1105" s="14" customFormat="1">
      <c r="A1105" s="14"/>
      <c r="B1105" s="257"/>
      <c r="C1105" s="258"/>
      <c r="D1105" s="247" t="s">
        <v>232</v>
      </c>
      <c r="E1105" s="259" t="s">
        <v>1</v>
      </c>
      <c r="F1105" s="260" t="s">
        <v>1772</v>
      </c>
      <c r="G1105" s="258"/>
      <c r="H1105" s="259" t="s">
        <v>1</v>
      </c>
      <c r="I1105" s="261"/>
      <c r="J1105" s="258"/>
      <c r="K1105" s="258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6" t="s">
        <v>232</v>
      </c>
      <c r="AU1105" s="266" t="s">
        <v>89</v>
      </c>
      <c r="AV1105" s="14" t="s">
        <v>84</v>
      </c>
      <c r="AW1105" s="14" t="s">
        <v>33</v>
      </c>
      <c r="AX1105" s="14" t="s">
        <v>78</v>
      </c>
      <c r="AY1105" s="266" t="s">
        <v>224</v>
      </c>
    </row>
    <row r="1106" s="13" customFormat="1">
      <c r="A1106" s="13"/>
      <c r="B1106" s="245"/>
      <c r="C1106" s="246"/>
      <c r="D1106" s="247" t="s">
        <v>232</v>
      </c>
      <c r="E1106" s="248" t="s">
        <v>1</v>
      </c>
      <c r="F1106" s="249" t="s">
        <v>3770</v>
      </c>
      <c r="G1106" s="246"/>
      <c r="H1106" s="250">
        <v>9.8390000000000004</v>
      </c>
      <c r="I1106" s="251"/>
      <c r="J1106" s="246"/>
      <c r="K1106" s="246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6" t="s">
        <v>232</v>
      </c>
      <c r="AU1106" s="256" t="s">
        <v>89</v>
      </c>
      <c r="AV1106" s="13" t="s">
        <v>89</v>
      </c>
      <c r="AW1106" s="13" t="s">
        <v>33</v>
      </c>
      <c r="AX1106" s="13" t="s">
        <v>78</v>
      </c>
      <c r="AY1106" s="256" t="s">
        <v>224</v>
      </c>
    </row>
    <row r="1107" s="15" customFormat="1">
      <c r="A1107" s="15"/>
      <c r="B1107" s="267"/>
      <c r="C1107" s="268"/>
      <c r="D1107" s="247" t="s">
        <v>232</v>
      </c>
      <c r="E1107" s="269" t="s">
        <v>1</v>
      </c>
      <c r="F1107" s="270" t="s">
        <v>248</v>
      </c>
      <c r="G1107" s="268"/>
      <c r="H1107" s="271">
        <v>31.559999999999999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7" t="s">
        <v>232</v>
      </c>
      <c r="AU1107" s="277" t="s">
        <v>89</v>
      </c>
      <c r="AV1107" s="15" t="s">
        <v>230</v>
      </c>
      <c r="AW1107" s="15" t="s">
        <v>33</v>
      </c>
      <c r="AX1107" s="15" t="s">
        <v>84</v>
      </c>
      <c r="AY1107" s="277" t="s">
        <v>224</v>
      </c>
    </row>
    <row r="1108" s="2" customFormat="1" ht="16.5" customHeight="1">
      <c r="A1108" s="40"/>
      <c r="B1108" s="41"/>
      <c r="C1108" s="278" t="s">
        <v>1513</v>
      </c>
      <c r="D1108" s="278" t="s">
        <v>390</v>
      </c>
      <c r="E1108" s="279" t="s">
        <v>1755</v>
      </c>
      <c r="F1108" s="280" t="s">
        <v>3771</v>
      </c>
      <c r="G1108" s="281" t="s">
        <v>229</v>
      </c>
      <c r="H1108" s="282">
        <v>7.8310000000000004</v>
      </c>
      <c r="I1108" s="283"/>
      <c r="J1108" s="284">
        <f>ROUND(I1108*H1108,2)</f>
        <v>0</v>
      </c>
      <c r="K1108" s="285"/>
      <c r="L1108" s="286"/>
      <c r="M1108" s="287" t="s">
        <v>1</v>
      </c>
      <c r="N1108" s="288" t="s">
        <v>44</v>
      </c>
      <c r="O1108" s="93"/>
      <c r="P1108" s="241">
        <f>O1108*H1108</f>
        <v>0</v>
      </c>
      <c r="Q1108" s="241">
        <v>0.037960000000000001</v>
      </c>
      <c r="R1108" s="241">
        <f>Q1108*H1108</f>
        <v>0.29726476000000002</v>
      </c>
      <c r="S1108" s="241">
        <v>0</v>
      </c>
      <c r="T1108" s="242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3" t="s">
        <v>418</v>
      </c>
      <c r="AT1108" s="243" t="s">
        <v>390</v>
      </c>
      <c r="AU1108" s="243" t="s">
        <v>89</v>
      </c>
      <c r="AY1108" s="19" t="s">
        <v>224</v>
      </c>
      <c r="BE1108" s="244">
        <f>IF(N1108="základní",J1108,0)</f>
        <v>0</v>
      </c>
      <c r="BF1108" s="244">
        <f>IF(N1108="snížená",J1108,0)</f>
        <v>0</v>
      </c>
      <c r="BG1108" s="244">
        <f>IF(N1108="zákl. přenesená",J1108,0)</f>
        <v>0</v>
      </c>
      <c r="BH1108" s="244">
        <f>IF(N1108="sníž. přenesená",J1108,0)</f>
        <v>0</v>
      </c>
      <c r="BI1108" s="244">
        <f>IF(N1108="nulová",J1108,0)</f>
        <v>0</v>
      </c>
      <c r="BJ1108" s="19" t="s">
        <v>89</v>
      </c>
      <c r="BK1108" s="244">
        <f>ROUND(I1108*H1108,2)</f>
        <v>0</v>
      </c>
      <c r="BL1108" s="19" t="s">
        <v>319</v>
      </c>
      <c r="BM1108" s="243" t="s">
        <v>3772</v>
      </c>
    </row>
    <row r="1109" s="14" customFormat="1">
      <c r="A1109" s="14"/>
      <c r="B1109" s="257"/>
      <c r="C1109" s="258"/>
      <c r="D1109" s="247" t="s">
        <v>232</v>
      </c>
      <c r="E1109" s="259" t="s">
        <v>1</v>
      </c>
      <c r="F1109" s="260" t="s">
        <v>1736</v>
      </c>
      <c r="G1109" s="258"/>
      <c r="H1109" s="259" t="s">
        <v>1</v>
      </c>
      <c r="I1109" s="261"/>
      <c r="J1109" s="258"/>
      <c r="K1109" s="258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6" t="s">
        <v>232</v>
      </c>
      <c r="AU1109" s="266" t="s">
        <v>89</v>
      </c>
      <c r="AV1109" s="14" t="s">
        <v>84</v>
      </c>
      <c r="AW1109" s="14" t="s">
        <v>33</v>
      </c>
      <c r="AX1109" s="14" t="s">
        <v>78</v>
      </c>
      <c r="AY1109" s="266" t="s">
        <v>224</v>
      </c>
    </row>
    <row r="1110" s="13" customFormat="1">
      <c r="A1110" s="13"/>
      <c r="B1110" s="245"/>
      <c r="C1110" s="246"/>
      <c r="D1110" s="247" t="s">
        <v>232</v>
      </c>
      <c r="E1110" s="248" t="s">
        <v>1</v>
      </c>
      <c r="F1110" s="249" t="s">
        <v>3767</v>
      </c>
      <c r="G1110" s="246"/>
      <c r="H1110" s="250">
        <v>7.8310000000000004</v>
      </c>
      <c r="I1110" s="251"/>
      <c r="J1110" s="246"/>
      <c r="K1110" s="246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6" t="s">
        <v>232</v>
      </c>
      <c r="AU1110" s="256" t="s">
        <v>89</v>
      </c>
      <c r="AV1110" s="13" t="s">
        <v>89</v>
      </c>
      <c r="AW1110" s="13" t="s">
        <v>33</v>
      </c>
      <c r="AX1110" s="13" t="s">
        <v>84</v>
      </c>
      <c r="AY1110" s="256" t="s">
        <v>224</v>
      </c>
    </row>
    <row r="1111" s="14" customFormat="1">
      <c r="A1111" s="14"/>
      <c r="B1111" s="257"/>
      <c r="C1111" s="258"/>
      <c r="D1111" s="247" t="s">
        <v>232</v>
      </c>
      <c r="E1111" s="259" t="s">
        <v>1</v>
      </c>
      <c r="F1111" s="260" t="s">
        <v>1727</v>
      </c>
      <c r="G1111" s="258"/>
      <c r="H1111" s="259" t="s">
        <v>1</v>
      </c>
      <c r="I1111" s="261"/>
      <c r="J1111" s="258"/>
      <c r="K1111" s="258"/>
      <c r="L1111" s="262"/>
      <c r="M1111" s="263"/>
      <c r="N1111" s="264"/>
      <c r="O1111" s="264"/>
      <c r="P1111" s="264"/>
      <c r="Q1111" s="264"/>
      <c r="R1111" s="264"/>
      <c r="S1111" s="264"/>
      <c r="T1111" s="26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6" t="s">
        <v>232</v>
      </c>
      <c r="AU1111" s="266" t="s">
        <v>89</v>
      </c>
      <c r="AV1111" s="14" t="s">
        <v>84</v>
      </c>
      <c r="AW1111" s="14" t="s">
        <v>33</v>
      </c>
      <c r="AX1111" s="14" t="s">
        <v>78</v>
      </c>
      <c r="AY1111" s="266" t="s">
        <v>224</v>
      </c>
    </row>
    <row r="1112" s="14" customFormat="1">
      <c r="A1112" s="14"/>
      <c r="B1112" s="257"/>
      <c r="C1112" s="258"/>
      <c r="D1112" s="247" t="s">
        <v>232</v>
      </c>
      <c r="E1112" s="259" t="s">
        <v>1</v>
      </c>
      <c r="F1112" s="260" t="s">
        <v>3773</v>
      </c>
      <c r="G1112" s="258"/>
      <c r="H1112" s="259" t="s">
        <v>1</v>
      </c>
      <c r="I1112" s="261"/>
      <c r="J1112" s="258"/>
      <c r="K1112" s="258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6" t="s">
        <v>232</v>
      </c>
      <c r="AU1112" s="266" t="s">
        <v>89</v>
      </c>
      <c r="AV1112" s="14" t="s">
        <v>84</v>
      </c>
      <c r="AW1112" s="14" t="s">
        <v>33</v>
      </c>
      <c r="AX1112" s="14" t="s">
        <v>78</v>
      </c>
      <c r="AY1112" s="266" t="s">
        <v>224</v>
      </c>
    </row>
    <row r="1113" s="14" customFormat="1">
      <c r="A1113" s="14"/>
      <c r="B1113" s="257"/>
      <c r="C1113" s="258"/>
      <c r="D1113" s="247" t="s">
        <v>232</v>
      </c>
      <c r="E1113" s="259" t="s">
        <v>1</v>
      </c>
      <c r="F1113" s="260" t="s">
        <v>1729</v>
      </c>
      <c r="G1113" s="258"/>
      <c r="H1113" s="259" t="s">
        <v>1</v>
      </c>
      <c r="I1113" s="261"/>
      <c r="J1113" s="258"/>
      <c r="K1113" s="258"/>
      <c r="L1113" s="262"/>
      <c r="M1113" s="263"/>
      <c r="N1113" s="264"/>
      <c r="O1113" s="264"/>
      <c r="P1113" s="264"/>
      <c r="Q1113" s="264"/>
      <c r="R1113" s="264"/>
      <c r="S1113" s="264"/>
      <c r="T1113" s="26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6" t="s">
        <v>232</v>
      </c>
      <c r="AU1113" s="266" t="s">
        <v>89</v>
      </c>
      <c r="AV1113" s="14" t="s">
        <v>84</v>
      </c>
      <c r="AW1113" s="14" t="s">
        <v>33</v>
      </c>
      <c r="AX1113" s="14" t="s">
        <v>78</v>
      </c>
      <c r="AY1113" s="266" t="s">
        <v>224</v>
      </c>
    </row>
    <row r="1114" s="14" customFormat="1">
      <c r="A1114" s="14"/>
      <c r="B1114" s="257"/>
      <c r="C1114" s="258"/>
      <c r="D1114" s="247" t="s">
        <v>232</v>
      </c>
      <c r="E1114" s="259" t="s">
        <v>1</v>
      </c>
      <c r="F1114" s="260" t="s">
        <v>1730</v>
      </c>
      <c r="G1114" s="258"/>
      <c r="H1114" s="259" t="s">
        <v>1</v>
      </c>
      <c r="I1114" s="261"/>
      <c r="J1114" s="258"/>
      <c r="K1114" s="258"/>
      <c r="L1114" s="262"/>
      <c r="M1114" s="263"/>
      <c r="N1114" s="264"/>
      <c r="O1114" s="264"/>
      <c r="P1114" s="264"/>
      <c r="Q1114" s="264"/>
      <c r="R1114" s="264"/>
      <c r="S1114" s="264"/>
      <c r="T1114" s="26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6" t="s">
        <v>232</v>
      </c>
      <c r="AU1114" s="266" t="s">
        <v>89</v>
      </c>
      <c r="AV1114" s="14" t="s">
        <v>84</v>
      </c>
      <c r="AW1114" s="14" t="s">
        <v>33</v>
      </c>
      <c r="AX1114" s="14" t="s">
        <v>78</v>
      </c>
      <c r="AY1114" s="266" t="s">
        <v>224</v>
      </c>
    </row>
    <row r="1115" s="14" customFormat="1">
      <c r="A1115" s="14"/>
      <c r="B1115" s="257"/>
      <c r="C1115" s="258"/>
      <c r="D1115" s="247" t="s">
        <v>232</v>
      </c>
      <c r="E1115" s="259" t="s">
        <v>1</v>
      </c>
      <c r="F1115" s="260" t="s">
        <v>1743</v>
      </c>
      <c r="G1115" s="258"/>
      <c r="H1115" s="259" t="s">
        <v>1</v>
      </c>
      <c r="I1115" s="261"/>
      <c r="J1115" s="258"/>
      <c r="K1115" s="258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6" t="s">
        <v>232</v>
      </c>
      <c r="AU1115" s="266" t="s">
        <v>89</v>
      </c>
      <c r="AV1115" s="14" t="s">
        <v>84</v>
      </c>
      <c r="AW1115" s="14" t="s">
        <v>33</v>
      </c>
      <c r="AX1115" s="14" t="s">
        <v>78</v>
      </c>
      <c r="AY1115" s="266" t="s">
        <v>224</v>
      </c>
    </row>
    <row r="1116" s="2" customFormat="1" ht="16.5" customHeight="1">
      <c r="A1116" s="40"/>
      <c r="B1116" s="41"/>
      <c r="C1116" s="278" t="s">
        <v>1518</v>
      </c>
      <c r="D1116" s="278" t="s">
        <v>390</v>
      </c>
      <c r="E1116" s="279" t="s">
        <v>1760</v>
      </c>
      <c r="F1116" s="280" t="s">
        <v>1761</v>
      </c>
      <c r="G1116" s="281" t="s">
        <v>229</v>
      </c>
      <c r="H1116" s="282">
        <v>9.2599999999999998</v>
      </c>
      <c r="I1116" s="283"/>
      <c r="J1116" s="284">
        <f>ROUND(I1116*H1116,2)</f>
        <v>0</v>
      </c>
      <c r="K1116" s="285"/>
      <c r="L1116" s="286"/>
      <c r="M1116" s="287" t="s">
        <v>1</v>
      </c>
      <c r="N1116" s="288" t="s">
        <v>44</v>
      </c>
      <c r="O1116" s="93"/>
      <c r="P1116" s="241">
        <f>O1116*H1116</f>
        <v>0</v>
      </c>
      <c r="Q1116" s="241">
        <v>0.037960000000000001</v>
      </c>
      <c r="R1116" s="241">
        <f>Q1116*H1116</f>
        <v>0.35150959999999998</v>
      </c>
      <c r="S1116" s="241">
        <v>0</v>
      </c>
      <c r="T1116" s="242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3" t="s">
        <v>418</v>
      </c>
      <c r="AT1116" s="243" t="s">
        <v>390</v>
      </c>
      <c r="AU1116" s="243" t="s">
        <v>89</v>
      </c>
      <c r="AY1116" s="19" t="s">
        <v>224</v>
      </c>
      <c r="BE1116" s="244">
        <f>IF(N1116="základní",J1116,0)</f>
        <v>0</v>
      </c>
      <c r="BF1116" s="244">
        <f>IF(N1116="snížená",J1116,0)</f>
        <v>0</v>
      </c>
      <c r="BG1116" s="244">
        <f>IF(N1116="zákl. přenesená",J1116,0)</f>
        <v>0</v>
      </c>
      <c r="BH1116" s="244">
        <f>IF(N1116="sníž. přenesená",J1116,0)</f>
        <v>0</v>
      </c>
      <c r="BI1116" s="244">
        <f>IF(N1116="nulová",J1116,0)</f>
        <v>0</v>
      </c>
      <c r="BJ1116" s="19" t="s">
        <v>89</v>
      </c>
      <c r="BK1116" s="244">
        <f>ROUND(I1116*H1116,2)</f>
        <v>0</v>
      </c>
      <c r="BL1116" s="19" t="s">
        <v>319</v>
      </c>
      <c r="BM1116" s="243" t="s">
        <v>3774</v>
      </c>
    </row>
    <row r="1117" s="14" customFormat="1">
      <c r="A1117" s="14"/>
      <c r="B1117" s="257"/>
      <c r="C1117" s="258"/>
      <c r="D1117" s="247" t="s">
        <v>232</v>
      </c>
      <c r="E1117" s="259" t="s">
        <v>1</v>
      </c>
      <c r="F1117" s="260" t="s">
        <v>1750</v>
      </c>
      <c r="G1117" s="258"/>
      <c r="H1117" s="259" t="s">
        <v>1</v>
      </c>
      <c r="I1117" s="261"/>
      <c r="J1117" s="258"/>
      <c r="K1117" s="258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6" t="s">
        <v>232</v>
      </c>
      <c r="AU1117" s="266" t="s">
        <v>89</v>
      </c>
      <c r="AV1117" s="14" t="s">
        <v>84</v>
      </c>
      <c r="AW1117" s="14" t="s">
        <v>33</v>
      </c>
      <c r="AX1117" s="14" t="s">
        <v>78</v>
      </c>
      <c r="AY1117" s="266" t="s">
        <v>224</v>
      </c>
    </row>
    <row r="1118" s="13" customFormat="1">
      <c r="A1118" s="13"/>
      <c r="B1118" s="245"/>
      <c r="C1118" s="246"/>
      <c r="D1118" s="247" t="s">
        <v>232</v>
      </c>
      <c r="E1118" s="248" t="s">
        <v>1</v>
      </c>
      <c r="F1118" s="249" t="s">
        <v>3768</v>
      </c>
      <c r="G1118" s="246"/>
      <c r="H1118" s="250">
        <v>9.2599999999999998</v>
      </c>
      <c r="I1118" s="251"/>
      <c r="J1118" s="246"/>
      <c r="K1118" s="246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6" t="s">
        <v>232</v>
      </c>
      <c r="AU1118" s="256" t="s">
        <v>89</v>
      </c>
      <c r="AV1118" s="13" t="s">
        <v>89</v>
      </c>
      <c r="AW1118" s="13" t="s">
        <v>33</v>
      </c>
      <c r="AX1118" s="13" t="s">
        <v>84</v>
      </c>
      <c r="AY1118" s="256" t="s">
        <v>224</v>
      </c>
    </row>
    <row r="1119" s="14" customFormat="1">
      <c r="A1119" s="14"/>
      <c r="B1119" s="257"/>
      <c r="C1119" s="258"/>
      <c r="D1119" s="247" t="s">
        <v>232</v>
      </c>
      <c r="E1119" s="259" t="s">
        <v>1</v>
      </c>
      <c r="F1119" s="260" t="s">
        <v>1727</v>
      </c>
      <c r="G1119" s="258"/>
      <c r="H1119" s="259" t="s">
        <v>1</v>
      </c>
      <c r="I1119" s="261"/>
      <c r="J1119" s="258"/>
      <c r="K1119" s="258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6" t="s">
        <v>232</v>
      </c>
      <c r="AU1119" s="266" t="s">
        <v>89</v>
      </c>
      <c r="AV1119" s="14" t="s">
        <v>84</v>
      </c>
      <c r="AW1119" s="14" t="s">
        <v>33</v>
      </c>
      <c r="AX1119" s="14" t="s">
        <v>78</v>
      </c>
      <c r="AY1119" s="266" t="s">
        <v>224</v>
      </c>
    </row>
    <row r="1120" s="14" customFormat="1">
      <c r="A1120" s="14"/>
      <c r="B1120" s="257"/>
      <c r="C1120" s="258"/>
      <c r="D1120" s="247" t="s">
        <v>232</v>
      </c>
      <c r="E1120" s="259" t="s">
        <v>1</v>
      </c>
      <c r="F1120" s="260" t="s">
        <v>3775</v>
      </c>
      <c r="G1120" s="258"/>
      <c r="H1120" s="259" t="s">
        <v>1</v>
      </c>
      <c r="I1120" s="261"/>
      <c r="J1120" s="258"/>
      <c r="K1120" s="258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6" t="s">
        <v>232</v>
      </c>
      <c r="AU1120" s="266" t="s">
        <v>89</v>
      </c>
      <c r="AV1120" s="14" t="s">
        <v>84</v>
      </c>
      <c r="AW1120" s="14" t="s">
        <v>33</v>
      </c>
      <c r="AX1120" s="14" t="s">
        <v>78</v>
      </c>
      <c r="AY1120" s="266" t="s">
        <v>224</v>
      </c>
    </row>
    <row r="1121" s="14" customFormat="1">
      <c r="A1121" s="14"/>
      <c r="B1121" s="257"/>
      <c r="C1121" s="258"/>
      <c r="D1121" s="247" t="s">
        <v>232</v>
      </c>
      <c r="E1121" s="259" t="s">
        <v>1</v>
      </c>
      <c r="F1121" s="260" t="s">
        <v>1729</v>
      </c>
      <c r="G1121" s="258"/>
      <c r="H1121" s="259" t="s">
        <v>1</v>
      </c>
      <c r="I1121" s="261"/>
      <c r="J1121" s="258"/>
      <c r="K1121" s="258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6" t="s">
        <v>232</v>
      </c>
      <c r="AU1121" s="266" t="s">
        <v>89</v>
      </c>
      <c r="AV1121" s="14" t="s">
        <v>84</v>
      </c>
      <c r="AW1121" s="14" t="s">
        <v>33</v>
      </c>
      <c r="AX1121" s="14" t="s">
        <v>78</v>
      </c>
      <c r="AY1121" s="266" t="s">
        <v>224</v>
      </c>
    </row>
    <row r="1122" s="14" customFormat="1">
      <c r="A1122" s="14"/>
      <c r="B1122" s="257"/>
      <c r="C1122" s="258"/>
      <c r="D1122" s="247" t="s">
        <v>232</v>
      </c>
      <c r="E1122" s="259" t="s">
        <v>1</v>
      </c>
      <c r="F1122" s="260" t="s">
        <v>1730</v>
      </c>
      <c r="G1122" s="258"/>
      <c r="H1122" s="259" t="s">
        <v>1</v>
      </c>
      <c r="I1122" s="261"/>
      <c r="J1122" s="258"/>
      <c r="K1122" s="258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6" t="s">
        <v>232</v>
      </c>
      <c r="AU1122" s="266" t="s">
        <v>89</v>
      </c>
      <c r="AV1122" s="14" t="s">
        <v>84</v>
      </c>
      <c r="AW1122" s="14" t="s">
        <v>33</v>
      </c>
      <c r="AX1122" s="14" t="s">
        <v>78</v>
      </c>
      <c r="AY1122" s="266" t="s">
        <v>224</v>
      </c>
    </row>
    <row r="1123" s="14" customFormat="1">
      <c r="A1123" s="14"/>
      <c r="B1123" s="257"/>
      <c r="C1123" s="258"/>
      <c r="D1123" s="247" t="s">
        <v>232</v>
      </c>
      <c r="E1123" s="259" t="s">
        <v>1</v>
      </c>
      <c r="F1123" s="260" t="s">
        <v>1743</v>
      </c>
      <c r="G1123" s="258"/>
      <c r="H1123" s="259" t="s">
        <v>1</v>
      </c>
      <c r="I1123" s="261"/>
      <c r="J1123" s="258"/>
      <c r="K1123" s="258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6" t="s">
        <v>232</v>
      </c>
      <c r="AU1123" s="266" t="s">
        <v>89</v>
      </c>
      <c r="AV1123" s="14" t="s">
        <v>84</v>
      </c>
      <c r="AW1123" s="14" t="s">
        <v>33</v>
      </c>
      <c r="AX1123" s="14" t="s">
        <v>78</v>
      </c>
      <c r="AY1123" s="266" t="s">
        <v>224</v>
      </c>
    </row>
    <row r="1124" s="2" customFormat="1" ht="16.5" customHeight="1">
      <c r="A1124" s="40"/>
      <c r="B1124" s="41"/>
      <c r="C1124" s="278" t="s">
        <v>1523</v>
      </c>
      <c r="D1124" s="278" t="s">
        <v>390</v>
      </c>
      <c r="E1124" s="279" t="s">
        <v>3776</v>
      </c>
      <c r="F1124" s="280" t="s">
        <v>3777</v>
      </c>
      <c r="G1124" s="281" t="s">
        <v>229</v>
      </c>
      <c r="H1124" s="282">
        <v>4.6299999999999999</v>
      </c>
      <c r="I1124" s="283"/>
      <c r="J1124" s="284">
        <f>ROUND(I1124*H1124,2)</f>
        <v>0</v>
      </c>
      <c r="K1124" s="285"/>
      <c r="L1124" s="286"/>
      <c r="M1124" s="287" t="s">
        <v>1</v>
      </c>
      <c r="N1124" s="288" t="s">
        <v>44</v>
      </c>
      <c r="O1124" s="93"/>
      <c r="P1124" s="241">
        <f>O1124*H1124</f>
        <v>0</v>
      </c>
      <c r="Q1124" s="241">
        <v>0.037960000000000001</v>
      </c>
      <c r="R1124" s="241">
        <f>Q1124*H1124</f>
        <v>0.17575479999999999</v>
      </c>
      <c r="S1124" s="241">
        <v>0</v>
      </c>
      <c r="T1124" s="242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3" t="s">
        <v>418</v>
      </c>
      <c r="AT1124" s="243" t="s">
        <v>390</v>
      </c>
      <c r="AU1124" s="243" t="s">
        <v>89</v>
      </c>
      <c r="AY1124" s="19" t="s">
        <v>224</v>
      </c>
      <c r="BE1124" s="244">
        <f>IF(N1124="základní",J1124,0)</f>
        <v>0</v>
      </c>
      <c r="BF1124" s="244">
        <f>IF(N1124="snížená",J1124,0)</f>
        <v>0</v>
      </c>
      <c r="BG1124" s="244">
        <f>IF(N1124="zákl. přenesená",J1124,0)</f>
        <v>0</v>
      </c>
      <c r="BH1124" s="244">
        <f>IF(N1124="sníž. přenesená",J1124,0)</f>
        <v>0</v>
      </c>
      <c r="BI1124" s="244">
        <f>IF(N1124="nulová",J1124,0)</f>
        <v>0</v>
      </c>
      <c r="BJ1124" s="19" t="s">
        <v>89</v>
      </c>
      <c r="BK1124" s="244">
        <f>ROUND(I1124*H1124,2)</f>
        <v>0</v>
      </c>
      <c r="BL1124" s="19" t="s">
        <v>319</v>
      </c>
      <c r="BM1124" s="243" t="s">
        <v>3778</v>
      </c>
    </row>
    <row r="1125" s="14" customFormat="1">
      <c r="A1125" s="14"/>
      <c r="B1125" s="257"/>
      <c r="C1125" s="258"/>
      <c r="D1125" s="247" t="s">
        <v>232</v>
      </c>
      <c r="E1125" s="259" t="s">
        <v>1</v>
      </c>
      <c r="F1125" s="260" t="s">
        <v>1752</v>
      </c>
      <c r="G1125" s="258"/>
      <c r="H1125" s="259" t="s">
        <v>1</v>
      </c>
      <c r="I1125" s="261"/>
      <c r="J1125" s="258"/>
      <c r="K1125" s="258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6" t="s">
        <v>232</v>
      </c>
      <c r="AU1125" s="266" t="s">
        <v>89</v>
      </c>
      <c r="AV1125" s="14" t="s">
        <v>84</v>
      </c>
      <c r="AW1125" s="14" t="s">
        <v>33</v>
      </c>
      <c r="AX1125" s="14" t="s">
        <v>78</v>
      </c>
      <c r="AY1125" s="266" t="s">
        <v>224</v>
      </c>
    </row>
    <row r="1126" s="13" customFormat="1">
      <c r="A1126" s="13"/>
      <c r="B1126" s="245"/>
      <c r="C1126" s="246"/>
      <c r="D1126" s="247" t="s">
        <v>232</v>
      </c>
      <c r="E1126" s="248" t="s">
        <v>1</v>
      </c>
      <c r="F1126" s="249" t="s">
        <v>3769</v>
      </c>
      <c r="G1126" s="246"/>
      <c r="H1126" s="250">
        <v>4.6299999999999999</v>
      </c>
      <c r="I1126" s="251"/>
      <c r="J1126" s="246"/>
      <c r="K1126" s="246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6" t="s">
        <v>232</v>
      </c>
      <c r="AU1126" s="256" t="s">
        <v>89</v>
      </c>
      <c r="AV1126" s="13" t="s">
        <v>89</v>
      </c>
      <c r="AW1126" s="13" t="s">
        <v>33</v>
      </c>
      <c r="AX1126" s="13" t="s">
        <v>84</v>
      </c>
      <c r="AY1126" s="256" t="s">
        <v>224</v>
      </c>
    </row>
    <row r="1127" s="14" customFormat="1">
      <c r="A1127" s="14"/>
      <c r="B1127" s="257"/>
      <c r="C1127" s="258"/>
      <c r="D1127" s="247" t="s">
        <v>232</v>
      </c>
      <c r="E1127" s="259" t="s">
        <v>1</v>
      </c>
      <c r="F1127" s="260" t="s">
        <v>1727</v>
      </c>
      <c r="G1127" s="258"/>
      <c r="H1127" s="259" t="s">
        <v>1</v>
      </c>
      <c r="I1127" s="261"/>
      <c r="J1127" s="258"/>
      <c r="K1127" s="258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232</v>
      </c>
      <c r="AU1127" s="266" t="s">
        <v>89</v>
      </c>
      <c r="AV1127" s="14" t="s">
        <v>84</v>
      </c>
      <c r="AW1127" s="14" t="s">
        <v>33</v>
      </c>
      <c r="AX1127" s="14" t="s">
        <v>78</v>
      </c>
      <c r="AY1127" s="266" t="s">
        <v>224</v>
      </c>
    </row>
    <row r="1128" s="14" customFormat="1">
      <c r="A1128" s="14"/>
      <c r="B1128" s="257"/>
      <c r="C1128" s="258"/>
      <c r="D1128" s="247" t="s">
        <v>232</v>
      </c>
      <c r="E1128" s="259" t="s">
        <v>1</v>
      </c>
      <c r="F1128" s="260" t="s">
        <v>1763</v>
      </c>
      <c r="G1128" s="258"/>
      <c r="H1128" s="259" t="s">
        <v>1</v>
      </c>
      <c r="I1128" s="261"/>
      <c r="J1128" s="258"/>
      <c r="K1128" s="258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232</v>
      </c>
      <c r="AU1128" s="266" t="s">
        <v>89</v>
      </c>
      <c r="AV1128" s="14" t="s">
        <v>84</v>
      </c>
      <c r="AW1128" s="14" t="s">
        <v>33</v>
      </c>
      <c r="AX1128" s="14" t="s">
        <v>78</v>
      </c>
      <c r="AY1128" s="266" t="s">
        <v>224</v>
      </c>
    </row>
    <row r="1129" s="14" customFormat="1">
      <c r="A1129" s="14"/>
      <c r="B1129" s="257"/>
      <c r="C1129" s="258"/>
      <c r="D1129" s="247" t="s">
        <v>232</v>
      </c>
      <c r="E1129" s="259" t="s">
        <v>1</v>
      </c>
      <c r="F1129" s="260" t="s">
        <v>1729</v>
      </c>
      <c r="G1129" s="258"/>
      <c r="H1129" s="259" t="s">
        <v>1</v>
      </c>
      <c r="I1129" s="261"/>
      <c r="J1129" s="258"/>
      <c r="K1129" s="258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232</v>
      </c>
      <c r="AU1129" s="266" t="s">
        <v>89</v>
      </c>
      <c r="AV1129" s="14" t="s">
        <v>84</v>
      </c>
      <c r="AW1129" s="14" t="s">
        <v>33</v>
      </c>
      <c r="AX1129" s="14" t="s">
        <v>78</v>
      </c>
      <c r="AY1129" s="266" t="s">
        <v>224</v>
      </c>
    </row>
    <row r="1130" s="14" customFormat="1">
      <c r="A1130" s="14"/>
      <c r="B1130" s="257"/>
      <c r="C1130" s="258"/>
      <c r="D1130" s="247" t="s">
        <v>232</v>
      </c>
      <c r="E1130" s="259" t="s">
        <v>1</v>
      </c>
      <c r="F1130" s="260" t="s">
        <v>1730</v>
      </c>
      <c r="G1130" s="258"/>
      <c r="H1130" s="259" t="s">
        <v>1</v>
      </c>
      <c r="I1130" s="261"/>
      <c r="J1130" s="258"/>
      <c r="K1130" s="258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6" t="s">
        <v>232</v>
      </c>
      <c r="AU1130" s="266" t="s">
        <v>89</v>
      </c>
      <c r="AV1130" s="14" t="s">
        <v>84</v>
      </c>
      <c r="AW1130" s="14" t="s">
        <v>33</v>
      </c>
      <c r="AX1130" s="14" t="s">
        <v>78</v>
      </c>
      <c r="AY1130" s="266" t="s">
        <v>224</v>
      </c>
    </row>
    <row r="1131" s="14" customFormat="1">
      <c r="A1131" s="14"/>
      <c r="B1131" s="257"/>
      <c r="C1131" s="258"/>
      <c r="D1131" s="247" t="s">
        <v>232</v>
      </c>
      <c r="E1131" s="259" t="s">
        <v>1</v>
      </c>
      <c r="F1131" s="260" t="s">
        <v>1743</v>
      </c>
      <c r="G1131" s="258"/>
      <c r="H1131" s="259" t="s">
        <v>1</v>
      </c>
      <c r="I1131" s="261"/>
      <c r="J1131" s="258"/>
      <c r="K1131" s="258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232</v>
      </c>
      <c r="AU1131" s="266" t="s">
        <v>89</v>
      </c>
      <c r="AV1131" s="14" t="s">
        <v>84</v>
      </c>
      <c r="AW1131" s="14" t="s">
        <v>33</v>
      </c>
      <c r="AX1131" s="14" t="s">
        <v>78</v>
      </c>
      <c r="AY1131" s="266" t="s">
        <v>224</v>
      </c>
    </row>
    <row r="1132" s="2" customFormat="1" ht="16.5" customHeight="1">
      <c r="A1132" s="40"/>
      <c r="B1132" s="41"/>
      <c r="C1132" s="278" t="s">
        <v>1527</v>
      </c>
      <c r="D1132" s="278" t="s">
        <v>390</v>
      </c>
      <c r="E1132" s="279" t="s">
        <v>3779</v>
      </c>
      <c r="F1132" s="280" t="s">
        <v>3780</v>
      </c>
      <c r="G1132" s="281" t="s">
        <v>229</v>
      </c>
      <c r="H1132" s="282">
        <v>9.8390000000000004</v>
      </c>
      <c r="I1132" s="283"/>
      <c r="J1132" s="284">
        <f>ROUND(I1132*H1132,2)</f>
        <v>0</v>
      </c>
      <c r="K1132" s="285"/>
      <c r="L1132" s="286"/>
      <c r="M1132" s="287" t="s">
        <v>1</v>
      </c>
      <c r="N1132" s="288" t="s">
        <v>44</v>
      </c>
      <c r="O1132" s="93"/>
      <c r="P1132" s="241">
        <f>O1132*H1132</f>
        <v>0</v>
      </c>
      <c r="Q1132" s="241">
        <v>0.037960000000000001</v>
      </c>
      <c r="R1132" s="241">
        <f>Q1132*H1132</f>
        <v>0.37348844000000003</v>
      </c>
      <c r="S1132" s="241">
        <v>0</v>
      </c>
      <c r="T1132" s="242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3" t="s">
        <v>418</v>
      </c>
      <c r="AT1132" s="243" t="s">
        <v>390</v>
      </c>
      <c r="AU1132" s="243" t="s">
        <v>89</v>
      </c>
      <c r="AY1132" s="19" t="s">
        <v>224</v>
      </c>
      <c r="BE1132" s="244">
        <f>IF(N1132="základní",J1132,0)</f>
        <v>0</v>
      </c>
      <c r="BF1132" s="244">
        <f>IF(N1132="snížená",J1132,0)</f>
        <v>0</v>
      </c>
      <c r="BG1132" s="244">
        <f>IF(N1132="zákl. přenesená",J1132,0)</f>
        <v>0</v>
      </c>
      <c r="BH1132" s="244">
        <f>IF(N1132="sníž. přenesená",J1132,0)</f>
        <v>0</v>
      </c>
      <c r="BI1132" s="244">
        <f>IF(N1132="nulová",J1132,0)</f>
        <v>0</v>
      </c>
      <c r="BJ1132" s="19" t="s">
        <v>89</v>
      </c>
      <c r="BK1132" s="244">
        <f>ROUND(I1132*H1132,2)</f>
        <v>0</v>
      </c>
      <c r="BL1132" s="19" t="s">
        <v>319</v>
      </c>
      <c r="BM1132" s="243" t="s">
        <v>3781</v>
      </c>
    </row>
    <row r="1133" s="14" customFormat="1">
      <c r="A1133" s="14"/>
      <c r="B1133" s="257"/>
      <c r="C1133" s="258"/>
      <c r="D1133" s="247" t="s">
        <v>232</v>
      </c>
      <c r="E1133" s="259" t="s">
        <v>1</v>
      </c>
      <c r="F1133" s="260" t="s">
        <v>1772</v>
      </c>
      <c r="G1133" s="258"/>
      <c r="H1133" s="259" t="s">
        <v>1</v>
      </c>
      <c r="I1133" s="261"/>
      <c r="J1133" s="258"/>
      <c r="K1133" s="258"/>
      <c r="L1133" s="262"/>
      <c r="M1133" s="263"/>
      <c r="N1133" s="264"/>
      <c r="O1133" s="264"/>
      <c r="P1133" s="264"/>
      <c r="Q1133" s="264"/>
      <c r="R1133" s="264"/>
      <c r="S1133" s="264"/>
      <c r="T1133" s="26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6" t="s">
        <v>232</v>
      </c>
      <c r="AU1133" s="266" t="s">
        <v>89</v>
      </c>
      <c r="AV1133" s="14" t="s">
        <v>84</v>
      </c>
      <c r="AW1133" s="14" t="s">
        <v>33</v>
      </c>
      <c r="AX1133" s="14" t="s">
        <v>78</v>
      </c>
      <c r="AY1133" s="266" t="s">
        <v>224</v>
      </c>
    </row>
    <row r="1134" s="13" customFormat="1">
      <c r="A1134" s="13"/>
      <c r="B1134" s="245"/>
      <c r="C1134" s="246"/>
      <c r="D1134" s="247" t="s">
        <v>232</v>
      </c>
      <c r="E1134" s="248" t="s">
        <v>1</v>
      </c>
      <c r="F1134" s="249" t="s">
        <v>3770</v>
      </c>
      <c r="G1134" s="246"/>
      <c r="H1134" s="250">
        <v>9.8390000000000004</v>
      </c>
      <c r="I1134" s="251"/>
      <c r="J1134" s="246"/>
      <c r="K1134" s="246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6" t="s">
        <v>232</v>
      </c>
      <c r="AU1134" s="256" t="s">
        <v>89</v>
      </c>
      <c r="AV1134" s="13" t="s">
        <v>89</v>
      </c>
      <c r="AW1134" s="13" t="s">
        <v>33</v>
      </c>
      <c r="AX1134" s="13" t="s">
        <v>84</v>
      </c>
      <c r="AY1134" s="256" t="s">
        <v>224</v>
      </c>
    </row>
    <row r="1135" s="14" customFormat="1">
      <c r="A1135" s="14"/>
      <c r="B1135" s="257"/>
      <c r="C1135" s="258"/>
      <c r="D1135" s="247" t="s">
        <v>232</v>
      </c>
      <c r="E1135" s="259" t="s">
        <v>1</v>
      </c>
      <c r="F1135" s="260" t="s">
        <v>1727</v>
      </c>
      <c r="G1135" s="258"/>
      <c r="H1135" s="259" t="s">
        <v>1</v>
      </c>
      <c r="I1135" s="261"/>
      <c r="J1135" s="258"/>
      <c r="K1135" s="258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6" t="s">
        <v>232</v>
      </c>
      <c r="AU1135" s="266" t="s">
        <v>89</v>
      </c>
      <c r="AV1135" s="14" t="s">
        <v>84</v>
      </c>
      <c r="AW1135" s="14" t="s">
        <v>33</v>
      </c>
      <c r="AX1135" s="14" t="s">
        <v>78</v>
      </c>
      <c r="AY1135" s="266" t="s">
        <v>224</v>
      </c>
    </row>
    <row r="1136" s="14" customFormat="1">
      <c r="A1136" s="14"/>
      <c r="B1136" s="257"/>
      <c r="C1136" s="258"/>
      <c r="D1136" s="247" t="s">
        <v>232</v>
      </c>
      <c r="E1136" s="259" t="s">
        <v>1</v>
      </c>
      <c r="F1136" s="260" t="s">
        <v>3782</v>
      </c>
      <c r="G1136" s="258"/>
      <c r="H1136" s="259" t="s">
        <v>1</v>
      </c>
      <c r="I1136" s="261"/>
      <c r="J1136" s="258"/>
      <c r="K1136" s="258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232</v>
      </c>
      <c r="AU1136" s="266" t="s">
        <v>89</v>
      </c>
      <c r="AV1136" s="14" t="s">
        <v>84</v>
      </c>
      <c r="AW1136" s="14" t="s">
        <v>33</v>
      </c>
      <c r="AX1136" s="14" t="s">
        <v>78</v>
      </c>
      <c r="AY1136" s="266" t="s">
        <v>224</v>
      </c>
    </row>
    <row r="1137" s="14" customFormat="1">
      <c r="A1137" s="14"/>
      <c r="B1137" s="257"/>
      <c r="C1137" s="258"/>
      <c r="D1137" s="247" t="s">
        <v>232</v>
      </c>
      <c r="E1137" s="259" t="s">
        <v>1</v>
      </c>
      <c r="F1137" s="260" t="s">
        <v>1729</v>
      </c>
      <c r="G1137" s="258"/>
      <c r="H1137" s="259" t="s">
        <v>1</v>
      </c>
      <c r="I1137" s="261"/>
      <c r="J1137" s="258"/>
      <c r="K1137" s="258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232</v>
      </c>
      <c r="AU1137" s="266" t="s">
        <v>89</v>
      </c>
      <c r="AV1137" s="14" t="s">
        <v>84</v>
      </c>
      <c r="AW1137" s="14" t="s">
        <v>33</v>
      </c>
      <c r="AX1137" s="14" t="s">
        <v>78</v>
      </c>
      <c r="AY1137" s="266" t="s">
        <v>224</v>
      </c>
    </row>
    <row r="1138" s="14" customFormat="1">
      <c r="A1138" s="14"/>
      <c r="B1138" s="257"/>
      <c r="C1138" s="258"/>
      <c r="D1138" s="247" t="s">
        <v>232</v>
      </c>
      <c r="E1138" s="259" t="s">
        <v>1</v>
      </c>
      <c r="F1138" s="260" t="s">
        <v>1730</v>
      </c>
      <c r="G1138" s="258"/>
      <c r="H1138" s="259" t="s">
        <v>1</v>
      </c>
      <c r="I1138" s="261"/>
      <c r="J1138" s="258"/>
      <c r="K1138" s="258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232</v>
      </c>
      <c r="AU1138" s="266" t="s">
        <v>89</v>
      </c>
      <c r="AV1138" s="14" t="s">
        <v>84</v>
      </c>
      <c r="AW1138" s="14" t="s">
        <v>33</v>
      </c>
      <c r="AX1138" s="14" t="s">
        <v>78</v>
      </c>
      <c r="AY1138" s="266" t="s">
        <v>224</v>
      </c>
    </row>
    <row r="1139" s="14" customFormat="1">
      <c r="A1139" s="14"/>
      <c r="B1139" s="257"/>
      <c r="C1139" s="258"/>
      <c r="D1139" s="247" t="s">
        <v>232</v>
      </c>
      <c r="E1139" s="259" t="s">
        <v>1</v>
      </c>
      <c r="F1139" s="260" t="s">
        <v>1743</v>
      </c>
      <c r="G1139" s="258"/>
      <c r="H1139" s="259" t="s">
        <v>1</v>
      </c>
      <c r="I1139" s="261"/>
      <c r="J1139" s="258"/>
      <c r="K1139" s="258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232</v>
      </c>
      <c r="AU1139" s="266" t="s">
        <v>89</v>
      </c>
      <c r="AV1139" s="14" t="s">
        <v>84</v>
      </c>
      <c r="AW1139" s="14" t="s">
        <v>33</v>
      </c>
      <c r="AX1139" s="14" t="s">
        <v>78</v>
      </c>
      <c r="AY1139" s="266" t="s">
        <v>224</v>
      </c>
    </row>
    <row r="1140" s="2" customFormat="1" ht="24.15" customHeight="1">
      <c r="A1140" s="40"/>
      <c r="B1140" s="41"/>
      <c r="C1140" s="231" t="s">
        <v>1532</v>
      </c>
      <c r="D1140" s="231" t="s">
        <v>226</v>
      </c>
      <c r="E1140" s="232" t="s">
        <v>3783</v>
      </c>
      <c r="F1140" s="233" t="s">
        <v>3784</v>
      </c>
      <c r="G1140" s="234" t="s">
        <v>229</v>
      </c>
      <c r="H1140" s="235">
        <v>4.3410000000000002</v>
      </c>
      <c r="I1140" s="236"/>
      <c r="J1140" s="237">
        <f>ROUND(I1140*H1140,2)</f>
        <v>0</v>
      </c>
      <c r="K1140" s="238"/>
      <c r="L1140" s="46"/>
      <c r="M1140" s="239" t="s">
        <v>1</v>
      </c>
      <c r="N1140" s="240" t="s">
        <v>44</v>
      </c>
      <c r="O1140" s="93"/>
      <c r="P1140" s="241">
        <f>O1140*H1140</f>
        <v>0</v>
      </c>
      <c r="Q1140" s="241">
        <v>0.00025000000000000001</v>
      </c>
      <c r="R1140" s="241">
        <f>Q1140*H1140</f>
        <v>0.0010852500000000001</v>
      </c>
      <c r="S1140" s="241">
        <v>0</v>
      </c>
      <c r="T1140" s="242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43" t="s">
        <v>319</v>
      </c>
      <c r="AT1140" s="243" t="s">
        <v>226</v>
      </c>
      <c r="AU1140" s="243" t="s">
        <v>89</v>
      </c>
      <c r="AY1140" s="19" t="s">
        <v>224</v>
      </c>
      <c r="BE1140" s="244">
        <f>IF(N1140="základní",J1140,0)</f>
        <v>0</v>
      </c>
      <c r="BF1140" s="244">
        <f>IF(N1140="snížená",J1140,0)</f>
        <v>0</v>
      </c>
      <c r="BG1140" s="244">
        <f>IF(N1140="zákl. přenesená",J1140,0)</f>
        <v>0</v>
      </c>
      <c r="BH1140" s="244">
        <f>IF(N1140="sníž. přenesená",J1140,0)</f>
        <v>0</v>
      </c>
      <c r="BI1140" s="244">
        <f>IF(N1140="nulová",J1140,0)</f>
        <v>0</v>
      </c>
      <c r="BJ1140" s="19" t="s">
        <v>89</v>
      </c>
      <c r="BK1140" s="244">
        <f>ROUND(I1140*H1140,2)</f>
        <v>0</v>
      </c>
      <c r="BL1140" s="19" t="s">
        <v>319</v>
      </c>
      <c r="BM1140" s="243" t="s">
        <v>3785</v>
      </c>
    </row>
    <row r="1141" s="14" customFormat="1">
      <c r="A1141" s="14"/>
      <c r="B1141" s="257"/>
      <c r="C1141" s="258"/>
      <c r="D1141" s="247" t="s">
        <v>232</v>
      </c>
      <c r="E1141" s="259" t="s">
        <v>1</v>
      </c>
      <c r="F1141" s="260" t="s">
        <v>1721</v>
      </c>
      <c r="G1141" s="258"/>
      <c r="H1141" s="259" t="s">
        <v>1</v>
      </c>
      <c r="I1141" s="261"/>
      <c r="J1141" s="258"/>
      <c r="K1141" s="258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6" t="s">
        <v>232</v>
      </c>
      <c r="AU1141" s="266" t="s">
        <v>89</v>
      </c>
      <c r="AV1141" s="14" t="s">
        <v>84</v>
      </c>
      <c r="AW1141" s="14" t="s">
        <v>33</v>
      </c>
      <c r="AX1141" s="14" t="s">
        <v>78</v>
      </c>
      <c r="AY1141" s="266" t="s">
        <v>224</v>
      </c>
    </row>
    <row r="1142" s="13" customFormat="1">
      <c r="A1142" s="13"/>
      <c r="B1142" s="245"/>
      <c r="C1142" s="246"/>
      <c r="D1142" s="247" t="s">
        <v>232</v>
      </c>
      <c r="E1142" s="248" t="s">
        <v>1</v>
      </c>
      <c r="F1142" s="249" t="s">
        <v>3786</v>
      </c>
      <c r="G1142" s="246"/>
      <c r="H1142" s="250">
        <v>2.0259999999999998</v>
      </c>
      <c r="I1142" s="251"/>
      <c r="J1142" s="246"/>
      <c r="K1142" s="246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6" t="s">
        <v>232</v>
      </c>
      <c r="AU1142" s="256" t="s">
        <v>89</v>
      </c>
      <c r="AV1142" s="13" t="s">
        <v>89</v>
      </c>
      <c r="AW1142" s="13" t="s">
        <v>33</v>
      </c>
      <c r="AX1142" s="13" t="s">
        <v>78</v>
      </c>
      <c r="AY1142" s="256" t="s">
        <v>224</v>
      </c>
    </row>
    <row r="1143" s="14" customFormat="1">
      <c r="A1143" s="14"/>
      <c r="B1143" s="257"/>
      <c r="C1143" s="258"/>
      <c r="D1143" s="247" t="s">
        <v>232</v>
      </c>
      <c r="E1143" s="259" t="s">
        <v>1</v>
      </c>
      <c r="F1143" s="260" t="s">
        <v>3787</v>
      </c>
      <c r="G1143" s="258"/>
      <c r="H1143" s="259" t="s">
        <v>1</v>
      </c>
      <c r="I1143" s="261"/>
      <c r="J1143" s="258"/>
      <c r="K1143" s="258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6" t="s">
        <v>232</v>
      </c>
      <c r="AU1143" s="266" t="s">
        <v>89</v>
      </c>
      <c r="AV1143" s="14" t="s">
        <v>84</v>
      </c>
      <c r="AW1143" s="14" t="s">
        <v>33</v>
      </c>
      <c r="AX1143" s="14" t="s">
        <v>78</v>
      </c>
      <c r="AY1143" s="266" t="s">
        <v>224</v>
      </c>
    </row>
    <row r="1144" s="13" customFormat="1">
      <c r="A1144" s="13"/>
      <c r="B1144" s="245"/>
      <c r="C1144" s="246"/>
      <c r="D1144" s="247" t="s">
        <v>232</v>
      </c>
      <c r="E1144" s="248" t="s">
        <v>1</v>
      </c>
      <c r="F1144" s="249" t="s">
        <v>3788</v>
      </c>
      <c r="G1144" s="246"/>
      <c r="H1144" s="250">
        <v>2.3149999999999999</v>
      </c>
      <c r="I1144" s="251"/>
      <c r="J1144" s="246"/>
      <c r="K1144" s="246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6" t="s">
        <v>232</v>
      </c>
      <c r="AU1144" s="256" t="s">
        <v>89</v>
      </c>
      <c r="AV1144" s="13" t="s">
        <v>89</v>
      </c>
      <c r="AW1144" s="13" t="s">
        <v>33</v>
      </c>
      <c r="AX1144" s="13" t="s">
        <v>78</v>
      </c>
      <c r="AY1144" s="256" t="s">
        <v>224</v>
      </c>
    </row>
    <row r="1145" s="15" customFormat="1">
      <c r="A1145" s="15"/>
      <c r="B1145" s="267"/>
      <c r="C1145" s="268"/>
      <c r="D1145" s="247" t="s">
        <v>232</v>
      </c>
      <c r="E1145" s="269" t="s">
        <v>1</v>
      </c>
      <c r="F1145" s="270" t="s">
        <v>248</v>
      </c>
      <c r="G1145" s="268"/>
      <c r="H1145" s="271">
        <v>4.3410000000000002</v>
      </c>
      <c r="I1145" s="272"/>
      <c r="J1145" s="268"/>
      <c r="K1145" s="268"/>
      <c r="L1145" s="273"/>
      <c r="M1145" s="274"/>
      <c r="N1145" s="275"/>
      <c r="O1145" s="275"/>
      <c r="P1145" s="275"/>
      <c r="Q1145" s="275"/>
      <c r="R1145" s="275"/>
      <c r="S1145" s="275"/>
      <c r="T1145" s="276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7" t="s">
        <v>232</v>
      </c>
      <c r="AU1145" s="277" t="s">
        <v>89</v>
      </c>
      <c r="AV1145" s="15" t="s">
        <v>230</v>
      </c>
      <c r="AW1145" s="15" t="s">
        <v>33</v>
      </c>
      <c r="AX1145" s="15" t="s">
        <v>84</v>
      </c>
      <c r="AY1145" s="277" t="s">
        <v>224</v>
      </c>
    </row>
    <row r="1146" s="2" customFormat="1" ht="16.5" customHeight="1">
      <c r="A1146" s="40"/>
      <c r="B1146" s="41"/>
      <c r="C1146" s="278" t="s">
        <v>1539</v>
      </c>
      <c r="D1146" s="278" t="s">
        <v>390</v>
      </c>
      <c r="E1146" s="279" t="s">
        <v>3789</v>
      </c>
      <c r="F1146" s="280" t="s">
        <v>3790</v>
      </c>
      <c r="G1146" s="281" t="s">
        <v>229</v>
      </c>
      <c r="H1146" s="282">
        <v>2.0259999999999998</v>
      </c>
      <c r="I1146" s="283"/>
      <c r="J1146" s="284">
        <f>ROUND(I1146*H1146,2)</f>
        <v>0</v>
      </c>
      <c r="K1146" s="285"/>
      <c r="L1146" s="286"/>
      <c r="M1146" s="287" t="s">
        <v>1</v>
      </c>
      <c r="N1146" s="288" t="s">
        <v>44</v>
      </c>
      <c r="O1146" s="93"/>
      <c r="P1146" s="241">
        <f>O1146*H1146</f>
        <v>0</v>
      </c>
      <c r="Q1146" s="241">
        <v>0.037960000000000001</v>
      </c>
      <c r="R1146" s="241">
        <f>Q1146*H1146</f>
        <v>0.076906959999999996</v>
      </c>
      <c r="S1146" s="241">
        <v>0</v>
      </c>
      <c r="T1146" s="242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43" t="s">
        <v>418</v>
      </c>
      <c r="AT1146" s="243" t="s">
        <v>390</v>
      </c>
      <c r="AU1146" s="243" t="s">
        <v>89</v>
      </c>
      <c r="AY1146" s="19" t="s">
        <v>224</v>
      </c>
      <c r="BE1146" s="244">
        <f>IF(N1146="základní",J1146,0)</f>
        <v>0</v>
      </c>
      <c r="BF1146" s="244">
        <f>IF(N1146="snížená",J1146,0)</f>
        <v>0</v>
      </c>
      <c r="BG1146" s="244">
        <f>IF(N1146="zákl. přenesená",J1146,0)</f>
        <v>0</v>
      </c>
      <c r="BH1146" s="244">
        <f>IF(N1146="sníž. přenesená",J1146,0)</f>
        <v>0</v>
      </c>
      <c r="BI1146" s="244">
        <f>IF(N1146="nulová",J1146,0)</f>
        <v>0</v>
      </c>
      <c r="BJ1146" s="19" t="s">
        <v>89</v>
      </c>
      <c r="BK1146" s="244">
        <f>ROUND(I1146*H1146,2)</f>
        <v>0</v>
      </c>
      <c r="BL1146" s="19" t="s">
        <v>319</v>
      </c>
      <c r="BM1146" s="243" t="s">
        <v>3791</v>
      </c>
    </row>
    <row r="1147" s="14" customFormat="1">
      <c r="A1147" s="14"/>
      <c r="B1147" s="257"/>
      <c r="C1147" s="258"/>
      <c r="D1147" s="247" t="s">
        <v>232</v>
      </c>
      <c r="E1147" s="259" t="s">
        <v>1</v>
      </c>
      <c r="F1147" s="260" t="s">
        <v>1721</v>
      </c>
      <c r="G1147" s="258"/>
      <c r="H1147" s="259" t="s">
        <v>1</v>
      </c>
      <c r="I1147" s="261"/>
      <c r="J1147" s="258"/>
      <c r="K1147" s="258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232</v>
      </c>
      <c r="AU1147" s="266" t="s">
        <v>89</v>
      </c>
      <c r="AV1147" s="14" t="s">
        <v>84</v>
      </c>
      <c r="AW1147" s="14" t="s">
        <v>33</v>
      </c>
      <c r="AX1147" s="14" t="s">
        <v>78</v>
      </c>
      <c r="AY1147" s="266" t="s">
        <v>224</v>
      </c>
    </row>
    <row r="1148" s="13" customFormat="1">
      <c r="A1148" s="13"/>
      <c r="B1148" s="245"/>
      <c r="C1148" s="246"/>
      <c r="D1148" s="247" t="s">
        <v>232</v>
      </c>
      <c r="E1148" s="248" t="s">
        <v>1</v>
      </c>
      <c r="F1148" s="249" t="s">
        <v>3786</v>
      </c>
      <c r="G1148" s="246"/>
      <c r="H1148" s="250">
        <v>2.0259999999999998</v>
      </c>
      <c r="I1148" s="251"/>
      <c r="J1148" s="246"/>
      <c r="K1148" s="246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6" t="s">
        <v>232</v>
      </c>
      <c r="AU1148" s="256" t="s">
        <v>89</v>
      </c>
      <c r="AV1148" s="13" t="s">
        <v>89</v>
      </c>
      <c r="AW1148" s="13" t="s">
        <v>33</v>
      </c>
      <c r="AX1148" s="13" t="s">
        <v>84</v>
      </c>
      <c r="AY1148" s="256" t="s">
        <v>224</v>
      </c>
    </row>
    <row r="1149" s="14" customFormat="1">
      <c r="A1149" s="14"/>
      <c r="B1149" s="257"/>
      <c r="C1149" s="258"/>
      <c r="D1149" s="247" t="s">
        <v>232</v>
      </c>
      <c r="E1149" s="259" t="s">
        <v>1</v>
      </c>
      <c r="F1149" s="260" t="s">
        <v>1727</v>
      </c>
      <c r="G1149" s="258"/>
      <c r="H1149" s="259" t="s">
        <v>1</v>
      </c>
      <c r="I1149" s="261"/>
      <c r="J1149" s="258"/>
      <c r="K1149" s="258"/>
      <c r="L1149" s="262"/>
      <c r="M1149" s="263"/>
      <c r="N1149" s="264"/>
      <c r="O1149" s="264"/>
      <c r="P1149" s="264"/>
      <c r="Q1149" s="264"/>
      <c r="R1149" s="264"/>
      <c r="S1149" s="264"/>
      <c r="T1149" s="26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6" t="s">
        <v>232</v>
      </c>
      <c r="AU1149" s="266" t="s">
        <v>89</v>
      </c>
      <c r="AV1149" s="14" t="s">
        <v>84</v>
      </c>
      <c r="AW1149" s="14" t="s">
        <v>33</v>
      </c>
      <c r="AX1149" s="14" t="s">
        <v>78</v>
      </c>
      <c r="AY1149" s="266" t="s">
        <v>224</v>
      </c>
    </row>
    <row r="1150" s="14" customFormat="1">
      <c r="A1150" s="14"/>
      <c r="B1150" s="257"/>
      <c r="C1150" s="258"/>
      <c r="D1150" s="247" t="s">
        <v>232</v>
      </c>
      <c r="E1150" s="259" t="s">
        <v>1</v>
      </c>
      <c r="F1150" s="260" t="s">
        <v>1742</v>
      </c>
      <c r="G1150" s="258"/>
      <c r="H1150" s="259" t="s">
        <v>1</v>
      </c>
      <c r="I1150" s="261"/>
      <c r="J1150" s="258"/>
      <c r="K1150" s="258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6" t="s">
        <v>232</v>
      </c>
      <c r="AU1150" s="266" t="s">
        <v>89</v>
      </c>
      <c r="AV1150" s="14" t="s">
        <v>84</v>
      </c>
      <c r="AW1150" s="14" t="s">
        <v>33</v>
      </c>
      <c r="AX1150" s="14" t="s">
        <v>78</v>
      </c>
      <c r="AY1150" s="266" t="s">
        <v>224</v>
      </c>
    </row>
    <row r="1151" s="14" customFormat="1">
      <c r="A1151" s="14"/>
      <c r="B1151" s="257"/>
      <c r="C1151" s="258"/>
      <c r="D1151" s="247" t="s">
        <v>232</v>
      </c>
      <c r="E1151" s="259" t="s">
        <v>1</v>
      </c>
      <c r="F1151" s="260" t="s">
        <v>1729</v>
      </c>
      <c r="G1151" s="258"/>
      <c r="H1151" s="259" t="s">
        <v>1</v>
      </c>
      <c r="I1151" s="261"/>
      <c r="J1151" s="258"/>
      <c r="K1151" s="258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6" t="s">
        <v>232</v>
      </c>
      <c r="AU1151" s="266" t="s">
        <v>89</v>
      </c>
      <c r="AV1151" s="14" t="s">
        <v>84</v>
      </c>
      <c r="AW1151" s="14" t="s">
        <v>33</v>
      </c>
      <c r="AX1151" s="14" t="s">
        <v>78</v>
      </c>
      <c r="AY1151" s="266" t="s">
        <v>224</v>
      </c>
    </row>
    <row r="1152" s="14" customFormat="1">
      <c r="A1152" s="14"/>
      <c r="B1152" s="257"/>
      <c r="C1152" s="258"/>
      <c r="D1152" s="247" t="s">
        <v>232</v>
      </c>
      <c r="E1152" s="259" t="s">
        <v>1</v>
      </c>
      <c r="F1152" s="260" t="s">
        <v>1730</v>
      </c>
      <c r="G1152" s="258"/>
      <c r="H1152" s="259" t="s">
        <v>1</v>
      </c>
      <c r="I1152" s="261"/>
      <c r="J1152" s="258"/>
      <c r="K1152" s="258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6" t="s">
        <v>232</v>
      </c>
      <c r="AU1152" s="266" t="s">
        <v>89</v>
      </c>
      <c r="AV1152" s="14" t="s">
        <v>84</v>
      </c>
      <c r="AW1152" s="14" t="s">
        <v>33</v>
      </c>
      <c r="AX1152" s="14" t="s">
        <v>78</v>
      </c>
      <c r="AY1152" s="266" t="s">
        <v>224</v>
      </c>
    </row>
    <row r="1153" s="14" customFormat="1">
      <c r="A1153" s="14"/>
      <c r="B1153" s="257"/>
      <c r="C1153" s="258"/>
      <c r="D1153" s="247" t="s">
        <v>232</v>
      </c>
      <c r="E1153" s="259" t="s">
        <v>1</v>
      </c>
      <c r="F1153" s="260" t="s">
        <v>1743</v>
      </c>
      <c r="G1153" s="258"/>
      <c r="H1153" s="259" t="s">
        <v>1</v>
      </c>
      <c r="I1153" s="261"/>
      <c r="J1153" s="258"/>
      <c r="K1153" s="258"/>
      <c r="L1153" s="262"/>
      <c r="M1153" s="263"/>
      <c r="N1153" s="264"/>
      <c r="O1153" s="264"/>
      <c r="P1153" s="264"/>
      <c r="Q1153" s="264"/>
      <c r="R1153" s="264"/>
      <c r="S1153" s="264"/>
      <c r="T1153" s="26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6" t="s">
        <v>232</v>
      </c>
      <c r="AU1153" s="266" t="s">
        <v>89</v>
      </c>
      <c r="AV1153" s="14" t="s">
        <v>84</v>
      </c>
      <c r="AW1153" s="14" t="s">
        <v>33</v>
      </c>
      <c r="AX1153" s="14" t="s">
        <v>78</v>
      </c>
      <c r="AY1153" s="266" t="s">
        <v>224</v>
      </c>
    </row>
    <row r="1154" s="2" customFormat="1" ht="16.5" customHeight="1">
      <c r="A1154" s="40"/>
      <c r="B1154" s="41"/>
      <c r="C1154" s="278" t="s">
        <v>1545</v>
      </c>
      <c r="D1154" s="278" t="s">
        <v>390</v>
      </c>
      <c r="E1154" s="279" t="s">
        <v>3792</v>
      </c>
      <c r="F1154" s="280" t="s">
        <v>3793</v>
      </c>
      <c r="G1154" s="281" t="s">
        <v>229</v>
      </c>
      <c r="H1154" s="282">
        <v>2.3149999999999999</v>
      </c>
      <c r="I1154" s="283"/>
      <c r="J1154" s="284">
        <f>ROUND(I1154*H1154,2)</f>
        <v>0</v>
      </c>
      <c r="K1154" s="285"/>
      <c r="L1154" s="286"/>
      <c r="M1154" s="287" t="s">
        <v>1</v>
      </c>
      <c r="N1154" s="288" t="s">
        <v>44</v>
      </c>
      <c r="O1154" s="93"/>
      <c r="P1154" s="241">
        <f>O1154*H1154</f>
        <v>0</v>
      </c>
      <c r="Q1154" s="241">
        <v>0.037960000000000001</v>
      </c>
      <c r="R1154" s="241">
        <f>Q1154*H1154</f>
        <v>0.087877399999999994</v>
      </c>
      <c r="S1154" s="241">
        <v>0</v>
      </c>
      <c r="T1154" s="242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43" t="s">
        <v>418</v>
      </c>
      <c r="AT1154" s="243" t="s">
        <v>390</v>
      </c>
      <c r="AU1154" s="243" t="s">
        <v>89</v>
      </c>
      <c r="AY1154" s="19" t="s">
        <v>224</v>
      </c>
      <c r="BE1154" s="244">
        <f>IF(N1154="základní",J1154,0)</f>
        <v>0</v>
      </c>
      <c r="BF1154" s="244">
        <f>IF(N1154="snížená",J1154,0)</f>
        <v>0</v>
      </c>
      <c r="BG1154" s="244">
        <f>IF(N1154="zákl. přenesená",J1154,0)</f>
        <v>0</v>
      </c>
      <c r="BH1154" s="244">
        <f>IF(N1154="sníž. přenesená",J1154,0)</f>
        <v>0</v>
      </c>
      <c r="BI1154" s="244">
        <f>IF(N1154="nulová",J1154,0)</f>
        <v>0</v>
      </c>
      <c r="BJ1154" s="19" t="s">
        <v>89</v>
      </c>
      <c r="BK1154" s="244">
        <f>ROUND(I1154*H1154,2)</f>
        <v>0</v>
      </c>
      <c r="BL1154" s="19" t="s">
        <v>319</v>
      </c>
      <c r="BM1154" s="243" t="s">
        <v>3794</v>
      </c>
    </row>
    <row r="1155" s="14" customFormat="1">
      <c r="A1155" s="14"/>
      <c r="B1155" s="257"/>
      <c r="C1155" s="258"/>
      <c r="D1155" s="247" t="s">
        <v>232</v>
      </c>
      <c r="E1155" s="259" t="s">
        <v>1</v>
      </c>
      <c r="F1155" s="260" t="s">
        <v>3787</v>
      </c>
      <c r="G1155" s="258"/>
      <c r="H1155" s="259" t="s">
        <v>1</v>
      </c>
      <c r="I1155" s="261"/>
      <c r="J1155" s="258"/>
      <c r="K1155" s="258"/>
      <c r="L1155" s="262"/>
      <c r="M1155" s="263"/>
      <c r="N1155" s="264"/>
      <c r="O1155" s="264"/>
      <c r="P1155" s="264"/>
      <c r="Q1155" s="264"/>
      <c r="R1155" s="264"/>
      <c r="S1155" s="264"/>
      <c r="T1155" s="26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6" t="s">
        <v>232</v>
      </c>
      <c r="AU1155" s="266" t="s">
        <v>89</v>
      </c>
      <c r="AV1155" s="14" t="s">
        <v>84</v>
      </c>
      <c r="AW1155" s="14" t="s">
        <v>33</v>
      </c>
      <c r="AX1155" s="14" t="s">
        <v>78</v>
      </c>
      <c r="AY1155" s="266" t="s">
        <v>224</v>
      </c>
    </row>
    <row r="1156" s="13" customFormat="1">
      <c r="A1156" s="13"/>
      <c r="B1156" s="245"/>
      <c r="C1156" s="246"/>
      <c r="D1156" s="247" t="s">
        <v>232</v>
      </c>
      <c r="E1156" s="248" t="s">
        <v>1</v>
      </c>
      <c r="F1156" s="249" t="s">
        <v>3788</v>
      </c>
      <c r="G1156" s="246"/>
      <c r="H1156" s="250">
        <v>2.3149999999999999</v>
      </c>
      <c r="I1156" s="251"/>
      <c r="J1156" s="246"/>
      <c r="K1156" s="246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6" t="s">
        <v>232</v>
      </c>
      <c r="AU1156" s="256" t="s">
        <v>89</v>
      </c>
      <c r="AV1156" s="13" t="s">
        <v>89</v>
      </c>
      <c r="AW1156" s="13" t="s">
        <v>33</v>
      </c>
      <c r="AX1156" s="13" t="s">
        <v>84</v>
      </c>
      <c r="AY1156" s="256" t="s">
        <v>224</v>
      </c>
    </row>
    <row r="1157" s="14" customFormat="1">
      <c r="A1157" s="14"/>
      <c r="B1157" s="257"/>
      <c r="C1157" s="258"/>
      <c r="D1157" s="247" t="s">
        <v>232</v>
      </c>
      <c r="E1157" s="259" t="s">
        <v>1</v>
      </c>
      <c r="F1157" s="260" t="s">
        <v>1727</v>
      </c>
      <c r="G1157" s="258"/>
      <c r="H1157" s="259" t="s">
        <v>1</v>
      </c>
      <c r="I1157" s="261"/>
      <c r="J1157" s="258"/>
      <c r="K1157" s="258"/>
      <c r="L1157" s="262"/>
      <c r="M1157" s="263"/>
      <c r="N1157" s="264"/>
      <c r="O1157" s="264"/>
      <c r="P1157" s="264"/>
      <c r="Q1157" s="264"/>
      <c r="R1157" s="264"/>
      <c r="S1157" s="264"/>
      <c r="T1157" s="26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6" t="s">
        <v>232</v>
      </c>
      <c r="AU1157" s="266" t="s">
        <v>89</v>
      </c>
      <c r="AV1157" s="14" t="s">
        <v>84</v>
      </c>
      <c r="AW1157" s="14" t="s">
        <v>33</v>
      </c>
      <c r="AX1157" s="14" t="s">
        <v>78</v>
      </c>
      <c r="AY1157" s="266" t="s">
        <v>224</v>
      </c>
    </row>
    <row r="1158" s="14" customFormat="1">
      <c r="A1158" s="14"/>
      <c r="B1158" s="257"/>
      <c r="C1158" s="258"/>
      <c r="D1158" s="247" t="s">
        <v>232</v>
      </c>
      <c r="E1158" s="259" t="s">
        <v>1</v>
      </c>
      <c r="F1158" s="260" t="s">
        <v>1742</v>
      </c>
      <c r="G1158" s="258"/>
      <c r="H1158" s="259" t="s">
        <v>1</v>
      </c>
      <c r="I1158" s="261"/>
      <c r="J1158" s="258"/>
      <c r="K1158" s="258"/>
      <c r="L1158" s="262"/>
      <c r="M1158" s="263"/>
      <c r="N1158" s="264"/>
      <c r="O1158" s="264"/>
      <c r="P1158" s="264"/>
      <c r="Q1158" s="264"/>
      <c r="R1158" s="264"/>
      <c r="S1158" s="264"/>
      <c r="T1158" s="26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6" t="s">
        <v>232</v>
      </c>
      <c r="AU1158" s="266" t="s">
        <v>89</v>
      </c>
      <c r="AV1158" s="14" t="s">
        <v>84</v>
      </c>
      <c r="AW1158" s="14" t="s">
        <v>33</v>
      </c>
      <c r="AX1158" s="14" t="s">
        <v>78</v>
      </c>
      <c r="AY1158" s="266" t="s">
        <v>224</v>
      </c>
    </row>
    <row r="1159" s="14" customFormat="1">
      <c r="A1159" s="14"/>
      <c r="B1159" s="257"/>
      <c r="C1159" s="258"/>
      <c r="D1159" s="247" t="s">
        <v>232</v>
      </c>
      <c r="E1159" s="259" t="s">
        <v>1</v>
      </c>
      <c r="F1159" s="260" t="s">
        <v>1729</v>
      </c>
      <c r="G1159" s="258"/>
      <c r="H1159" s="259" t="s">
        <v>1</v>
      </c>
      <c r="I1159" s="261"/>
      <c r="J1159" s="258"/>
      <c r="K1159" s="258"/>
      <c r="L1159" s="262"/>
      <c r="M1159" s="263"/>
      <c r="N1159" s="264"/>
      <c r="O1159" s="264"/>
      <c r="P1159" s="264"/>
      <c r="Q1159" s="264"/>
      <c r="R1159" s="264"/>
      <c r="S1159" s="264"/>
      <c r="T1159" s="26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6" t="s">
        <v>232</v>
      </c>
      <c r="AU1159" s="266" t="s">
        <v>89</v>
      </c>
      <c r="AV1159" s="14" t="s">
        <v>84</v>
      </c>
      <c r="AW1159" s="14" t="s">
        <v>33</v>
      </c>
      <c r="AX1159" s="14" t="s">
        <v>78</v>
      </c>
      <c r="AY1159" s="266" t="s">
        <v>224</v>
      </c>
    </row>
    <row r="1160" s="14" customFormat="1">
      <c r="A1160" s="14"/>
      <c r="B1160" s="257"/>
      <c r="C1160" s="258"/>
      <c r="D1160" s="247" t="s">
        <v>232</v>
      </c>
      <c r="E1160" s="259" t="s">
        <v>1</v>
      </c>
      <c r="F1160" s="260" t="s">
        <v>1730</v>
      </c>
      <c r="G1160" s="258"/>
      <c r="H1160" s="259" t="s">
        <v>1</v>
      </c>
      <c r="I1160" s="261"/>
      <c r="J1160" s="258"/>
      <c r="K1160" s="258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6" t="s">
        <v>232</v>
      </c>
      <c r="AU1160" s="266" t="s">
        <v>89</v>
      </c>
      <c r="AV1160" s="14" t="s">
        <v>84</v>
      </c>
      <c r="AW1160" s="14" t="s">
        <v>33</v>
      </c>
      <c r="AX1160" s="14" t="s">
        <v>78</v>
      </c>
      <c r="AY1160" s="266" t="s">
        <v>224</v>
      </c>
    </row>
    <row r="1161" s="14" customFormat="1">
      <c r="A1161" s="14"/>
      <c r="B1161" s="257"/>
      <c r="C1161" s="258"/>
      <c r="D1161" s="247" t="s">
        <v>232</v>
      </c>
      <c r="E1161" s="259" t="s">
        <v>1</v>
      </c>
      <c r="F1161" s="260" t="s">
        <v>1743</v>
      </c>
      <c r="G1161" s="258"/>
      <c r="H1161" s="259" t="s">
        <v>1</v>
      </c>
      <c r="I1161" s="261"/>
      <c r="J1161" s="258"/>
      <c r="K1161" s="258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232</v>
      </c>
      <c r="AU1161" s="266" t="s">
        <v>89</v>
      </c>
      <c r="AV1161" s="14" t="s">
        <v>84</v>
      </c>
      <c r="AW1161" s="14" t="s">
        <v>33</v>
      </c>
      <c r="AX1161" s="14" t="s">
        <v>78</v>
      </c>
      <c r="AY1161" s="266" t="s">
        <v>224</v>
      </c>
    </row>
    <row r="1162" s="2" customFormat="1" ht="16.5" customHeight="1">
      <c r="A1162" s="40"/>
      <c r="B1162" s="41"/>
      <c r="C1162" s="231" t="s">
        <v>1550</v>
      </c>
      <c r="D1162" s="231" t="s">
        <v>226</v>
      </c>
      <c r="E1162" s="232" t="s">
        <v>1781</v>
      </c>
      <c r="F1162" s="233" t="s">
        <v>1782</v>
      </c>
      <c r="G1162" s="234" t="s">
        <v>273</v>
      </c>
      <c r="H1162" s="235">
        <v>67.209999999999994</v>
      </c>
      <c r="I1162" s="236"/>
      <c r="J1162" s="237">
        <f>ROUND(I1162*H1162,2)</f>
        <v>0</v>
      </c>
      <c r="K1162" s="238"/>
      <c r="L1162" s="46"/>
      <c r="M1162" s="239" t="s">
        <v>1</v>
      </c>
      <c r="N1162" s="240" t="s">
        <v>44</v>
      </c>
      <c r="O1162" s="93"/>
      <c r="P1162" s="241">
        <f>O1162*H1162</f>
        <v>0</v>
      </c>
      <c r="Q1162" s="241">
        <v>2.0000000000000002E-05</v>
      </c>
      <c r="R1162" s="241">
        <f>Q1162*H1162</f>
        <v>0.0013442</v>
      </c>
      <c r="S1162" s="241">
        <v>0</v>
      </c>
      <c r="T1162" s="242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3" t="s">
        <v>319</v>
      </c>
      <c r="AT1162" s="243" t="s">
        <v>226</v>
      </c>
      <c r="AU1162" s="243" t="s">
        <v>89</v>
      </c>
      <c r="AY1162" s="19" t="s">
        <v>224</v>
      </c>
      <c r="BE1162" s="244">
        <f>IF(N1162="základní",J1162,0)</f>
        <v>0</v>
      </c>
      <c r="BF1162" s="244">
        <f>IF(N1162="snížená",J1162,0)</f>
        <v>0</v>
      </c>
      <c r="BG1162" s="244">
        <f>IF(N1162="zákl. přenesená",J1162,0)</f>
        <v>0</v>
      </c>
      <c r="BH1162" s="244">
        <f>IF(N1162="sníž. přenesená",J1162,0)</f>
        <v>0</v>
      </c>
      <c r="BI1162" s="244">
        <f>IF(N1162="nulová",J1162,0)</f>
        <v>0</v>
      </c>
      <c r="BJ1162" s="19" t="s">
        <v>89</v>
      </c>
      <c r="BK1162" s="244">
        <f>ROUND(I1162*H1162,2)</f>
        <v>0</v>
      </c>
      <c r="BL1162" s="19" t="s">
        <v>319</v>
      </c>
      <c r="BM1162" s="243" t="s">
        <v>3795</v>
      </c>
    </row>
    <row r="1163" s="14" customFormat="1">
      <c r="A1163" s="14"/>
      <c r="B1163" s="257"/>
      <c r="C1163" s="258"/>
      <c r="D1163" s="247" t="s">
        <v>232</v>
      </c>
      <c r="E1163" s="259" t="s">
        <v>1</v>
      </c>
      <c r="F1163" s="260" t="s">
        <v>1784</v>
      </c>
      <c r="G1163" s="258"/>
      <c r="H1163" s="259" t="s">
        <v>1</v>
      </c>
      <c r="I1163" s="261"/>
      <c r="J1163" s="258"/>
      <c r="K1163" s="258"/>
      <c r="L1163" s="262"/>
      <c r="M1163" s="263"/>
      <c r="N1163" s="264"/>
      <c r="O1163" s="264"/>
      <c r="P1163" s="264"/>
      <c r="Q1163" s="264"/>
      <c r="R1163" s="264"/>
      <c r="S1163" s="264"/>
      <c r="T1163" s="26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6" t="s">
        <v>232</v>
      </c>
      <c r="AU1163" s="266" t="s">
        <v>89</v>
      </c>
      <c r="AV1163" s="14" t="s">
        <v>84</v>
      </c>
      <c r="AW1163" s="14" t="s">
        <v>33</v>
      </c>
      <c r="AX1163" s="14" t="s">
        <v>78</v>
      </c>
      <c r="AY1163" s="266" t="s">
        <v>224</v>
      </c>
    </row>
    <row r="1164" s="13" customFormat="1">
      <c r="A1164" s="13"/>
      <c r="B1164" s="245"/>
      <c r="C1164" s="246"/>
      <c r="D1164" s="247" t="s">
        <v>232</v>
      </c>
      <c r="E1164" s="248" t="s">
        <v>1</v>
      </c>
      <c r="F1164" s="249" t="s">
        <v>3796</v>
      </c>
      <c r="G1164" s="246"/>
      <c r="H1164" s="250">
        <v>67.209999999999994</v>
      </c>
      <c r="I1164" s="251"/>
      <c r="J1164" s="246"/>
      <c r="K1164" s="246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6" t="s">
        <v>232</v>
      </c>
      <c r="AU1164" s="256" t="s">
        <v>89</v>
      </c>
      <c r="AV1164" s="13" t="s">
        <v>89</v>
      </c>
      <c r="AW1164" s="13" t="s">
        <v>33</v>
      </c>
      <c r="AX1164" s="13" t="s">
        <v>84</v>
      </c>
      <c r="AY1164" s="256" t="s">
        <v>224</v>
      </c>
    </row>
    <row r="1165" s="2" customFormat="1" ht="16.5" customHeight="1">
      <c r="A1165" s="40"/>
      <c r="B1165" s="41"/>
      <c r="C1165" s="278" t="s">
        <v>1555</v>
      </c>
      <c r="D1165" s="278" t="s">
        <v>390</v>
      </c>
      <c r="E1165" s="279" t="s">
        <v>1788</v>
      </c>
      <c r="F1165" s="280" t="s">
        <v>1789</v>
      </c>
      <c r="G1165" s="281" t="s">
        <v>273</v>
      </c>
      <c r="H1165" s="282">
        <v>73.930999999999997</v>
      </c>
      <c r="I1165" s="283"/>
      <c r="J1165" s="284">
        <f>ROUND(I1165*H1165,2)</f>
        <v>0</v>
      </c>
      <c r="K1165" s="285"/>
      <c r="L1165" s="286"/>
      <c r="M1165" s="287" t="s">
        <v>1</v>
      </c>
      <c r="N1165" s="288" t="s">
        <v>44</v>
      </c>
      <c r="O1165" s="93"/>
      <c r="P1165" s="241">
        <f>O1165*H1165</f>
        <v>0</v>
      </c>
      <c r="Q1165" s="241">
        <v>0.00025000000000000001</v>
      </c>
      <c r="R1165" s="241">
        <f>Q1165*H1165</f>
        <v>0.018482749999999999</v>
      </c>
      <c r="S1165" s="241">
        <v>0</v>
      </c>
      <c r="T1165" s="242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3" t="s">
        <v>418</v>
      </c>
      <c r="AT1165" s="243" t="s">
        <v>390</v>
      </c>
      <c r="AU1165" s="243" t="s">
        <v>89</v>
      </c>
      <c r="AY1165" s="19" t="s">
        <v>224</v>
      </c>
      <c r="BE1165" s="244">
        <f>IF(N1165="základní",J1165,0)</f>
        <v>0</v>
      </c>
      <c r="BF1165" s="244">
        <f>IF(N1165="snížená",J1165,0)</f>
        <v>0</v>
      </c>
      <c r="BG1165" s="244">
        <f>IF(N1165="zákl. přenesená",J1165,0)</f>
        <v>0</v>
      </c>
      <c r="BH1165" s="244">
        <f>IF(N1165="sníž. přenesená",J1165,0)</f>
        <v>0</v>
      </c>
      <c r="BI1165" s="244">
        <f>IF(N1165="nulová",J1165,0)</f>
        <v>0</v>
      </c>
      <c r="BJ1165" s="19" t="s">
        <v>89</v>
      </c>
      <c r="BK1165" s="244">
        <f>ROUND(I1165*H1165,2)</f>
        <v>0</v>
      </c>
      <c r="BL1165" s="19" t="s">
        <v>319</v>
      </c>
      <c r="BM1165" s="243" t="s">
        <v>3797</v>
      </c>
    </row>
    <row r="1166" s="14" customFormat="1">
      <c r="A1166" s="14"/>
      <c r="B1166" s="257"/>
      <c r="C1166" s="258"/>
      <c r="D1166" s="247" t="s">
        <v>232</v>
      </c>
      <c r="E1166" s="259" t="s">
        <v>1</v>
      </c>
      <c r="F1166" s="260" t="s">
        <v>1784</v>
      </c>
      <c r="G1166" s="258"/>
      <c r="H1166" s="259" t="s">
        <v>1</v>
      </c>
      <c r="I1166" s="261"/>
      <c r="J1166" s="258"/>
      <c r="K1166" s="258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6" t="s">
        <v>232</v>
      </c>
      <c r="AU1166" s="266" t="s">
        <v>89</v>
      </c>
      <c r="AV1166" s="14" t="s">
        <v>84</v>
      </c>
      <c r="AW1166" s="14" t="s">
        <v>33</v>
      </c>
      <c r="AX1166" s="14" t="s">
        <v>78</v>
      </c>
      <c r="AY1166" s="266" t="s">
        <v>224</v>
      </c>
    </row>
    <row r="1167" s="13" customFormat="1">
      <c r="A1167" s="13"/>
      <c r="B1167" s="245"/>
      <c r="C1167" s="246"/>
      <c r="D1167" s="247" t="s">
        <v>232</v>
      </c>
      <c r="E1167" s="248" t="s">
        <v>1</v>
      </c>
      <c r="F1167" s="249" t="s">
        <v>3798</v>
      </c>
      <c r="G1167" s="246"/>
      <c r="H1167" s="250">
        <v>73.930999999999997</v>
      </c>
      <c r="I1167" s="251"/>
      <c r="J1167" s="246"/>
      <c r="K1167" s="246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6" t="s">
        <v>232</v>
      </c>
      <c r="AU1167" s="256" t="s">
        <v>89</v>
      </c>
      <c r="AV1167" s="13" t="s">
        <v>89</v>
      </c>
      <c r="AW1167" s="13" t="s">
        <v>33</v>
      </c>
      <c r="AX1167" s="13" t="s">
        <v>84</v>
      </c>
      <c r="AY1167" s="256" t="s">
        <v>224</v>
      </c>
    </row>
    <row r="1168" s="2" customFormat="1" ht="16.5" customHeight="1">
      <c r="A1168" s="40"/>
      <c r="B1168" s="41"/>
      <c r="C1168" s="231" t="s">
        <v>1559</v>
      </c>
      <c r="D1168" s="231" t="s">
        <v>226</v>
      </c>
      <c r="E1168" s="232" t="s">
        <v>1793</v>
      </c>
      <c r="F1168" s="233" t="s">
        <v>1794</v>
      </c>
      <c r="G1168" s="234" t="s">
        <v>273</v>
      </c>
      <c r="H1168" s="235">
        <v>67.209999999999994</v>
      </c>
      <c r="I1168" s="236"/>
      <c r="J1168" s="237">
        <f>ROUND(I1168*H1168,2)</f>
        <v>0</v>
      </c>
      <c r="K1168" s="238"/>
      <c r="L1168" s="46"/>
      <c r="M1168" s="239" t="s">
        <v>1</v>
      </c>
      <c r="N1168" s="240" t="s">
        <v>44</v>
      </c>
      <c r="O1168" s="93"/>
      <c r="P1168" s="241">
        <f>O1168*H1168</f>
        <v>0</v>
      </c>
      <c r="Q1168" s="241">
        <v>3.0000000000000001E-05</v>
      </c>
      <c r="R1168" s="241">
        <f>Q1168*H1168</f>
        <v>0.0020163</v>
      </c>
      <c r="S1168" s="241">
        <v>0</v>
      </c>
      <c r="T1168" s="242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3" t="s">
        <v>319</v>
      </c>
      <c r="AT1168" s="243" t="s">
        <v>226</v>
      </c>
      <c r="AU1168" s="243" t="s">
        <v>89</v>
      </c>
      <c r="AY1168" s="19" t="s">
        <v>224</v>
      </c>
      <c r="BE1168" s="244">
        <f>IF(N1168="základní",J1168,0)</f>
        <v>0</v>
      </c>
      <c r="BF1168" s="244">
        <f>IF(N1168="snížená",J1168,0)</f>
        <v>0</v>
      </c>
      <c r="BG1168" s="244">
        <f>IF(N1168="zákl. přenesená",J1168,0)</f>
        <v>0</v>
      </c>
      <c r="BH1168" s="244">
        <f>IF(N1168="sníž. přenesená",J1168,0)</f>
        <v>0</v>
      </c>
      <c r="BI1168" s="244">
        <f>IF(N1168="nulová",J1168,0)</f>
        <v>0</v>
      </c>
      <c r="BJ1168" s="19" t="s">
        <v>89</v>
      </c>
      <c r="BK1168" s="244">
        <f>ROUND(I1168*H1168,2)</f>
        <v>0</v>
      </c>
      <c r="BL1168" s="19" t="s">
        <v>319</v>
      </c>
      <c r="BM1168" s="243" t="s">
        <v>3799</v>
      </c>
    </row>
    <row r="1169" s="14" customFormat="1">
      <c r="A1169" s="14"/>
      <c r="B1169" s="257"/>
      <c r="C1169" s="258"/>
      <c r="D1169" s="247" t="s">
        <v>232</v>
      </c>
      <c r="E1169" s="259" t="s">
        <v>1</v>
      </c>
      <c r="F1169" s="260" t="s">
        <v>1796</v>
      </c>
      <c r="G1169" s="258"/>
      <c r="H1169" s="259" t="s">
        <v>1</v>
      </c>
      <c r="I1169" s="261"/>
      <c r="J1169" s="258"/>
      <c r="K1169" s="258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232</v>
      </c>
      <c r="AU1169" s="266" t="s">
        <v>89</v>
      </c>
      <c r="AV1169" s="14" t="s">
        <v>84</v>
      </c>
      <c r="AW1169" s="14" t="s">
        <v>33</v>
      </c>
      <c r="AX1169" s="14" t="s">
        <v>78</v>
      </c>
      <c r="AY1169" s="266" t="s">
        <v>224</v>
      </c>
    </row>
    <row r="1170" s="13" customFormat="1">
      <c r="A1170" s="13"/>
      <c r="B1170" s="245"/>
      <c r="C1170" s="246"/>
      <c r="D1170" s="247" t="s">
        <v>232</v>
      </c>
      <c r="E1170" s="248" t="s">
        <v>1</v>
      </c>
      <c r="F1170" s="249" t="s">
        <v>3796</v>
      </c>
      <c r="G1170" s="246"/>
      <c r="H1170" s="250">
        <v>67.209999999999994</v>
      </c>
      <c r="I1170" s="251"/>
      <c r="J1170" s="246"/>
      <c r="K1170" s="246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6" t="s">
        <v>232</v>
      </c>
      <c r="AU1170" s="256" t="s">
        <v>89</v>
      </c>
      <c r="AV1170" s="13" t="s">
        <v>89</v>
      </c>
      <c r="AW1170" s="13" t="s">
        <v>33</v>
      </c>
      <c r="AX1170" s="13" t="s">
        <v>84</v>
      </c>
      <c r="AY1170" s="256" t="s">
        <v>224</v>
      </c>
    </row>
    <row r="1171" s="2" customFormat="1" ht="21.75" customHeight="1">
      <c r="A1171" s="40"/>
      <c r="B1171" s="41"/>
      <c r="C1171" s="278" t="s">
        <v>1564</v>
      </c>
      <c r="D1171" s="278" t="s">
        <v>390</v>
      </c>
      <c r="E1171" s="279" t="s">
        <v>1798</v>
      </c>
      <c r="F1171" s="280" t="s">
        <v>1799</v>
      </c>
      <c r="G1171" s="281" t="s">
        <v>273</v>
      </c>
      <c r="H1171" s="282">
        <v>73.930999999999997</v>
      </c>
      <c r="I1171" s="283"/>
      <c r="J1171" s="284">
        <f>ROUND(I1171*H1171,2)</f>
        <v>0</v>
      </c>
      <c r="K1171" s="285"/>
      <c r="L1171" s="286"/>
      <c r="M1171" s="287" t="s">
        <v>1</v>
      </c>
      <c r="N1171" s="288" t="s">
        <v>44</v>
      </c>
      <c r="O1171" s="93"/>
      <c r="P1171" s="241">
        <f>O1171*H1171</f>
        <v>0</v>
      </c>
      <c r="Q1171" s="241">
        <v>4.0000000000000003E-05</v>
      </c>
      <c r="R1171" s="241">
        <f>Q1171*H1171</f>
        <v>0.0029572400000000003</v>
      </c>
      <c r="S1171" s="241">
        <v>0</v>
      </c>
      <c r="T1171" s="242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3" t="s">
        <v>418</v>
      </c>
      <c r="AT1171" s="243" t="s">
        <v>390</v>
      </c>
      <c r="AU1171" s="243" t="s">
        <v>89</v>
      </c>
      <c r="AY1171" s="19" t="s">
        <v>224</v>
      </c>
      <c r="BE1171" s="244">
        <f>IF(N1171="základní",J1171,0)</f>
        <v>0</v>
      </c>
      <c r="BF1171" s="244">
        <f>IF(N1171="snížená",J1171,0)</f>
        <v>0</v>
      </c>
      <c r="BG1171" s="244">
        <f>IF(N1171="zákl. přenesená",J1171,0)</f>
        <v>0</v>
      </c>
      <c r="BH1171" s="244">
        <f>IF(N1171="sníž. přenesená",J1171,0)</f>
        <v>0</v>
      </c>
      <c r="BI1171" s="244">
        <f>IF(N1171="nulová",J1171,0)</f>
        <v>0</v>
      </c>
      <c r="BJ1171" s="19" t="s">
        <v>89</v>
      </c>
      <c r="BK1171" s="244">
        <f>ROUND(I1171*H1171,2)</f>
        <v>0</v>
      </c>
      <c r="BL1171" s="19" t="s">
        <v>319</v>
      </c>
      <c r="BM1171" s="243" t="s">
        <v>3800</v>
      </c>
    </row>
    <row r="1172" s="14" customFormat="1">
      <c r="A1172" s="14"/>
      <c r="B1172" s="257"/>
      <c r="C1172" s="258"/>
      <c r="D1172" s="247" t="s">
        <v>232</v>
      </c>
      <c r="E1172" s="259" t="s">
        <v>1</v>
      </c>
      <c r="F1172" s="260" t="s">
        <v>1796</v>
      </c>
      <c r="G1172" s="258"/>
      <c r="H1172" s="259" t="s">
        <v>1</v>
      </c>
      <c r="I1172" s="261"/>
      <c r="J1172" s="258"/>
      <c r="K1172" s="258"/>
      <c r="L1172" s="262"/>
      <c r="M1172" s="263"/>
      <c r="N1172" s="264"/>
      <c r="O1172" s="264"/>
      <c r="P1172" s="264"/>
      <c r="Q1172" s="264"/>
      <c r="R1172" s="264"/>
      <c r="S1172" s="264"/>
      <c r="T1172" s="26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6" t="s">
        <v>232</v>
      </c>
      <c r="AU1172" s="266" t="s">
        <v>89</v>
      </c>
      <c r="AV1172" s="14" t="s">
        <v>84</v>
      </c>
      <c r="AW1172" s="14" t="s">
        <v>33</v>
      </c>
      <c r="AX1172" s="14" t="s">
        <v>78</v>
      </c>
      <c r="AY1172" s="266" t="s">
        <v>224</v>
      </c>
    </row>
    <row r="1173" s="13" customFormat="1">
      <c r="A1173" s="13"/>
      <c r="B1173" s="245"/>
      <c r="C1173" s="246"/>
      <c r="D1173" s="247" t="s">
        <v>232</v>
      </c>
      <c r="E1173" s="248" t="s">
        <v>1</v>
      </c>
      <c r="F1173" s="249" t="s">
        <v>3798</v>
      </c>
      <c r="G1173" s="246"/>
      <c r="H1173" s="250">
        <v>73.930999999999997</v>
      </c>
      <c r="I1173" s="251"/>
      <c r="J1173" s="246"/>
      <c r="K1173" s="246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6" t="s">
        <v>232</v>
      </c>
      <c r="AU1173" s="256" t="s">
        <v>89</v>
      </c>
      <c r="AV1173" s="13" t="s">
        <v>89</v>
      </c>
      <c r="AW1173" s="13" t="s">
        <v>33</v>
      </c>
      <c r="AX1173" s="13" t="s">
        <v>84</v>
      </c>
      <c r="AY1173" s="256" t="s">
        <v>224</v>
      </c>
    </row>
    <row r="1174" s="2" customFormat="1" ht="16.5" customHeight="1">
      <c r="A1174" s="40"/>
      <c r="B1174" s="41"/>
      <c r="C1174" s="231" t="s">
        <v>1569</v>
      </c>
      <c r="D1174" s="231" t="s">
        <v>226</v>
      </c>
      <c r="E1174" s="232" t="s">
        <v>1802</v>
      </c>
      <c r="F1174" s="233" t="s">
        <v>1803</v>
      </c>
      <c r="G1174" s="234" t="s">
        <v>273</v>
      </c>
      <c r="H1174" s="235">
        <v>5.4749999999999996</v>
      </c>
      <c r="I1174" s="236"/>
      <c r="J1174" s="237">
        <f>ROUND(I1174*H1174,2)</f>
        <v>0</v>
      </c>
      <c r="K1174" s="238"/>
      <c r="L1174" s="46"/>
      <c r="M1174" s="239" t="s">
        <v>1</v>
      </c>
      <c r="N1174" s="240" t="s">
        <v>44</v>
      </c>
      <c r="O1174" s="93"/>
      <c r="P1174" s="241">
        <f>O1174*H1174</f>
        <v>0</v>
      </c>
      <c r="Q1174" s="241">
        <v>0</v>
      </c>
      <c r="R1174" s="241">
        <f>Q1174*H1174</f>
        <v>0</v>
      </c>
      <c r="S1174" s="241">
        <v>0</v>
      </c>
      <c r="T1174" s="242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3" t="s">
        <v>319</v>
      </c>
      <c r="AT1174" s="243" t="s">
        <v>226</v>
      </c>
      <c r="AU1174" s="243" t="s">
        <v>89</v>
      </c>
      <c r="AY1174" s="19" t="s">
        <v>224</v>
      </c>
      <c r="BE1174" s="244">
        <f>IF(N1174="základní",J1174,0)</f>
        <v>0</v>
      </c>
      <c r="BF1174" s="244">
        <f>IF(N1174="snížená",J1174,0)</f>
        <v>0</v>
      </c>
      <c r="BG1174" s="244">
        <f>IF(N1174="zákl. přenesená",J1174,0)</f>
        <v>0</v>
      </c>
      <c r="BH1174" s="244">
        <f>IF(N1174="sníž. přenesená",J1174,0)</f>
        <v>0</v>
      </c>
      <c r="BI1174" s="244">
        <f>IF(N1174="nulová",J1174,0)</f>
        <v>0</v>
      </c>
      <c r="BJ1174" s="19" t="s">
        <v>89</v>
      </c>
      <c r="BK1174" s="244">
        <f>ROUND(I1174*H1174,2)</f>
        <v>0</v>
      </c>
      <c r="BL1174" s="19" t="s">
        <v>319</v>
      </c>
      <c r="BM1174" s="243" t="s">
        <v>3801</v>
      </c>
    </row>
    <row r="1175" s="13" customFormat="1">
      <c r="A1175" s="13"/>
      <c r="B1175" s="245"/>
      <c r="C1175" s="246"/>
      <c r="D1175" s="247" t="s">
        <v>232</v>
      </c>
      <c r="E1175" s="248" t="s">
        <v>1</v>
      </c>
      <c r="F1175" s="249" t="s">
        <v>3802</v>
      </c>
      <c r="G1175" s="246"/>
      <c r="H1175" s="250">
        <v>1</v>
      </c>
      <c r="I1175" s="251"/>
      <c r="J1175" s="246"/>
      <c r="K1175" s="246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6" t="s">
        <v>232</v>
      </c>
      <c r="AU1175" s="256" t="s">
        <v>89</v>
      </c>
      <c r="AV1175" s="13" t="s">
        <v>89</v>
      </c>
      <c r="AW1175" s="13" t="s">
        <v>33</v>
      </c>
      <c r="AX1175" s="13" t="s">
        <v>78</v>
      </c>
      <c r="AY1175" s="256" t="s">
        <v>224</v>
      </c>
    </row>
    <row r="1176" s="13" customFormat="1">
      <c r="A1176" s="13"/>
      <c r="B1176" s="245"/>
      <c r="C1176" s="246"/>
      <c r="D1176" s="247" t="s">
        <v>232</v>
      </c>
      <c r="E1176" s="248" t="s">
        <v>1</v>
      </c>
      <c r="F1176" s="249" t="s">
        <v>3803</v>
      </c>
      <c r="G1176" s="246"/>
      <c r="H1176" s="250">
        <v>4.4749999999999996</v>
      </c>
      <c r="I1176" s="251"/>
      <c r="J1176" s="246"/>
      <c r="K1176" s="246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6" t="s">
        <v>232</v>
      </c>
      <c r="AU1176" s="256" t="s">
        <v>89</v>
      </c>
      <c r="AV1176" s="13" t="s">
        <v>89</v>
      </c>
      <c r="AW1176" s="13" t="s">
        <v>33</v>
      </c>
      <c r="AX1176" s="13" t="s">
        <v>78</v>
      </c>
      <c r="AY1176" s="256" t="s">
        <v>224</v>
      </c>
    </row>
    <row r="1177" s="15" customFormat="1">
      <c r="A1177" s="15"/>
      <c r="B1177" s="267"/>
      <c r="C1177" s="268"/>
      <c r="D1177" s="247" t="s">
        <v>232</v>
      </c>
      <c r="E1177" s="269" t="s">
        <v>1</v>
      </c>
      <c r="F1177" s="270" t="s">
        <v>248</v>
      </c>
      <c r="G1177" s="268"/>
      <c r="H1177" s="271">
        <v>5.4749999999999996</v>
      </c>
      <c r="I1177" s="272"/>
      <c r="J1177" s="268"/>
      <c r="K1177" s="268"/>
      <c r="L1177" s="273"/>
      <c r="M1177" s="274"/>
      <c r="N1177" s="275"/>
      <c r="O1177" s="275"/>
      <c r="P1177" s="275"/>
      <c r="Q1177" s="275"/>
      <c r="R1177" s="275"/>
      <c r="S1177" s="275"/>
      <c r="T1177" s="276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7" t="s">
        <v>232</v>
      </c>
      <c r="AU1177" s="277" t="s">
        <v>89</v>
      </c>
      <c r="AV1177" s="15" t="s">
        <v>230</v>
      </c>
      <c r="AW1177" s="15" t="s">
        <v>33</v>
      </c>
      <c r="AX1177" s="15" t="s">
        <v>84</v>
      </c>
      <c r="AY1177" s="277" t="s">
        <v>224</v>
      </c>
    </row>
    <row r="1178" s="2" customFormat="1" ht="16.5" customHeight="1">
      <c r="A1178" s="40"/>
      <c r="B1178" s="41"/>
      <c r="C1178" s="278" t="s">
        <v>1573</v>
      </c>
      <c r="D1178" s="278" t="s">
        <v>390</v>
      </c>
      <c r="E1178" s="279" t="s">
        <v>1809</v>
      </c>
      <c r="F1178" s="280" t="s">
        <v>1810</v>
      </c>
      <c r="G1178" s="281" t="s">
        <v>273</v>
      </c>
      <c r="H1178" s="282">
        <v>5.4749999999999996</v>
      </c>
      <c r="I1178" s="283"/>
      <c r="J1178" s="284">
        <f>ROUND(I1178*H1178,2)</f>
        <v>0</v>
      </c>
      <c r="K1178" s="285"/>
      <c r="L1178" s="286"/>
      <c r="M1178" s="287" t="s">
        <v>1</v>
      </c>
      <c r="N1178" s="288" t="s">
        <v>44</v>
      </c>
      <c r="O1178" s="93"/>
      <c r="P1178" s="241">
        <f>O1178*H1178</f>
        <v>0</v>
      </c>
      <c r="Q1178" s="241">
        <v>0.0030000000000000001</v>
      </c>
      <c r="R1178" s="241">
        <f>Q1178*H1178</f>
        <v>0.016424999999999999</v>
      </c>
      <c r="S1178" s="241">
        <v>0</v>
      </c>
      <c r="T1178" s="242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3" t="s">
        <v>418</v>
      </c>
      <c r="AT1178" s="243" t="s">
        <v>390</v>
      </c>
      <c r="AU1178" s="243" t="s">
        <v>89</v>
      </c>
      <c r="AY1178" s="19" t="s">
        <v>224</v>
      </c>
      <c r="BE1178" s="244">
        <f>IF(N1178="základní",J1178,0)</f>
        <v>0</v>
      </c>
      <c r="BF1178" s="244">
        <f>IF(N1178="snížená",J1178,0)</f>
        <v>0</v>
      </c>
      <c r="BG1178" s="244">
        <f>IF(N1178="zákl. přenesená",J1178,0)</f>
        <v>0</v>
      </c>
      <c r="BH1178" s="244">
        <f>IF(N1178="sníž. přenesená",J1178,0)</f>
        <v>0</v>
      </c>
      <c r="BI1178" s="244">
        <f>IF(N1178="nulová",J1178,0)</f>
        <v>0</v>
      </c>
      <c r="BJ1178" s="19" t="s">
        <v>89</v>
      </c>
      <c r="BK1178" s="244">
        <f>ROUND(I1178*H1178,2)</f>
        <v>0</v>
      </c>
      <c r="BL1178" s="19" t="s">
        <v>319</v>
      </c>
      <c r="BM1178" s="243" t="s">
        <v>3804</v>
      </c>
    </row>
    <row r="1179" s="14" customFormat="1">
      <c r="A1179" s="14"/>
      <c r="B1179" s="257"/>
      <c r="C1179" s="258"/>
      <c r="D1179" s="247" t="s">
        <v>232</v>
      </c>
      <c r="E1179" s="259" t="s">
        <v>1</v>
      </c>
      <c r="F1179" s="260" t="s">
        <v>1812</v>
      </c>
      <c r="G1179" s="258"/>
      <c r="H1179" s="259" t="s">
        <v>1</v>
      </c>
      <c r="I1179" s="261"/>
      <c r="J1179" s="258"/>
      <c r="K1179" s="258"/>
      <c r="L1179" s="262"/>
      <c r="M1179" s="263"/>
      <c r="N1179" s="264"/>
      <c r="O1179" s="264"/>
      <c r="P1179" s="264"/>
      <c r="Q1179" s="264"/>
      <c r="R1179" s="264"/>
      <c r="S1179" s="264"/>
      <c r="T1179" s="26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6" t="s">
        <v>232</v>
      </c>
      <c r="AU1179" s="266" t="s">
        <v>89</v>
      </c>
      <c r="AV1179" s="14" t="s">
        <v>84</v>
      </c>
      <c r="AW1179" s="14" t="s">
        <v>33</v>
      </c>
      <c r="AX1179" s="14" t="s">
        <v>78</v>
      </c>
      <c r="AY1179" s="266" t="s">
        <v>224</v>
      </c>
    </row>
    <row r="1180" s="13" customFormat="1">
      <c r="A1180" s="13"/>
      <c r="B1180" s="245"/>
      <c r="C1180" s="246"/>
      <c r="D1180" s="247" t="s">
        <v>232</v>
      </c>
      <c r="E1180" s="248" t="s">
        <v>1</v>
      </c>
      <c r="F1180" s="249" t="s">
        <v>3802</v>
      </c>
      <c r="G1180" s="246"/>
      <c r="H1180" s="250">
        <v>1</v>
      </c>
      <c r="I1180" s="251"/>
      <c r="J1180" s="246"/>
      <c r="K1180" s="246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6" t="s">
        <v>232</v>
      </c>
      <c r="AU1180" s="256" t="s">
        <v>89</v>
      </c>
      <c r="AV1180" s="13" t="s">
        <v>89</v>
      </c>
      <c r="AW1180" s="13" t="s">
        <v>33</v>
      </c>
      <c r="AX1180" s="13" t="s">
        <v>78</v>
      </c>
      <c r="AY1180" s="256" t="s">
        <v>224</v>
      </c>
    </row>
    <row r="1181" s="13" customFormat="1">
      <c r="A1181" s="13"/>
      <c r="B1181" s="245"/>
      <c r="C1181" s="246"/>
      <c r="D1181" s="247" t="s">
        <v>232</v>
      </c>
      <c r="E1181" s="248" t="s">
        <v>1</v>
      </c>
      <c r="F1181" s="249" t="s">
        <v>3803</v>
      </c>
      <c r="G1181" s="246"/>
      <c r="H1181" s="250">
        <v>4.4749999999999996</v>
      </c>
      <c r="I1181" s="251"/>
      <c r="J1181" s="246"/>
      <c r="K1181" s="246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6" t="s">
        <v>232</v>
      </c>
      <c r="AU1181" s="256" t="s">
        <v>89</v>
      </c>
      <c r="AV1181" s="13" t="s">
        <v>89</v>
      </c>
      <c r="AW1181" s="13" t="s">
        <v>33</v>
      </c>
      <c r="AX1181" s="13" t="s">
        <v>78</v>
      </c>
      <c r="AY1181" s="256" t="s">
        <v>224</v>
      </c>
    </row>
    <row r="1182" s="15" customFormat="1">
      <c r="A1182" s="15"/>
      <c r="B1182" s="267"/>
      <c r="C1182" s="268"/>
      <c r="D1182" s="247" t="s">
        <v>232</v>
      </c>
      <c r="E1182" s="269" t="s">
        <v>1</v>
      </c>
      <c r="F1182" s="270" t="s">
        <v>248</v>
      </c>
      <c r="G1182" s="268"/>
      <c r="H1182" s="271">
        <v>5.4749999999999996</v>
      </c>
      <c r="I1182" s="272"/>
      <c r="J1182" s="268"/>
      <c r="K1182" s="268"/>
      <c r="L1182" s="273"/>
      <c r="M1182" s="274"/>
      <c r="N1182" s="275"/>
      <c r="O1182" s="275"/>
      <c r="P1182" s="275"/>
      <c r="Q1182" s="275"/>
      <c r="R1182" s="275"/>
      <c r="S1182" s="275"/>
      <c r="T1182" s="276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77" t="s">
        <v>232</v>
      </c>
      <c r="AU1182" s="277" t="s">
        <v>89</v>
      </c>
      <c r="AV1182" s="15" t="s">
        <v>230</v>
      </c>
      <c r="AW1182" s="15" t="s">
        <v>33</v>
      </c>
      <c r="AX1182" s="15" t="s">
        <v>84</v>
      </c>
      <c r="AY1182" s="277" t="s">
        <v>224</v>
      </c>
    </row>
    <row r="1183" s="2" customFormat="1" ht="24.15" customHeight="1">
      <c r="A1183" s="40"/>
      <c r="B1183" s="41"/>
      <c r="C1183" s="231" t="s">
        <v>1578</v>
      </c>
      <c r="D1183" s="231" t="s">
        <v>226</v>
      </c>
      <c r="E1183" s="232" t="s">
        <v>3805</v>
      </c>
      <c r="F1183" s="233" t="s">
        <v>3806</v>
      </c>
      <c r="G1183" s="234" t="s">
        <v>386</v>
      </c>
      <c r="H1183" s="235">
        <v>1</v>
      </c>
      <c r="I1183" s="236"/>
      <c r="J1183" s="237">
        <f>ROUND(I1183*H1183,2)</f>
        <v>0</v>
      </c>
      <c r="K1183" s="238"/>
      <c r="L1183" s="46"/>
      <c r="M1183" s="239" t="s">
        <v>1</v>
      </c>
      <c r="N1183" s="240" t="s">
        <v>44</v>
      </c>
      <c r="O1183" s="93"/>
      <c r="P1183" s="241">
        <f>O1183*H1183</f>
        <v>0</v>
      </c>
      <c r="Q1183" s="241">
        <v>0</v>
      </c>
      <c r="R1183" s="241">
        <f>Q1183*H1183</f>
        <v>0</v>
      </c>
      <c r="S1183" s="241">
        <v>0</v>
      </c>
      <c r="T1183" s="242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3" t="s">
        <v>319</v>
      </c>
      <c r="AT1183" s="243" t="s">
        <v>226</v>
      </c>
      <c r="AU1183" s="243" t="s">
        <v>89</v>
      </c>
      <c r="AY1183" s="19" t="s">
        <v>224</v>
      </c>
      <c r="BE1183" s="244">
        <f>IF(N1183="základní",J1183,0)</f>
        <v>0</v>
      </c>
      <c r="BF1183" s="244">
        <f>IF(N1183="snížená",J1183,0)</f>
        <v>0</v>
      </c>
      <c r="BG1183" s="244">
        <f>IF(N1183="zákl. přenesená",J1183,0)</f>
        <v>0</v>
      </c>
      <c r="BH1183" s="244">
        <f>IF(N1183="sníž. přenesená",J1183,0)</f>
        <v>0</v>
      </c>
      <c r="BI1183" s="244">
        <f>IF(N1183="nulová",J1183,0)</f>
        <v>0</v>
      </c>
      <c r="BJ1183" s="19" t="s">
        <v>89</v>
      </c>
      <c r="BK1183" s="244">
        <f>ROUND(I1183*H1183,2)</f>
        <v>0</v>
      </c>
      <c r="BL1183" s="19" t="s">
        <v>319</v>
      </c>
      <c r="BM1183" s="243" t="s">
        <v>3807</v>
      </c>
    </row>
    <row r="1184" s="14" customFormat="1">
      <c r="A1184" s="14"/>
      <c r="B1184" s="257"/>
      <c r="C1184" s="258"/>
      <c r="D1184" s="247" t="s">
        <v>232</v>
      </c>
      <c r="E1184" s="259" t="s">
        <v>1</v>
      </c>
      <c r="F1184" s="260" t="s">
        <v>3808</v>
      </c>
      <c r="G1184" s="258"/>
      <c r="H1184" s="259" t="s">
        <v>1</v>
      </c>
      <c r="I1184" s="261"/>
      <c r="J1184" s="258"/>
      <c r="K1184" s="258"/>
      <c r="L1184" s="262"/>
      <c r="M1184" s="263"/>
      <c r="N1184" s="264"/>
      <c r="O1184" s="264"/>
      <c r="P1184" s="264"/>
      <c r="Q1184" s="264"/>
      <c r="R1184" s="264"/>
      <c r="S1184" s="264"/>
      <c r="T1184" s="26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6" t="s">
        <v>232</v>
      </c>
      <c r="AU1184" s="266" t="s">
        <v>89</v>
      </c>
      <c r="AV1184" s="14" t="s">
        <v>84</v>
      </c>
      <c r="AW1184" s="14" t="s">
        <v>33</v>
      </c>
      <c r="AX1184" s="14" t="s">
        <v>78</v>
      </c>
      <c r="AY1184" s="266" t="s">
        <v>224</v>
      </c>
    </row>
    <row r="1185" s="13" customFormat="1">
      <c r="A1185" s="13"/>
      <c r="B1185" s="245"/>
      <c r="C1185" s="246"/>
      <c r="D1185" s="247" t="s">
        <v>232</v>
      </c>
      <c r="E1185" s="248" t="s">
        <v>1</v>
      </c>
      <c r="F1185" s="249" t="s">
        <v>3809</v>
      </c>
      <c r="G1185" s="246"/>
      <c r="H1185" s="250">
        <v>1</v>
      </c>
      <c r="I1185" s="251"/>
      <c r="J1185" s="246"/>
      <c r="K1185" s="246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6" t="s">
        <v>232</v>
      </c>
      <c r="AU1185" s="256" t="s">
        <v>89</v>
      </c>
      <c r="AV1185" s="13" t="s">
        <v>89</v>
      </c>
      <c r="AW1185" s="13" t="s">
        <v>33</v>
      </c>
      <c r="AX1185" s="13" t="s">
        <v>84</v>
      </c>
      <c r="AY1185" s="256" t="s">
        <v>224</v>
      </c>
    </row>
    <row r="1186" s="2" customFormat="1" ht="16.5" customHeight="1">
      <c r="A1186" s="40"/>
      <c r="B1186" s="41"/>
      <c r="C1186" s="231" t="s">
        <v>1584</v>
      </c>
      <c r="D1186" s="231" t="s">
        <v>226</v>
      </c>
      <c r="E1186" s="232" t="s">
        <v>1823</v>
      </c>
      <c r="F1186" s="233" t="s">
        <v>3810</v>
      </c>
      <c r="G1186" s="234" t="s">
        <v>386</v>
      </c>
      <c r="H1186" s="235">
        <v>1</v>
      </c>
      <c r="I1186" s="236"/>
      <c r="J1186" s="237">
        <f>ROUND(I1186*H1186,2)</f>
        <v>0</v>
      </c>
      <c r="K1186" s="238"/>
      <c r="L1186" s="46"/>
      <c r="M1186" s="239" t="s">
        <v>1</v>
      </c>
      <c r="N1186" s="240" t="s">
        <v>44</v>
      </c>
      <c r="O1186" s="93"/>
      <c r="P1186" s="241">
        <f>O1186*H1186</f>
        <v>0</v>
      </c>
      <c r="Q1186" s="241">
        <v>0</v>
      </c>
      <c r="R1186" s="241">
        <f>Q1186*H1186</f>
        <v>0</v>
      </c>
      <c r="S1186" s="241">
        <v>0</v>
      </c>
      <c r="T1186" s="242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3" t="s">
        <v>319</v>
      </c>
      <c r="AT1186" s="243" t="s">
        <v>226</v>
      </c>
      <c r="AU1186" s="243" t="s">
        <v>89</v>
      </c>
      <c r="AY1186" s="19" t="s">
        <v>224</v>
      </c>
      <c r="BE1186" s="244">
        <f>IF(N1186="základní",J1186,0)</f>
        <v>0</v>
      </c>
      <c r="BF1186" s="244">
        <f>IF(N1186="snížená",J1186,0)</f>
        <v>0</v>
      </c>
      <c r="BG1186" s="244">
        <f>IF(N1186="zákl. přenesená",J1186,0)</f>
        <v>0</v>
      </c>
      <c r="BH1186" s="244">
        <f>IF(N1186="sníž. přenesená",J1186,0)</f>
        <v>0</v>
      </c>
      <c r="BI1186" s="244">
        <f>IF(N1186="nulová",J1186,0)</f>
        <v>0</v>
      </c>
      <c r="BJ1186" s="19" t="s">
        <v>89</v>
      </c>
      <c r="BK1186" s="244">
        <f>ROUND(I1186*H1186,2)</f>
        <v>0</v>
      </c>
      <c r="BL1186" s="19" t="s">
        <v>319</v>
      </c>
      <c r="BM1186" s="243" t="s">
        <v>3811</v>
      </c>
    </row>
    <row r="1187" s="13" customFormat="1">
      <c r="A1187" s="13"/>
      <c r="B1187" s="245"/>
      <c r="C1187" s="246"/>
      <c r="D1187" s="247" t="s">
        <v>232</v>
      </c>
      <c r="E1187" s="248" t="s">
        <v>1</v>
      </c>
      <c r="F1187" s="249" t="s">
        <v>3812</v>
      </c>
      <c r="G1187" s="246"/>
      <c r="H1187" s="250">
        <v>1</v>
      </c>
      <c r="I1187" s="251"/>
      <c r="J1187" s="246"/>
      <c r="K1187" s="246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6" t="s">
        <v>232</v>
      </c>
      <c r="AU1187" s="256" t="s">
        <v>89</v>
      </c>
      <c r="AV1187" s="13" t="s">
        <v>89</v>
      </c>
      <c r="AW1187" s="13" t="s">
        <v>33</v>
      </c>
      <c r="AX1187" s="13" t="s">
        <v>84</v>
      </c>
      <c r="AY1187" s="256" t="s">
        <v>224</v>
      </c>
    </row>
    <row r="1188" s="2" customFormat="1" ht="16.5" customHeight="1">
      <c r="A1188" s="40"/>
      <c r="B1188" s="41"/>
      <c r="C1188" s="231" t="s">
        <v>1591</v>
      </c>
      <c r="D1188" s="231" t="s">
        <v>226</v>
      </c>
      <c r="E1188" s="232" t="s">
        <v>1833</v>
      </c>
      <c r="F1188" s="233" t="s">
        <v>1834</v>
      </c>
      <c r="G1188" s="234" t="s">
        <v>810</v>
      </c>
      <c r="H1188" s="289"/>
      <c r="I1188" s="236"/>
      <c r="J1188" s="237">
        <f>ROUND(I1188*H1188,2)</f>
        <v>0</v>
      </c>
      <c r="K1188" s="238"/>
      <c r="L1188" s="46"/>
      <c r="M1188" s="239" t="s">
        <v>1</v>
      </c>
      <c r="N1188" s="240" t="s">
        <v>44</v>
      </c>
      <c r="O1188" s="93"/>
      <c r="P1188" s="241">
        <f>O1188*H1188</f>
        <v>0</v>
      </c>
      <c r="Q1188" s="241">
        <v>0</v>
      </c>
      <c r="R1188" s="241">
        <f>Q1188*H1188</f>
        <v>0</v>
      </c>
      <c r="S1188" s="241">
        <v>0</v>
      </c>
      <c r="T1188" s="242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3" t="s">
        <v>319</v>
      </c>
      <c r="AT1188" s="243" t="s">
        <v>226</v>
      </c>
      <c r="AU1188" s="243" t="s">
        <v>89</v>
      </c>
      <c r="AY1188" s="19" t="s">
        <v>224</v>
      </c>
      <c r="BE1188" s="244">
        <f>IF(N1188="základní",J1188,0)</f>
        <v>0</v>
      </c>
      <c r="BF1188" s="244">
        <f>IF(N1188="snížená",J1188,0)</f>
        <v>0</v>
      </c>
      <c r="BG1188" s="244">
        <f>IF(N1188="zákl. přenesená",J1188,0)</f>
        <v>0</v>
      </c>
      <c r="BH1188" s="244">
        <f>IF(N1188="sníž. přenesená",J1188,0)</f>
        <v>0</v>
      </c>
      <c r="BI1188" s="244">
        <f>IF(N1188="nulová",J1188,0)</f>
        <v>0</v>
      </c>
      <c r="BJ1188" s="19" t="s">
        <v>89</v>
      </c>
      <c r="BK1188" s="244">
        <f>ROUND(I1188*H1188,2)</f>
        <v>0</v>
      </c>
      <c r="BL1188" s="19" t="s">
        <v>319</v>
      </c>
      <c r="BM1188" s="243" t="s">
        <v>3813</v>
      </c>
    </row>
    <row r="1189" s="12" customFormat="1" ht="22.8" customHeight="1">
      <c r="A1189" s="12"/>
      <c r="B1189" s="215"/>
      <c r="C1189" s="216"/>
      <c r="D1189" s="217" t="s">
        <v>77</v>
      </c>
      <c r="E1189" s="229" t="s">
        <v>1836</v>
      </c>
      <c r="F1189" s="229" t="s">
        <v>1837</v>
      </c>
      <c r="G1189" s="216"/>
      <c r="H1189" s="216"/>
      <c r="I1189" s="219"/>
      <c r="J1189" s="230">
        <f>BK1189</f>
        <v>0</v>
      </c>
      <c r="K1189" s="216"/>
      <c r="L1189" s="221"/>
      <c r="M1189" s="222"/>
      <c r="N1189" s="223"/>
      <c r="O1189" s="223"/>
      <c r="P1189" s="224">
        <f>SUM(P1190:P1205)</f>
        <v>0</v>
      </c>
      <c r="Q1189" s="223"/>
      <c r="R1189" s="224">
        <f>SUM(R1190:R1205)</f>
        <v>0.0032700000000000003</v>
      </c>
      <c r="S1189" s="223"/>
      <c r="T1189" s="225">
        <f>SUM(T1190:T1205)</f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26" t="s">
        <v>89</v>
      </c>
      <c r="AT1189" s="227" t="s">
        <v>77</v>
      </c>
      <c r="AU1189" s="227" t="s">
        <v>84</v>
      </c>
      <c r="AY1189" s="226" t="s">
        <v>224</v>
      </c>
      <c r="BK1189" s="228">
        <f>SUM(BK1190:BK1205)</f>
        <v>0</v>
      </c>
    </row>
    <row r="1190" s="2" customFormat="1" ht="21.75" customHeight="1">
      <c r="A1190" s="40"/>
      <c r="B1190" s="41"/>
      <c r="C1190" s="231" t="s">
        <v>1596</v>
      </c>
      <c r="D1190" s="231" t="s">
        <v>226</v>
      </c>
      <c r="E1190" s="232" t="s">
        <v>3814</v>
      </c>
      <c r="F1190" s="233" t="s">
        <v>1845</v>
      </c>
      <c r="G1190" s="234" t="s">
        <v>1846</v>
      </c>
      <c r="H1190" s="235">
        <v>59.43</v>
      </c>
      <c r="I1190" s="236"/>
      <c r="J1190" s="237">
        <f>ROUND(I1190*H1190,2)</f>
        <v>0</v>
      </c>
      <c r="K1190" s="238"/>
      <c r="L1190" s="46"/>
      <c r="M1190" s="239" t="s">
        <v>1</v>
      </c>
      <c r="N1190" s="240" t="s">
        <v>44</v>
      </c>
      <c r="O1190" s="93"/>
      <c r="P1190" s="241">
        <f>O1190*H1190</f>
        <v>0</v>
      </c>
      <c r="Q1190" s="241">
        <v>0</v>
      </c>
      <c r="R1190" s="241">
        <f>Q1190*H1190</f>
        <v>0</v>
      </c>
      <c r="S1190" s="241">
        <v>0</v>
      </c>
      <c r="T1190" s="242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3" t="s">
        <v>319</v>
      </c>
      <c r="AT1190" s="243" t="s">
        <v>226</v>
      </c>
      <c r="AU1190" s="243" t="s">
        <v>89</v>
      </c>
      <c r="AY1190" s="19" t="s">
        <v>224</v>
      </c>
      <c r="BE1190" s="244">
        <f>IF(N1190="základní",J1190,0)</f>
        <v>0</v>
      </c>
      <c r="BF1190" s="244">
        <f>IF(N1190="snížená",J1190,0)</f>
        <v>0</v>
      </c>
      <c r="BG1190" s="244">
        <f>IF(N1190="zákl. přenesená",J1190,0)</f>
        <v>0</v>
      </c>
      <c r="BH1190" s="244">
        <f>IF(N1190="sníž. přenesená",J1190,0)</f>
        <v>0</v>
      </c>
      <c r="BI1190" s="244">
        <f>IF(N1190="nulová",J1190,0)</f>
        <v>0</v>
      </c>
      <c r="BJ1190" s="19" t="s">
        <v>89</v>
      </c>
      <c r="BK1190" s="244">
        <f>ROUND(I1190*H1190,2)</f>
        <v>0</v>
      </c>
      <c r="BL1190" s="19" t="s">
        <v>319</v>
      </c>
      <c r="BM1190" s="243" t="s">
        <v>3815</v>
      </c>
    </row>
    <row r="1191" s="14" customFormat="1">
      <c r="A1191" s="14"/>
      <c r="B1191" s="257"/>
      <c r="C1191" s="258"/>
      <c r="D1191" s="247" t="s">
        <v>232</v>
      </c>
      <c r="E1191" s="259" t="s">
        <v>1</v>
      </c>
      <c r="F1191" s="260" t="s">
        <v>574</v>
      </c>
      <c r="G1191" s="258"/>
      <c r="H1191" s="259" t="s">
        <v>1</v>
      </c>
      <c r="I1191" s="261"/>
      <c r="J1191" s="258"/>
      <c r="K1191" s="258"/>
      <c r="L1191" s="262"/>
      <c r="M1191" s="263"/>
      <c r="N1191" s="264"/>
      <c r="O1191" s="264"/>
      <c r="P1191" s="264"/>
      <c r="Q1191" s="264"/>
      <c r="R1191" s="264"/>
      <c r="S1191" s="264"/>
      <c r="T1191" s="26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6" t="s">
        <v>232</v>
      </c>
      <c r="AU1191" s="266" t="s">
        <v>89</v>
      </c>
      <c r="AV1191" s="14" t="s">
        <v>84</v>
      </c>
      <c r="AW1191" s="14" t="s">
        <v>33</v>
      </c>
      <c r="AX1191" s="14" t="s">
        <v>78</v>
      </c>
      <c r="AY1191" s="266" t="s">
        <v>224</v>
      </c>
    </row>
    <row r="1192" s="13" customFormat="1">
      <c r="A1192" s="13"/>
      <c r="B1192" s="245"/>
      <c r="C1192" s="246"/>
      <c r="D1192" s="247" t="s">
        <v>232</v>
      </c>
      <c r="E1192" s="248" t="s">
        <v>1</v>
      </c>
      <c r="F1192" s="249" t="s">
        <v>3816</v>
      </c>
      <c r="G1192" s="246"/>
      <c r="H1192" s="250">
        <v>56.600000000000001</v>
      </c>
      <c r="I1192" s="251"/>
      <c r="J1192" s="246"/>
      <c r="K1192" s="246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6" t="s">
        <v>232</v>
      </c>
      <c r="AU1192" s="256" t="s">
        <v>89</v>
      </c>
      <c r="AV1192" s="13" t="s">
        <v>89</v>
      </c>
      <c r="AW1192" s="13" t="s">
        <v>33</v>
      </c>
      <c r="AX1192" s="13" t="s">
        <v>78</v>
      </c>
      <c r="AY1192" s="256" t="s">
        <v>224</v>
      </c>
    </row>
    <row r="1193" s="13" customFormat="1">
      <c r="A1193" s="13"/>
      <c r="B1193" s="245"/>
      <c r="C1193" s="246"/>
      <c r="D1193" s="247" t="s">
        <v>232</v>
      </c>
      <c r="E1193" s="248" t="s">
        <v>1</v>
      </c>
      <c r="F1193" s="249" t="s">
        <v>3817</v>
      </c>
      <c r="G1193" s="246"/>
      <c r="H1193" s="250">
        <v>2.8300000000000001</v>
      </c>
      <c r="I1193" s="251"/>
      <c r="J1193" s="246"/>
      <c r="K1193" s="246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6" t="s">
        <v>232</v>
      </c>
      <c r="AU1193" s="256" t="s">
        <v>89</v>
      </c>
      <c r="AV1193" s="13" t="s">
        <v>89</v>
      </c>
      <c r="AW1193" s="13" t="s">
        <v>33</v>
      </c>
      <c r="AX1193" s="13" t="s">
        <v>78</v>
      </c>
      <c r="AY1193" s="256" t="s">
        <v>224</v>
      </c>
    </row>
    <row r="1194" s="15" customFormat="1">
      <c r="A1194" s="15"/>
      <c r="B1194" s="267"/>
      <c r="C1194" s="268"/>
      <c r="D1194" s="247" t="s">
        <v>232</v>
      </c>
      <c r="E1194" s="269" t="s">
        <v>1</v>
      </c>
      <c r="F1194" s="270" t="s">
        <v>248</v>
      </c>
      <c r="G1194" s="268"/>
      <c r="H1194" s="271">
        <v>59.43</v>
      </c>
      <c r="I1194" s="272"/>
      <c r="J1194" s="268"/>
      <c r="K1194" s="268"/>
      <c r="L1194" s="273"/>
      <c r="M1194" s="274"/>
      <c r="N1194" s="275"/>
      <c r="O1194" s="275"/>
      <c r="P1194" s="275"/>
      <c r="Q1194" s="275"/>
      <c r="R1194" s="275"/>
      <c r="S1194" s="275"/>
      <c r="T1194" s="276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7" t="s">
        <v>232</v>
      </c>
      <c r="AU1194" s="277" t="s">
        <v>89</v>
      </c>
      <c r="AV1194" s="15" t="s">
        <v>230</v>
      </c>
      <c r="AW1194" s="15" t="s">
        <v>33</v>
      </c>
      <c r="AX1194" s="15" t="s">
        <v>84</v>
      </c>
      <c r="AY1194" s="277" t="s">
        <v>224</v>
      </c>
    </row>
    <row r="1195" s="2" customFormat="1" ht="16.5" customHeight="1">
      <c r="A1195" s="40"/>
      <c r="B1195" s="41"/>
      <c r="C1195" s="231" t="s">
        <v>1601</v>
      </c>
      <c r="D1195" s="231" t="s">
        <v>226</v>
      </c>
      <c r="E1195" s="232" t="s">
        <v>3818</v>
      </c>
      <c r="F1195" s="233" t="s">
        <v>3819</v>
      </c>
      <c r="G1195" s="234" t="s">
        <v>1846</v>
      </c>
      <c r="H1195" s="235">
        <v>230.49600000000001</v>
      </c>
      <c r="I1195" s="236"/>
      <c r="J1195" s="237">
        <f>ROUND(I1195*H1195,2)</f>
        <v>0</v>
      </c>
      <c r="K1195" s="238"/>
      <c r="L1195" s="46"/>
      <c r="M1195" s="239" t="s">
        <v>1</v>
      </c>
      <c r="N1195" s="240" t="s">
        <v>44</v>
      </c>
      <c r="O1195" s="93"/>
      <c r="P1195" s="241">
        <f>O1195*H1195</f>
        <v>0</v>
      </c>
      <c r="Q1195" s="241">
        <v>0</v>
      </c>
      <c r="R1195" s="241">
        <f>Q1195*H1195</f>
        <v>0</v>
      </c>
      <c r="S1195" s="241">
        <v>0</v>
      </c>
      <c r="T1195" s="242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3" t="s">
        <v>319</v>
      </c>
      <c r="AT1195" s="243" t="s">
        <v>226</v>
      </c>
      <c r="AU1195" s="243" t="s">
        <v>89</v>
      </c>
      <c r="AY1195" s="19" t="s">
        <v>224</v>
      </c>
      <c r="BE1195" s="244">
        <f>IF(N1195="základní",J1195,0)</f>
        <v>0</v>
      </c>
      <c r="BF1195" s="244">
        <f>IF(N1195="snížená",J1195,0)</f>
        <v>0</v>
      </c>
      <c r="BG1195" s="244">
        <f>IF(N1195="zákl. přenesená",J1195,0)</f>
        <v>0</v>
      </c>
      <c r="BH1195" s="244">
        <f>IF(N1195="sníž. přenesená",J1195,0)</f>
        <v>0</v>
      </c>
      <c r="BI1195" s="244">
        <f>IF(N1195="nulová",J1195,0)</f>
        <v>0</v>
      </c>
      <c r="BJ1195" s="19" t="s">
        <v>89</v>
      </c>
      <c r="BK1195" s="244">
        <f>ROUND(I1195*H1195,2)</f>
        <v>0</v>
      </c>
      <c r="BL1195" s="19" t="s">
        <v>319</v>
      </c>
      <c r="BM1195" s="243" t="s">
        <v>3820</v>
      </c>
    </row>
    <row r="1196" s="13" customFormat="1">
      <c r="A1196" s="13"/>
      <c r="B1196" s="245"/>
      <c r="C1196" s="246"/>
      <c r="D1196" s="247" t="s">
        <v>232</v>
      </c>
      <c r="E1196" s="248" t="s">
        <v>1</v>
      </c>
      <c r="F1196" s="249" t="s">
        <v>3821</v>
      </c>
      <c r="G1196" s="246"/>
      <c r="H1196" s="250">
        <v>219.52000000000001</v>
      </c>
      <c r="I1196" s="251"/>
      <c r="J1196" s="246"/>
      <c r="K1196" s="246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6" t="s">
        <v>232</v>
      </c>
      <c r="AU1196" s="256" t="s">
        <v>89</v>
      </c>
      <c r="AV1196" s="13" t="s">
        <v>89</v>
      </c>
      <c r="AW1196" s="13" t="s">
        <v>33</v>
      </c>
      <c r="AX1196" s="13" t="s">
        <v>78</v>
      </c>
      <c r="AY1196" s="256" t="s">
        <v>224</v>
      </c>
    </row>
    <row r="1197" s="13" customFormat="1">
      <c r="A1197" s="13"/>
      <c r="B1197" s="245"/>
      <c r="C1197" s="246"/>
      <c r="D1197" s="247" t="s">
        <v>232</v>
      </c>
      <c r="E1197" s="248" t="s">
        <v>1</v>
      </c>
      <c r="F1197" s="249" t="s">
        <v>3822</v>
      </c>
      <c r="G1197" s="246"/>
      <c r="H1197" s="250">
        <v>10.976000000000001</v>
      </c>
      <c r="I1197" s="251"/>
      <c r="J1197" s="246"/>
      <c r="K1197" s="246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6" t="s">
        <v>232</v>
      </c>
      <c r="AU1197" s="256" t="s">
        <v>89</v>
      </c>
      <c r="AV1197" s="13" t="s">
        <v>89</v>
      </c>
      <c r="AW1197" s="13" t="s">
        <v>33</v>
      </c>
      <c r="AX1197" s="13" t="s">
        <v>78</v>
      </c>
      <c r="AY1197" s="256" t="s">
        <v>224</v>
      </c>
    </row>
    <row r="1198" s="15" customFormat="1">
      <c r="A1198" s="15"/>
      <c r="B1198" s="267"/>
      <c r="C1198" s="268"/>
      <c r="D1198" s="247" t="s">
        <v>232</v>
      </c>
      <c r="E1198" s="269" t="s">
        <v>1</v>
      </c>
      <c r="F1198" s="270" t="s">
        <v>248</v>
      </c>
      <c r="G1198" s="268"/>
      <c r="H1198" s="271">
        <v>230.49600000000001</v>
      </c>
      <c r="I1198" s="272"/>
      <c r="J1198" s="268"/>
      <c r="K1198" s="268"/>
      <c r="L1198" s="273"/>
      <c r="M1198" s="274"/>
      <c r="N1198" s="275"/>
      <c r="O1198" s="275"/>
      <c r="P1198" s="275"/>
      <c r="Q1198" s="275"/>
      <c r="R1198" s="275"/>
      <c r="S1198" s="275"/>
      <c r="T1198" s="276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77" t="s">
        <v>232</v>
      </c>
      <c r="AU1198" s="277" t="s">
        <v>89</v>
      </c>
      <c r="AV1198" s="15" t="s">
        <v>230</v>
      </c>
      <c r="AW1198" s="15" t="s">
        <v>33</v>
      </c>
      <c r="AX1198" s="15" t="s">
        <v>84</v>
      </c>
      <c r="AY1198" s="277" t="s">
        <v>224</v>
      </c>
    </row>
    <row r="1199" s="2" customFormat="1" ht="16.5" customHeight="1">
      <c r="A1199" s="40"/>
      <c r="B1199" s="41"/>
      <c r="C1199" s="278" t="s">
        <v>1606</v>
      </c>
      <c r="D1199" s="278" t="s">
        <v>390</v>
      </c>
      <c r="E1199" s="279" t="s">
        <v>1870</v>
      </c>
      <c r="F1199" s="280" t="s">
        <v>1871</v>
      </c>
      <c r="G1199" s="281" t="s">
        <v>386</v>
      </c>
      <c r="H1199" s="282">
        <v>2</v>
      </c>
      <c r="I1199" s="283"/>
      <c r="J1199" s="284">
        <f>ROUND(I1199*H1199,2)</f>
        <v>0</v>
      </c>
      <c r="K1199" s="285"/>
      <c r="L1199" s="286"/>
      <c r="M1199" s="287" t="s">
        <v>1</v>
      </c>
      <c r="N1199" s="288" t="s">
        <v>44</v>
      </c>
      <c r="O1199" s="93"/>
      <c r="P1199" s="241">
        <f>O1199*H1199</f>
        <v>0</v>
      </c>
      <c r="Q1199" s="241">
        <v>0.00109</v>
      </c>
      <c r="R1199" s="241">
        <f>Q1199*H1199</f>
        <v>0.0021800000000000001</v>
      </c>
      <c r="S1199" s="241">
        <v>0</v>
      </c>
      <c r="T1199" s="242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3" t="s">
        <v>418</v>
      </c>
      <c r="AT1199" s="243" t="s">
        <v>390</v>
      </c>
      <c r="AU1199" s="243" t="s">
        <v>89</v>
      </c>
      <c r="AY1199" s="19" t="s">
        <v>224</v>
      </c>
      <c r="BE1199" s="244">
        <f>IF(N1199="základní",J1199,0)</f>
        <v>0</v>
      </c>
      <c r="BF1199" s="244">
        <f>IF(N1199="snížená",J1199,0)</f>
        <v>0</v>
      </c>
      <c r="BG1199" s="244">
        <f>IF(N1199="zákl. přenesená",J1199,0)</f>
        <v>0</v>
      </c>
      <c r="BH1199" s="244">
        <f>IF(N1199="sníž. přenesená",J1199,0)</f>
        <v>0</v>
      </c>
      <c r="BI1199" s="244">
        <f>IF(N1199="nulová",J1199,0)</f>
        <v>0</v>
      </c>
      <c r="BJ1199" s="19" t="s">
        <v>89</v>
      </c>
      <c r="BK1199" s="244">
        <f>ROUND(I1199*H1199,2)</f>
        <v>0</v>
      </c>
      <c r="BL1199" s="19" t="s">
        <v>319</v>
      </c>
      <c r="BM1199" s="243" t="s">
        <v>3823</v>
      </c>
    </row>
    <row r="1200" s="14" customFormat="1">
      <c r="A1200" s="14"/>
      <c r="B1200" s="257"/>
      <c r="C1200" s="258"/>
      <c r="D1200" s="247" t="s">
        <v>232</v>
      </c>
      <c r="E1200" s="259" t="s">
        <v>1</v>
      </c>
      <c r="F1200" s="260" t="s">
        <v>1026</v>
      </c>
      <c r="G1200" s="258"/>
      <c r="H1200" s="259" t="s">
        <v>1</v>
      </c>
      <c r="I1200" s="261"/>
      <c r="J1200" s="258"/>
      <c r="K1200" s="258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6" t="s">
        <v>232</v>
      </c>
      <c r="AU1200" s="266" t="s">
        <v>89</v>
      </c>
      <c r="AV1200" s="14" t="s">
        <v>84</v>
      </c>
      <c r="AW1200" s="14" t="s">
        <v>33</v>
      </c>
      <c r="AX1200" s="14" t="s">
        <v>78</v>
      </c>
      <c r="AY1200" s="266" t="s">
        <v>224</v>
      </c>
    </row>
    <row r="1201" s="13" customFormat="1">
      <c r="A1201" s="13"/>
      <c r="B1201" s="245"/>
      <c r="C1201" s="246"/>
      <c r="D1201" s="247" t="s">
        <v>232</v>
      </c>
      <c r="E1201" s="248" t="s">
        <v>1</v>
      </c>
      <c r="F1201" s="249" t="s">
        <v>3824</v>
      </c>
      <c r="G1201" s="246"/>
      <c r="H1201" s="250">
        <v>2</v>
      </c>
      <c r="I1201" s="251"/>
      <c r="J1201" s="246"/>
      <c r="K1201" s="246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6" t="s">
        <v>232</v>
      </c>
      <c r="AU1201" s="256" t="s">
        <v>89</v>
      </c>
      <c r="AV1201" s="13" t="s">
        <v>89</v>
      </c>
      <c r="AW1201" s="13" t="s">
        <v>33</v>
      </c>
      <c r="AX1201" s="13" t="s">
        <v>84</v>
      </c>
      <c r="AY1201" s="256" t="s">
        <v>224</v>
      </c>
    </row>
    <row r="1202" s="2" customFormat="1" ht="16.5" customHeight="1">
      <c r="A1202" s="40"/>
      <c r="B1202" s="41"/>
      <c r="C1202" s="278" t="s">
        <v>1611</v>
      </c>
      <c r="D1202" s="278" t="s">
        <v>390</v>
      </c>
      <c r="E1202" s="279" t="s">
        <v>1875</v>
      </c>
      <c r="F1202" s="280" t="s">
        <v>3825</v>
      </c>
      <c r="G1202" s="281" t="s">
        <v>386</v>
      </c>
      <c r="H1202" s="282">
        <v>1</v>
      </c>
      <c r="I1202" s="283"/>
      <c r="J1202" s="284">
        <f>ROUND(I1202*H1202,2)</f>
        <v>0</v>
      </c>
      <c r="K1202" s="285"/>
      <c r="L1202" s="286"/>
      <c r="M1202" s="287" t="s">
        <v>1</v>
      </c>
      <c r="N1202" s="288" t="s">
        <v>44</v>
      </c>
      <c r="O1202" s="93"/>
      <c r="P1202" s="241">
        <f>O1202*H1202</f>
        <v>0</v>
      </c>
      <c r="Q1202" s="241">
        <v>0.00109</v>
      </c>
      <c r="R1202" s="241">
        <f>Q1202*H1202</f>
        <v>0.00109</v>
      </c>
      <c r="S1202" s="241">
        <v>0</v>
      </c>
      <c r="T1202" s="242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3" t="s">
        <v>418</v>
      </c>
      <c r="AT1202" s="243" t="s">
        <v>390</v>
      </c>
      <c r="AU1202" s="243" t="s">
        <v>89</v>
      </c>
      <c r="AY1202" s="19" t="s">
        <v>224</v>
      </c>
      <c r="BE1202" s="244">
        <f>IF(N1202="základní",J1202,0)</f>
        <v>0</v>
      </c>
      <c r="BF1202" s="244">
        <f>IF(N1202="snížená",J1202,0)</f>
        <v>0</v>
      </c>
      <c r="BG1202" s="244">
        <f>IF(N1202="zákl. přenesená",J1202,0)</f>
        <v>0</v>
      </c>
      <c r="BH1202" s="244">
        <f>IF(N1202="sníž. přenesená",J1202,0)</f>
        <v>0</v>
      </c>
      <c r="BI1202" s="244">
        <f>IF(N1202="nulová",J1202,0)</f>
        <v>0</v>
      </c>
      <c r="BJ1202" s="19" t="s">
        <v>89</v>
      </c>
      <c r="BK1202" s="244">
        <f>ROUND(I1202*H1202,2)</f>
        <v>0</v>
      </c>
      <c r="BL1202" s="19" t="s">
        <v>319</v>
      </c>
      <c r="BM1202" s="243" t="s">
        <v>3826</v>
      </c>
    </row>
    <row r="1203" s="14" customFormat="1">
      <c r="A1203" s="14"/>
      <c r="B1203" s="257"/>
      <c r="C1203" s="258"/>
      <c r="D1203" s="247" t="s">
        <v>232</v>
      </c>
      <c r="E1203" s="259" t="s">
        <v>1</v>
      </c>
      <c r="F1203" s="260" t="s">
        <v>1026</v>
      </c>
      <c r="G1203" s="258"/>
      <c r="H1203" s="259" t="s">
        <v>1</v>
      </c>
      <c r="I1203" s="261"/>
      <c r="J1203" s="258"/>
      <c r="K1203" s="258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6" t="s">
        <v>232</v>
      </c>
      <c r="AU1203" s="266" t="s">
        <v>89</v>
      </c>
      <c r="AV1203" s="14" t="s">
        <v>84</v>
      </c>
      <c r="AW1203" s="14" t="s">
        <v>33</v>
      </c>
      <c r="AX1203" s="14" t="s">
        <v>78</v>
      </c>
      <c r="AY1203" s="266" t="s">
        <v>224</v>
      </c>
    </row>
    <row r="1204" s="13" customFormat="1">
      <c r="A1204" s="13"/>
      <c r="B1204" s="245"/>
      <c r="C1204" s="246"/>
      <c r="D1204" s="247" t="s">
        <v>232</v>
      </c>
      <c r="E1204" s="248" t="s">
        <v>1</v>
      </c>
      <c r="F1204" s="249" t="s">
        <v>1646</v>
      </c>
      <c r="G1204" s="246"/>
      <c r="H1204" s="250">
        <v>1</v>
      </c>
      <c r="I1204" s="251"/>
      <c r="J1204" s="246"/>
      <c r="K1204" s="246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6" t="s">
        <v>232</v>
      </c>
      <c r="AU1204" s="256" t="s">
        <v>89</v>
      </c>
      <c r="AV1204" s="13" t="s">
        <v>89</v>
      </c>
      <c r="AW1204" s="13" t="s">
        <v>33</v>
      </c>
      <c r="AX1204" s="13" t="s">
        <v>84</v>
      </c>
      <c r="AY1204" s="256" t="s">
        <v>224</v>
      </c>
    </row>
    <row r="1205" s="2" customFormat="1" ht="16.5" customHeight="1">
      <c r="A1205" s="40"/>
      <c r="B1205" s="41"/>
      <c r="C1205" s="231" t="s">
        <v>1616</v>
      </c>
      <c r="D1205" s="231" t="s">
        <v>226</v>
      </c>
      <c r="E1205" s="232" t="s">
        <v>1905</v>
      </c>
      <c r="F1205" s="233" t="s">
        <v>1906</v>
      </c>
      <c r="G1205" s="234" t="s">
        <v>810</v>
      </c>
      <c r="H1205" s="289"/>
      <c r="I1205" s="236"/>
      <c r="J1205" s="237">
        <f>ROUND(I1205*H1205,2)</f>
        <v>0</v>
      </c>
      <c r="K1205" s="238"/>
      <c r="L1205" s="46"/>
      <c r="M1205" s="239" t="s">
        <v>1</v>
      </c>
      <c r="N1205" s="240" t="s">
        <v>44</v>
      </c>
      <c r="O1205" s="93"/>
      <c r="P1205" s="241">
        <f>O1205*H1205</f>
        <v>0</v>
      </c>
      <c r="Q1205" s="241">
        <v>0</v>
      </c>
      <c r="R1205" s="241">
        <f>Q1205*H1205</f>
        <v>0</v>
      </c>
      <c r="S1205" s="241">
        <v>0</v>
      </c>
      <c r="T1205" s="242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3" t="s">
        <v>319</v>
      </c>
      <c r="AT1205" s="243" t="s">
        <v>226</v>
      </c>
      <c r="AU1205" s="243" t="s">
        <v>89</v>
      </c>
      <c r="AY1205" s="19" t="s">
        <v>224</v>
      </c>
      <c r="BE1205" s="244">
        <f>IF(N1205="základní",J1205,0)</f>
        <v>0</v>
      </c>
      <c r="BF1205" s="244">
        <f>IF(N1205="snížená",J1205,0)</f>
        <v>0</v>
      </c>
      <c r="BG1205" s="244">
        <f>IF(N1205="zákl. přenesená",J1205,0)</f>
        <v>0</v>
      </c>
      <c r="BH1205" s="244">
        <f>IF(N1205="sníž. přenesená",J1205,0)</f>
        <v>0</v>
      </c>
      <c r="BI1205" s="244">
        <f>IF(N1205="nulová",J1205,0)</f>
        <v>0</v>
      </c>
      <c r="BJ1205" s="19" t="s">
        <v>89</v>
      </c>
      <c r="BK1205" s="244">
        <f>ROUND(I1205*H1205,2)</f>
        <v>0</v>
      </c>
      <c r="BL1205" s="19" t="s">
        <v>319</v>
      </c>
      <c r="BM1205" s="243" t="s">
        <v>3827</v>
      </c>
    </row>
    <row r="1206" s="12" customFormat="1" ht="22.8" customHeight="1">
      <c r="A1206" s="12"/>
      <c r="B1206" s="215"/>
      <c r="C1206" s="216"/>
      <c r="D1206" s="217" t="s">
        <v>77</v>
      </c>
      <c r="E1206" s="229" t="s">
        <v>1908</v>
      </c>
      <c r="F1206" s="229" t="s">
        <v>1909</v>
      </c>
      <c r="G1206" s="216"/>
      <c r="H1206" s="216"/>
      <c r="I1206" s="219"/>
      <c r="J1206" s="230">
        <f>BK1206</f>
        <v>0</v>
      </c>
      <c r="K1206" s="216"/>
      <c r="L1206" s="221"/>
      <c r="M1206" s="222"/>
      <c r="N1206" s="223"/>
      <c r="O1206" s="223"/>
      <c r="P1206" s="224">
        <f>SUM(P1207:P1241)</f>
        <v>0</v>
      </c>
      <c r="Q1206" s="223"/>
      <c r="R1206" s="224">
        <f>SUM(R1207:R1241)</f>
        <v>1.4490832</v>
      </c>
      <c r="S1206" s="223"/>
      <c r="T1206" s="225">
        <f>SUM(T1207:T1241)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26" t="s">
        <v>89</v>
      </c>
      <c r="AT1206" s="227" t="s">
        <v>77</v>
      </c>
      <c r="AU1206" s="227" t="s">
        <v>84</v>
      </c>
      <c r="AY1206" s="226" t="s">
        <v>224</v>
      </c>
      <c r="BK1206" s="228">
        <f>SUM(BK1207:BK1241)</f>
        <v>0</v>
      </c>
    </row>
    <row r="1207" s="2" customFormat="1" ht="16.5" customHeight="1">
      <c r="A1207" s="40"/>
      <c r="B1207" s="41"/>
      <c r="C1207" s="231" t="s">
        <v>1621</v>
      </c>
      <c r="D1207" s="231" t="s">
        <v>226</v>
      </c>
      <c r="E1207" s="232" t="s">
        <v>1911</v>
      </c>
      <c r="F1207" s="233" t="s">
        <v>1912</v>
      </c>
      <c r="G1207" s="234" t="s">
        <v>229</v>
      </c>
      <c r="H1207" s="235">
        <v>41.552999999999997</v>
      </c>
      <c r="I1207" s="236"/>
      <c r="J1207" s="237">
        <f>ROUND(I1207*H1207,2)</f>
        <v>0</v>
      </c>
      <c r="K1207" s="238"/>
      <c r="L1207" s="46"/>
      <c r="M1207" s="239" t="s">
        <v>1</v>
      </c>
      <c r="N1207" s="240" t="s">
        <v>44</v>
      </c>
      <c r="O1207" s="93"/>
      <c r="P1207" s="241">
        <f>O1207*H1207</f>
        <v>0</v>
      </c>
      <c r="Q1207" s="241">
        <v>0.00029999999999999997</v>
      </c>
      <c r="R1207" s="241">
        <f>Q1207*H1207</f>
        <v>0.012465899999999999</v>
      </c>
      <c r="S1207" s="241">
        <v>0</v>
      </c>
      <c r="T1207" s="242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3" t="s">
        <v>319</v>
      </c>
      <c r="AT1207" s="243" t="s">
        <v>226</v>
      </c>
      <c r="AU1207" s="243" t="s">
        <v>89</v>
      </c>
      <c r="AY1207" s="19" t="s">
        <v>224</v>
      </c>
      <c r="BE1207" s="244">
        <f>IF(N1207="základní",J1207,0)</f>
        <v>0</v>
      </c>
      <c r="BF1207" s="244">
        <f>IF(N1207="snížená",J1207,0)</f>
        <v>0</v>
      </c>
      <c r="BG1207" s="244">
        <f>IF(N1207="zákl. přenesená",J1207,0)</f>
        <v>0</v>
      </c>
      <c r="BH1207" s="244">
        <f>IF(N1207="sníž. přenesená",J1207,0)</f>
        <v>0</v>
      </c>
      <c r="BI1207" s="244">
        <f>IF(N1207="nulová",J1207,0)</f>
        <v>0</v>
      </c>
      <c r="BJ1207" s="19" t="s">
        <v>89</v>
      </c>
      <c r="BK1207" s="244">
        <f>ROUND(I1207*H1207,2)</f>
        <v>0</v>
      </c>
      <c r="BL1207" s="19" t="s">
        <v>319</v>
      </c>
      <c r="BM1207" s="243" t="s">
        <v>3828</v>
      </c>
    </row>
    <row r="1208" s="14" customFormat="1">
      <c r="A1208" s="14"/>
      <c r="B1208" s="257"/>
      <c r="C1208" s="258"/>
      <c r="D1208" s="247" t="s">
        <v>232</v>
      </c>
      <c r="E1208" s="259" t="s">
        <v>1</v>
      </c>
      <c r="F1208" s="260" t="s">
        <v>679</v>
      </c>
      <c r="G1208" s="258"/>
      <c r="H1208" s="259" t="s">
        <v>1</v>
      </c>
      <c r="I1208" s="261"/>
      <c r="J1208" s="258"/>
      <c r="K1208" s="258"/>
      <c r="L1208" s="262"/>
      <c r="M1208" s="263"/>
      <c r="N1208" s="264"/>
      <c r="O1208" s="264"/>
      <c r="P1208" s="264"/>
      <c r="Q1208" s="264"/>
      <c r="R1208" s="264"/>
      <c r="S1208" s="264"/>
      <c r="T1208" s="26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6" t="s">
        <v>232</v>
      </c>
      <c r="AU1208" s="266" t="s">
        <v>89</v>
      </c>
      <c r="AV1208" s="14" t="s">
        <v>84</v>
      </c>
      <c r="AW1208" s="14" t="s">
        <v>33</v>
      </c>
      <c r="AX1208" s="14" t="s">
        <v>78</v>
      </c>
      <c r="AY1208" s="266" t="s">
        <v>224</v>
      </c>
    </row>
    <row r="1209" s="13" customFormat="1">
      <c r="A1209" s="13"/>
      <c r="B1209" s="245"/>
      <c r="C1209" s="246"/>
      <c r="D1209" s="247" t="s">
        <v>232</v>
      </c>
      <c r="E1209" s="248" t="s">
        <v>1</v>
      </c>
      <c r="F1209" s="249" t="s">
        <v>3451</v>
      </c>
      <c r="G1209" s="246"/>
      <c r="H1209" s="250">
        <v>22.789999999999999</v>
      </c>
      <c r="I1209" s="251"/>
      <c r="J1209" s="246"/>
      <c r="K1209" s="246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6" t="s">
        <v>232</v>
      </c>
      <c r="AU1209" s="256" t="s">
        <v>89</v>
      </c>
      <c r="AV1209" s="13" t="s">
        <v>89</v>
      </c>
      <c r="AW1209" s="13" t="s">
        <v>33</v>
      </c>
      <c r="AX1209" s="13" t="s">
        <v>78</v>
      </c>
      <c r="AY1209" s="256" t="s">
        <v>224</v>
      </c>
    </row>
    <row r="1210" s="13" customFormat="1">
      <c r="A1210" s="13"/>
      <c r="B1210" s="245"/>
      <c r="C1210" s="246"/>
      <c r="D1210" s="247" t="s">
        <v>232</v>
      </c>
      <c r="E1210" s="248" t="s">
        <v>1</v>
      </c>
      <c r="F1210" s="249" t="s">
        <v>3452</v>
      </c>
      <c r="G1210" s="246"/>
      <c r="H1210" s="250">
        <v>3.1899999999999999</v>
      </c>
      <c r="I1210" s="251"/>
      <c r="J1210" s="246"/>
      <c r="K1210" s="246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6" t="s">
        <v>232</v>
      </c>
      <c r="AU1210" s="256" t="s">
        <v>89</v>
      </c>
      <c r="AV1210" s="13" t="s">
        <v>89</v>
      </c>
      <c r="AW1210" s="13" t="s">
        <v>33</v>
      </c>
      <c r="AX1210" s="13" t="s">
        <v>78</v>
      </c>
      <c r="AY1210" s="256" t="s">
        <v>224</v>
      </c>
    </row>
    <row r="1211" s="14" customFormat="1">
      <c r="A1211" s="14"/>
      <c r="B1211" s="257"/>
      <c r="C1211" s="258"/>
      <c r="D1211" s="247" t="s">
        <v>232</v>
      </c>
      <c r="E1211" s="259" t="s">
        <v>1</v>
      </c>
      <c r="F1211" s="260" t="s">
        <v>683</v>
      </c>
      <c r="G1211" s="258"/>
      <c r="H1211" s="259" t="s">
        <v>1</v>
      </c>
      <c r="I1211" s="261"/>
      <c r="J1211" s="258"/>
      <c r="K1211" s="258"/>
      <c r="L1211" s="262"/>
      <c r="M1211" s="263"/>
      <c r="N1211" s="264"/>
      <c r="O1211" s="264"/>
      <c r="P1211" s="264"/>
      <c r="Q1211" s="264"/>
      <c r="R1211" s="264"/>
      <c r="S1211" s="264"/>
      <c r="T1211" s="26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6" t="s">
        <v>232</v>
      </c>
      <c r="AU1211" s="266" t="s">
        <v>89</v>
      </c>
      <c r="AV1211" s="14" t="s">
        <v>84</v>
      </c>
      <c r="AW1211" s="14" t="s">
        <v>33</v>
      </c>
      <c r="AX1211" s="14" t="s">
        <v>78</v>
      </c>
      <c r="AY1211" s="266" t="s">
        <v>224</v>
      </c>
    </row>
    <row r="1212" s="13" customFormat="1">
      <c r="A1212" s="13"/>
      <c r="B1212" s="245"/>
      <c r="C1212" s="246"/>
      <c r="D1212" s="247" t="s">
        <v>232</v>
      </c>
      <c r="E1212" s="248" t="s">
        <v>1</v>
      </c>
      <c r="F1212" s="249" t="s">
        <v>3453</v>
      </c>
      <c r="G1212" s="246"/>
      <c r="H1212" s="250">
        <v>5.5800000000000001</v>
      </c>
      <c r="I1212" s="251"/>
      <c r="J1212" s="246"/>
      <c r="K1212" s="246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6" t="s">
        <v>232</v>
      </c>
      <c r="AU1212" s="256" t="s">
        <v>89</v>
      </c>
      <c r="AV1212" s="13" t="s">
        <v>89</v>
      </c>
      <c r="AW1212" s="13" t="s">
        <v>33</v>
      </c>
      <c r="AX1212" s="13" t="s">
        <v>78</v>
      </c>
      <c r="AY1212" s="256" t="s">
        <v>224</v>
      </c>
    </row>
    <row r="1213" s="13" customFormat="1">
      <c r="A1213" s="13"/>
      <c r="B1213" s="245"/>
      <c r="C1213" s="246"/>
      <c r="D1213" s="247" t="s">
        <v>232</v>
      </c>
      <c r="E1213" s="248" t="s">
        <v>1</v>
      </c>
      <c r="F1213" s="249" t="s">
        <v>3454</v>
      </c>
      <c r="G1213" s="246"/>
      <c r="H1213" s="250">
        <v>7.5999999999999996</v>
      </c>
      <c r="I1213" s="251"/>
      <c r="J1213" s="246"/>
      <c r="K1213" s="246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6" t="s">
        <v>232</v>
      </c>
      <c r="AU1213" s="256" t="s">
        <v>89</v>
      </c>
      <c r="AV1213" s="13" t="s">
        <v>89</v>
      </c>
      <c r="AW1213" s="13" t="s">
        <v>33</v>
      </c>
      <c r="AX1213" s="13" t="s">
        <v>78</v>
      </c>
      <c r="AY1213" s="256" t="s">
        <v>224</v>
      </c>
    </row>
    <row r="1214" s="14" customFormat="1">
      <c r="A1214" s="14"/>
      <c r="B1214" s="257"/>
      <c r="C1214" s="258"/>
      <c r="D1214" s="247" t="s">
        <v>232</v>
      </c>
      <c r="E1214" s="259" t="s">
        <v>1</v>
      </c>
      <c r="F1214" s="260" t="s">
        <v>1914</v>
      </c>
      <c r="G1214" s="258"/>
      <c r="H1214" s="259" t="s">
        <v>1</v>
      </c>
      <c r="I1214" s="261"/>
      <c r="J1214" s="258"/>
      <c r="K1214" s="258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6" t="s">
        <v>232</v>
      </c>
      <c r="AU1214" s="266" t="s">
        <v>89</v>
      </c>
      <c r="AV1214" s="14" t="s">
        <v>84</v>
      </c>
      <c r="AW1214" s="14" t="s">
        <v>33</v>
      </c>
      <c r="AX1214" s="14" t="s">
        <v>78</v>
      </c>
      <c r="AY1214" s="266" t="s">
        <v>224</v>
      </c>
    </row>
    <row r="1215" s="13" customFormat="1">
      <c r="A1215" s="13"/>
      <c r="B1215" s="245"/>
      <c r="C1215" s="246"/>
      <c r="D1215" s="247" t="s">
        <v>232</v>
      </c>
      <c r="E1215" s="248" t="s">
        <v>1</v>
      </c>
      <c r="F1215" s="249" t="s">
        <v>3829</v>
      </c>
      <c r="G1215" s="246"/>
      <c r="H1215" s="250">
        <v>2.3929999999999998</v>
      </c>
      <c r="I1215" s="251"/>
      <c r="J1215" s="246"/>
      <c r="K1215" s="246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6" t="s">
        <v>232</v>
      </c>
      <c r="AU1215" s="256" t="s">
        <v>89</v>
      </c>
      <c r="AV1215" s="13" t="s">
        <v>89</v>
      </c>
      <c r="AW1215" s="13" t="s">
        <v>33</v>
      </c>
      <c r="AX1215" s="13" t="s">
        <v>78</v>
      </c>
      <c r="AY1215" s="256" t="s">
        <v>224</v>
      </c>
    </row>
    <row r="1216" s="15" customFormat="1">
      <c r="A1216" s="15"/>
      <c r="B1216" s="267"/>
      <c r="C1216" s="268"/>
      <c r="D1216" s="247" t="s">
        <v>232</v>
      </c>
      <c r="E1216" s="269" t="s">
        <v>1</v>
      </c>
      <c r="F1216" s="270" t="s">
        <v>248</v>
      </c>
      <c r="G1216" s="268"/>
      <c r="H1216" s="271">
        <v>41.552999999999997</v>
      </c>
      <c r="I1216" s="272"/>
      <c r="J1216" s="268"/>
      <c r="K1216" s="268"/>
      <c r="L1216" s="273"/>
      <c r="M1216" s="274"/>
      <c r="N1216" s="275"/>
      <c r="O1216" s="275"/>
      <c r="P1216" s="275"/>
      <c r="Q1216" s="275"/>
      <c r="R1216" s="275"/>
      <c r="S1216" s="275"/>
      <c r="T1216" s="276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7" t="s">
        <v>232</v>
      </c>
      <c r="AU1216" s="277" t="s">
        <v>89</v>
      </c>
      <c r="AV1216" s="15" t="s">
        <v>230</v>
      </c>
      <c r="AW1216" s="15" t="s">
        <v>33</v>
      </c>
      <c r="AX1216" s="15" t="s">
        <v>84</v>
      </c>
      <c r="AY1216" s="277" t="s">
        <v>224</v>
      </c>
    </row>
    <row r="1217" s="2" customFormat="1" ht="21.75" customHeight="1">
      <c r="A1217" s="40"/>
      <c r="B1217" s="41"/>
      <c r="C1217" s="231" t="s">
        <v>1626</v>
      </c>
      <c r="D1217" s="231" t="s">
        <v>226</v>
      </c>
      <c r="E1217" s="232" t="s">
        <v>1917</v>
      </c>
      <c r="F1217" s="233" t="s">
        <v>1918</v>
      </c>
      <c r="G1217" s="234" t="s">
        <v>273</v>
      </c>
      <c r="H1217" s="235">
        <v>39.875</v>
      </c>
      <c r="I1217" s="236"/>
      <c r="J1217" s="237">
        <f>ROUND(I1217*H1217,2)</f>
        <v>0</v>
      </c>
      <c r="K1217" s="238"/>
      <c r="L1217" s="46"/>
      <c r="M1217" s="239" t="s">
        <v>1</v>
      </c>
      <c r="N1217" s="240" t="s">
        <v>44</v>
      </c>
      <c r="O1217" s="93"/>
      <c r="P1217" s="241">
        <f>O1217*H1217</f>
        <v>0</v>
      </c>
      <c r="Q1217" s="241">
        <v>0.00029999999999999997</v>
      </c>
      <c r="R1217" s="241">
        <f>Q1217*H1217</f>
        <v>0.011962499999999999</v>
      </c>
      <c r="S1217" s="241">
        <v>0</v>
      </c>
      <c r="T1217" s="242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3" t="s">
        <v>319</v>
      </c>
      <c r="AT1217" s="243" t="s">
        <v>226</v>
      </c>
      <c r="AU1217" s="243" t="s">
        <v>89</v>
      </c>
      <c r="AY1217" s="19" t="s">
        <v>224</v>
      </c>
      <c r="BE1217" s="244">
        <f>IF(N1217="základní",J1217,0)</f>
        <v>0</v>
      </c>
      <c r="BF1217" s="244">
        <f>IF(N1217="snížená",J1217,0)</f>
        <v>0</v>
      </c>
      <c r="BG1217" s="244">
        <f>IF(N1217="zákl. přenesená",J1217,0)</f>
        <v>0</v>
      </c>
      <c r="BH1217" s="244">
        <f>IF(N1217="sníž. přenesená",J1217,0)</f>
        <v>0</v>
      </c>
      <c r="BI1217" s="244">
        <f>IF(N1217="nulová",J1217,0)</f>
        <v>0</v>
      </c>
      <c r="BJ1217" s="19" t="s">
        <v>89</v>
      </c>
      <c r="BK1217" s="244">
        <f>ROUND(I1217*H1217,2)</f>
        <v>0</v>
      </c>
      <c r="BL1217" s="19" t="s">
        <v>319</v>
      </c>
      <c r="BM1217" s="243" t="s">
        <v>3830</v>
      </c>
    </row>
    <row r="1218" s="13" customFormat="1">
      <c r="A1218" s="13"/>
      <c r="B1218" s="245"/>
      <c r="C1218" s="246"/>
      <c r="D1218" s="247" t="s">
        <v>232</v>
      </c>
      <c r="E1218" s="248" t="s">
        <v>1</v>
      </c>
      <c r="F1218" s="249" t="s">
        <v>3831</v>
      </c>
      <c r="G1218" s="246"/>
      <c r="H1218" s="250">
        <v>24.225000000000001</v>
      </c>
      <c r="I1218" s="251"/>
      <c r="J1218" s="246"/>
      <c r="K1218" s="246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6" t="s">
        <v>232</v>
      </c>
      <c r="AU1218" s="256" t="s">
        <v>89</v>
      </c>
      <c r="AV1218" s="13" t="s">
        <v>89</v>
      </c>
      <c r="AW1218" s="13" t="s">
        <v>33</v>
      </c>
      <c r="AX1218" s="13" t="s">
        <v>78</v>
      </c>
      <c r="AY1218" s="256" t="s">
        <v>224</v>
      </c>
    </row>
    <row r="1219" s="13" customFormat="1">
      <c r="A1219" s="13"/>
      <c r="B1219" s="245"/>
      <c r="C1219" s="246"/>
      <c r="D1219" s="247" t="s">
        <v>232</v>
      </c>
      <c r="E1219" s="248" t="s">
        <v>1</v>
      </c>
      <c r="F1219" s="249" t="s">
        <v>3832</v>
      </c>
      <c r="G1219" s="246"/>
      <c r="H1219" s="250">
        <v>11.234999999999999</v>
      </c>
      <c r="I1219" s="251"/>
      <c r="J1219" s="246"/>
      <c r="K1219" s="246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6" t="s">
        <v>232</v>
      </c>
      <c r="AU1219" s="256" t="s">
        <v>89</v>
      </c>
      <c r="AV1219" s="13" t="s">
        <v>89</v>
      </c>
      <c r="AW1219" s="13" t="s">
        <v>33</v>
      </c>
      <c r="AX1219" s="13" t="s">
        <v>78</v>
      </c>
      <c r="AY1219" s="256" t="s">
        <v>224</v>
      </c>
    </row>
    <row r="1220" s="13" customFormat="1">
      <c r="A1220" s="13"/>
      <c r="B1220" s="245"/>
      <c r="C1220" s="246"/>
      <c r="D1220" s="247" t="s">
        <v>232</v>
      </c>
      <c r="E1220" s="248" t="s">
        <v>1</v>
      </c>
      <c r="F1220" s="249" t="s">
        <v>3833</v>
      </c>
      <c r="G1220" s="246"/>
      <c r="H1220" s="250">
        <v>4.415</v>
      </c>
      <c r="I1220" s="251"/>
      <c r="J1220" s="246"/>
      <c r="K1220" s="246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6" t="s">
        <v>232</v>
      </c>
      <c r="AU1220" s="256" t="s">
        <v>89</v>
      </c>
      <c r="AV1220" s="13" t="s">
        <v>89</v>
      </c>
      <c r="AW1220" s="13" t="s">
        <v>33</v>
      </c>
      <c r="AX1220" s="13" t="s">
        <v>78</v>
      </c>
      <c r="AY1220" s="256" t="s">
        <v>224</v>
      </c>
    </row>
    <row r="1221" s="15" customFormat="1">
      <c r="A1221" s="15"/>
      <c r="B1221" s="267"/>
      <c r="C1221" s="268"/>
      <c r="D1221" s="247" t="s">
        <v>232</v>
      </c>
      <c r="E1221" s="269" t="s">
        <v>1</v>
      </c>
      <c r="F1221" s="270" t="s">
        <v>248</v>
      </c>
      <c r="G1221" s="268"/>
      <c r="H1221" s="271">
        <v>39.875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7" t="s">
        <v>232</v>
      </c>
      <c r="AU1221" s="277" t="s">
        <v>89</v>
      </c>
      <c r="AV1221" s="15" t="s">
        <v>230</v>
      </c>
      <c r="AW1221" s="15" t="s">
        <v>33</v>
      </c>
      <c r="AX1221" s="15" t="s">
        <v>84</v>
      </c>
      <c r="AY1221" s="277" t="s">
        <v>224</v>
      </c>
    </row>
    <row r="1222" s="2" customFormat="1" ht="24.15" customHeight="1">
      <c r="A1222" s="40"/>
      <c r="B1222" s="41"/>
      <c r="C1222" s="231" t="s">
        <v>1632</v>
      </c>
      <c r="D1222" s="231" t="s">
        <v>226</v>
      </c>
      <c r="E1222" s="232" t="s">
        <v>1925</v>
      </c>
      <c r="F1222" s="233" t="s">
        <v>1926</v>
      </c>
      <c r="G1222" s="234" t="s">
        <v>229</v>
      </c>
      <c r="H1222" s="235">
        <v>39.159999999999997</v>
      </c>
      <c r="I1222" s="236"/>
      <c r="J1222" s="237">
        <f>ROUND(I1222*H1222,2)</f>
        <v>0</v>
      </c>
      <c r="K1222" s="238"/>
      <c r="L1222" s="46"/>
      <c r="M1222" s="239" t="s">
        <v>1</v>
      </c>
      <c r="N1222" s="240" t="s">
        <v>44</v>
      </c>
      <c r="O1222" s="93"/>
      <c r="P1222" s="241">
        <f>O1222*H1222</f>
        <v>0</v>
      </c>
      <c r="Q1222" s="241">
        <v>0.0090299999999999998</v>
      </c>
      <c r="R1222" s="241">
        <f>Q1222*H1222</f>
        <v>0.35361479999999995</v>
      </c>
      <c r="S1222" s="241">
        <v>0</v>
      </c>
      <c r="T1222" s="242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3" t="s">
        <v>319</v>
      </c>
      <c r="AT1222" s="243" t="s">
        <v>226</v>
      </c>
      <c r="AU1222" s="243" t="s">
        <v>89</v>
      </c>
      <c r="AY1222" s="19" t="s">
        <v>224</v>
      </c>
      <c r="BE1222" s="244">
        <f>IF(N1222="základní",J1222,0)</f>
        <v>0</v>
      </c>
      <c r="BF1222" s="244">
        <f>IF(N1222="snížená",J1222,0)</f>
        <v>0</v>
      </c>
      <c r="BG1222" s="244">
        <f>IF(N1222="zákl. přenesená",J1222,0)</f>
        <v>0</v>
      </c>
      <c r="BH1222" s="244">
        <f>IF(N1222="sníž. přenesená",J1222,0)</f>
        <v>0</v>
      </c>
      <c r="BI1222" s="244">
        <f>IF(N1222="nulová",J1222,0)</f>
        <v>0</v>
      </c>
      <c r="BJ1222" s="19" t="s">
        <v>89</v>
      </c>
      <c r="BK1222" s="244">
        <f>ROUND(I1222*H1222,2)</f>
        <v>0</v>
      </c>
      <c r="BL1222" s="19" t="s">
        <v>319</v>
      </c>
      <c r="BM1222" s="243" t="s">
        <v>3834</v>
      </c>
    </row>
    <row r="1223" s="14" customFormat="1">
      <c r="A1223" s="14"/>
      <c r="B1223" s="257"/>
      <c r="C1223" s="258"/>
      <c r="D1223" s="247" t="s">
        <v>232</v>
      </c>
      <c r="E1223" s="259" t="s">
        <v>1</v>
      </c>
      <c r="F1223" s="260" t="s">
        <v>679</v>
      </c>
      <c r="G1223" s="258"/>
      <c r="H1223" s="259" t="s">
        <v>1</v>
      </c>
      <c r="I1223" s="261"/>
      <c r="J1223" s="258"/>
      <c r="K1223" s="258"/>
      <c r="L1223" s="262"/>
      <c r="M1223" s="263"/>
      <c r="N1223" s="264"/>
      <c r="O1223" s="264"/>
      <c r="P1223" s="264"/>
      <c r="Q1223" s="264"/>
      <c r="R1223" s="264"/>
      <c r="S1223" s="264"/>
      <c r="T1223" s="26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6" t="s">
        <v>232</v>
      </c>
      <c r="AU1223" s="266" t="s">
        <v>89</v>
      </c>
      <c r="AV1223" s="14" t="s">
        <v>84</v>
      </c>
      <c r="AW1223" s="14" t="s">
        <v>33</v>
      </c>
      <c r="AX1223" s="14" t="s">
        <v>78</v>
      </c>
      <c r="AY1223" s="266" t="s">
        <v>224</v>
      </c>
    </row>
    <row r="1224" s="13" customFormat="1">
      <c r="A1224" s="13"/>
      <c r="B1224" s="245"/>
      <c r="C1224" s="246"/>
      <c r="D1224" s="247" t="s">
        <v>232</v>
      </c>
      <c r="E1224" s="248" t="s">
        <v>1</v>
      </c>
      <c r="F1224" s="249" t="s">
        <v>3451</v>
      </c>
      <c r="G1224" s="246"/>
      <c r="H1224" s="250">
        <v>22.789999999999999</v>
      </c>
      <c r="I1224" s="251"/>
      <c r="J1224" s="246"/>
      <c r="K1224" s="246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6" t="s">
        <v>232</v>
      </c>
      <c r="AU1224" s="256" t="s">
        <v>89</v>
      </c>
      <c r="AV1224" s="13" t="s">
        <v>89</v>
      </c>
      <c r="AW1224" s="13" t="s">
        <v>33</v>
      </c>
      <c r="AX1224" s="13" t="s">
        <v>78</v>
      </c>
      <c r="AY1224" s="256" t="s">
        <v>224</v>
      </c>
    </row>
    <row r="1225" s="13" customFormat="1">
      <c r="A1225" s="13"/>
      <c r="B1225" s="245"/>
      <c r="C1225" s="246"/>
      <c r="D1225" s="247" t="s">
        <v>232</v>
      </c>
      <c r="E1225" s="248" t="s">
        <v>1</v>
      </c>
      <c r="F1225" s="249" t="s">
        <v>3452</v>
      </c>
      <c r="G1225" s="246"/>
      <c r="H1225" s="250">
        <v>3.1899999999999999</v>
      </c>
      <c r="I1225" s="251"/>
      <c r="J1225" s="246"/>
      <c r="K1225" s="246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6" t="s">
        <v>232</v>
      </c>
      <c r="AU1225" s="256" t="s">
        <v>89</v>
      </c>
      <c r="AV1225" s="13" t="s">
        <v>89</v>
      </c>
      <c r="AW1225" s="13" t="s">
        <v>33</v>
      </c>
      <c r="AX1225" s="13" t="s">
        <v>78</v>
      </c>
      <c r="AY1225" s="256" t="s">
        <v>224</v>
      </c>
    </row>
    <row r="1226" s="14" customFormat="1">
      <c r="A1226" s="14"/>
      <c r="B1226" s="257"/>
      <c r="C1226" s="258"/>
      <c r="D1226" s="247" t="s">
        <v>232</v>
      </c>
      <c r="E1226" s="259" t="s">
        <v>1</v>
      </c>
      <c r="F1226" s="260" t="s">
        <v>683</v>
      </c>
      <c r="G1226" s="258"/>
      <c r="H1226" s="259" t="s">
        <v>1</v>
      </c>
      <c r="I1226" s="261"/>
      <c r="J1226" s="258"/>
      <c r="K1226" s="258"/>
      <c r="L1226" s="262"/>
      <c r="M1226" s="263"/>
      <c r="N1226" s="264"/>
      <c r="O1226" s="264"/>
      <c r="P1226" s="264"/>
      <c r="Q1226" s="264"/>
      <c r="R1226" s="264"/>
      <c r="S1226" s="264"/>
      <c r="T1226" s="26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6" t="s">
        <v>232</v>
      </c>
      <c r="AU1226" s="266" t="s">
        <v>89</v>
      </c>
      <c r="AV1226" s="14" t="s">
        <v>84</v>
      </c>
      <c r="AW1226" s="14" t="s">
        <v>33</v>
      </c>
      <c r="AX1226" s="14" t="s">
        <v>78</v>
      </c>
      <c r="AY1226" s="266" t="s">
        <v>224</v>
      </c>
    </row>
    <row r="1227" s="13" customFormat="1">
      <c r="A1227" s="13"/>
      <c r="B1227" s="245"/>
      <c r="C1227" s="246"/>
      <c r="D1227" s="247" t="s">
        <v>232</v>
      </c>
      <c r="E1227" s="248" t="s">
        <v>1</v>
      </c>
      <c r="F1227" s="249" t="s">
        <v>3453</v>
      </c>
      <c r="G1227" s="246"/>
      <c r="H1227" s="250">
        <v>5.5800000000000001</v>
      </c>
      <c r="I1227" s="251"/>
      <c r="J1227" s="246"/>
      <c r="K1227" s="246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6" t="s">
        <v>232</v>
      </c>
      <c r="AU1227" s="256" t="s">
        <v>89</v>
      </c>
      <c r="AV1227" s="13" t="s">
        <v>89</v>
      </c>
      <c r="AW1227" s="13" t="s">
        <v>33</v>
      </c>
      <c r="AX1227" s="13" t="s">
        <v>78</v>
      </c>
      <c r="AY1227" s="256" t="s">
        <v>224</v>
      </c>
    </row>
    <row r="1228" s="13" customFormat="1">
      <c r="A1228" s="13"/>
      <c r="B1228" s="245"/>
      <c r="C1228" s="246"/>
      <c r="D1228" s="247" t="s">
        <v>232</v>
      </c>
      <c r="E1228" s="248" t="s">
        <v>1</v>
      </c>
      <c r="F1228" s="249" t="s">
        <v>3454</v>
      </c>
      <c r="G1228" s="246"/>
      <c r="H1228" s="250">
        <v>7.5999999999999996</v>
      </c>
      <c r="I1228" s="251"/>
      <c r="J1228" s="246"/>
      <c r="K1228" s="246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6" t="s">
        <v>232</v>
      </c>
      <c r="AU1228" s="256" t="s">
        <v>89</v>
      </c>
      <c r="AV1228" s="13" t="s">
        <v>89</v>
      </c>
      <c r="AW1228" s="13" t="s">
        <v>33</v>
      </c>
      <c r="AX1228" s="13" t="s">
        <v>78</v>
      </c>
      <c r="AY1228" s="256" t="s">
        <v>224</v>
      </c>
    </row>
    <row r="1229" s="15" customFormat="1">
      <c r="A1229" s="15"/>
      <c r="B1229" s="267"/>
      <c r="C1229" s="268"/>
      <c r="D1229" s="247" t="s">
        <v>232</v>
      </c>
      <c r="E1229" s="269" t="s">
        <v>1</v>
      </c>
      <c r="F1229" s="270" t="s">
        <v>248</v>
      </c>
      <c r="G1229" s="268"/>
      <c r="H1229" s="271">
        <v>39.159999999999997</v>
      </c>
      <c r="I1229" s="272"/>
      <c r="J1229" s="268"/>
      <c r="K1229" s="268"/>
      <c r="L1229" s="273"/>
      <c r="M1229" s="274"/>
      <c r="N1229" s="275"/>
      <c r="O1229" s="275"/>
      <c r="P1229" s="275"/>
      <c r="Q1229" s="275"/>
      <c r="R1229" s="275"/>
      <c r="S1229" s="275"/>
      <c r="T1229" s="276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77" t="s">
        <v>232</v>
      </c>
      <c r="AU1229" s="277" t="s">
        <v>89</v>
      </c>
      <c r="AV1229" s="15" t="s">
        <v>230</v>
      </c>
      <c r="AW1229" s="15" t="s">
        <v>33</v>
      </c>
      <c r="AX1229" s="15" t="s">
        <v>84</v>
      </c>
      <c r="AY1229" s="277" t="s">
        <v>224</v>
      </c>
    </row>
    <row r="1230" s="2" customFormat="1" ht="21.75" customHeight="1">
      <c r="A1230" s="40"/>
      <c r="B1230" s="41"/>
      <c r="C1230" s="231" t="s">
        <v>1638</v>
      </c>
      <c r="D1230" s="231" t="s">
        <v>226</v>
      </c>
      <c r="E1230" s="232" t="s">
        <v>1929</v>
      </c>
      <c r="F1230" s="233" t="s">
        <v>1930</v>
      </c>
      <c r="G1230" s="234" t="s">
        <v>229</v>
      </c>
      <c r="H1230" s="235">
        <v>3.1899999999999999</v>
      </c>
      <c r="I1230" s="236"/>
      <c r="J1230" s="237">
        <f>ROUND(I1230*H1230,2)</f>
        <v>0</v>
      </c>
      <c r="K1230" s="238"/>
      <c r="L1230" s="46"/>
      <c r="M1230" s="239" t="s">
        <v>1</v>
      </c>
      <c r="N1230" s="240" t="s">
        <v>44</v>
      </c>
      <c r="O1230" s="93"/>
      <c r="P1230" s="241">
        <f>O1230*H1230</f>
        <v>0</v>
      </c>
      <c r="Q1230" s="241">
        <v>0</v>
      </c>
      <c r="R1230" s="241">
        <f>Q1230*H1230</f>
        <v>0</v>
      </c>
      <c r="S1230" s="241">
        <v>0</v>
      </c>
      <c r="T1230" s="242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3" t="s">
        <v>319</v>
      </c>
      <c r="AT1230" s="243" t="s">
        <v>226</v>
      </c>
      <c r="AU1230" s="243" t="s">
        <v>89</v>
      </c>
      <c r="AY1230" s="19" t="s">
        <v>224</v>
      </c>
      <c r="BE1230" s="244">
        <f>IF(N1230="základní",J1230,0)</f>
        <v>0</v>
      </c>
      <c r="BF1230" s="244">
        <f>IF(N1230="snížená",J1230,0)</f>
        <v>0</v>
      </c>
      <c r="BG1230" s="244">
        <f>IF(N1230="zákl. přenesená",J1230,0)</f>
        <v>0</v>
      </c>
      <c r="BH1230" s="244">
        <f>IF(N1230="sníž. přenesená",J1230,0)</f>
        <v>0</v>
      </c>
      <c r="BI1230" s="244">
        <f>IF(N1230="nulová",J1230,0)</f>
        <v>0</v>
      </c>
      <c r="BJ1230" s="19" t="s">
        <v>89</v>
      </c>
      <c r="BK1230" s="244">
        <f>ROUND(I1230*H1230,2)</f>
        <v>0</v>
      </c>
      <c r="BL1230" s="19" t="s">
        <v>319</v>
      </c>
      <c r="BM1230" s="243" t="s">
        <v>3835</v>
      </c>
    </row>
    <row r="1231" s="13" customFormat="1">
      <c r="A1231" s="13"/>
      <c r="B1231" s="245"/>
      <c r="C1231" s="246"/>
      <c r="D1231" s="247" t="s">
        <v>232</v>
      </c>
      <c r="E1231" s="248" t="s">
        <v>1</v>
      </c>
      <c r="F1231" s="249" t="s">
        <v>3452</v>
      </c>
      <c r="G1231" s="246"/>
      <c r="H1231" s="250">
        <v>3.1899999999999999</v>
      </c>
      <c r="I1231" s="251"/>
      <c r="J1231" s="246"/>
      <c r="K1231" s="246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6" t="s">
        <v>232</v>
      </c>
      <c r="AU1231" s="256" t="s">
        <v>89</v>
      </c>
      <c r="AV1231" s="13" t="s">
        <v>89</v>
      </c>
      <c r="AW1231" s="13" t="s">
        <v>33</v>
      </c>
      <c r="AX1231" s="13" t="s">
        <v>84</v>
      </c>
      <c r="AY1231" s="256" t="s">
        <v>224</v>
      </c>
    </row>
    <row r="1232" s="2" customFormat="1" ht="21.75" customHeight="1">
      <c r="A1232" s="40"/>
      <c r="B1232" s="41"/>
      <c r="C1232" s="278" t="s">
        <v>1642</v>
      </c>
      <c r="D1232" s="278" t="s">
        <v>390</v>
      </c>
      <c r="E1232" s="279" t="s">
        <v>1933</v>
      </c>
      <c r="F1232" s="280" t="s">
        <v>1934</v>
      </c>
      <c r="G1232" s="281" t="s">
        <v>229</v>
      </c>
      <c r="H1232" s="282">
        <v>47.784999999999997</v>
      </c>
      <c r="I1232" s="283"/>
      <c r="J1232" s="284">
        <f>ROUND(I1232*H1232,2)</f>
        <v>0</v>
      </c>
      <c r="K1232" s="285"/>
      <c r="L1232" s="286"/>
      <c r="M1232" s="287" t="s">
        <v>1</v>
      </c>
      <c r="N1232" s="288" t="s">
        <v>44</v>
      </c>
      <c r="O1232" s="93"/>
      <c r="P1232" s="241">
        <f>O1232*H1232</f>
        <v>0</v>
      </c>
      <c r="Q1232" s="241">
        <v>0.021999999999999999</v>
      </c>
      <c r="R1232" s="241">
        <f>Q1232*H1232</f>
        <v>1.0512699999999999</v>
      </c>
      <c r="S1232" s="241">
        <v>0</v>
      </c>
      <c r="T1232" s="242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3" t="s">
        <v>418</v>
      </c>
      <c r="AT1232" s="243" t="s">
        <v>390</v>
      </c>
      <c r="AU1232" s="243" t="s">
        <v>89</v>
      </c>
      <c r="AY1232" s="19" t="s">
        <v>224</v>
      </c>
      <c r="BE1232" s="244">
        <f>IF(N1232="základní",J1232,0)</f>
        <v>0</v>
      </c>
      <c r="BF1232" s="244">
        <f>IF(N1232="snížená",J1232,0)</f>
        <v>0</v>
      </c>
      <c r="BG1232" s="244">
        <f>IF(N1232="zákl. přenesená",J1232,0)</f>
        <v>0</v>
      </c>
      <c r="BH1232" s="244">
        <f>IF(N1232="sníž. přenesená",J1232,0)</f>
        <v>0</v>
      </c>
      <c r="BI1232" s="244">
        <f>IF(N1232="nulová",J1232,0)</f>
        <v>0</v>
      </c>
      <c r="BJ1232" s="19" t="s">
        <v>89</v>
      </c>
      <c r="BK1232" s="244">
        <f>ROUND(I1232*H1232,2)</f>
        <v>0</v>
      </c>
      <c r="BL1232" s="19" t="s">
        <v>319</v>
      </c>
      <c r="BM1232" s="243" t="s">
        <v>3836</v>
      </c>
    </row>
    <row r="1233" s="13" customFormat="1">
      <c r="A1233" s="13"/>
      <c r="B1233" s="245"/>
      <c r="C1233" s="246"/>
      <c r="D1233" s="247" t="s">
        <v>232</v>
      </c>
      <c r="E1233" s="248" t="s">
        <v>1</v>
      </c>
      <c r="F1233" s="249" t="s">
        <v>3837</v>
      </c>
      <c r="G1233" s="246"/>
      <c r="H1233" s="250">
        <v>45.033999999999999</v>
      </c>
      <c r="I1233" s="251"/>
      <c r="J1233" s="246"/>
      <c r="K1233" s="246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6" t="s">
        <v>232</v>
      </c>
      <c r="AU1233" s="256" t="s">
        <v>89</v>
      </c>
      <c r="AV1233" s="13" t="s">
        <v>89</v>
      </c>
      <c r="AW1233" s="13" t="s">
        <v>33</v>
      </c>
      <c r="AX1233" s="13" t="s">
        <v>78</v>
      </c>
      <c r="AY1233" s="256" t="s">
        <v>224</v>
      </c>
    </row>
    <row r="1234" s="13" customFormat="1">
      <c r="A1234" s="13"/>
      <c r="B1234" s="245"/>
      <c r="C1234" s="246"/>
      <c r="D1234" s="247" t="s">
        <v>232</v>
      </c>
      <c r="E1234" s="248" t="s">
        <v>1</v>
      </c>
      <c r="F1234" s="249" t="s">
        <v>3838</v>
      </c>
      <c r="G1234" s="246"/>
      <c r="H1234" s="250">
        <v>2.7509999999999999</v>
      </c>
      <c r="I1234" s="251"/>
      <c r="J1234" s="246"/>
      <c r="K1234" s="246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6" t="s">
        <v>232</v>
      </c>
      <c r="AU1234" s="256" t="s">
        <v>89</v>
      </c>
      <c r="AV1234" s="13" t="s">
        <v>89</v>
      </c>
      <c r="AW1234" s="13" t="s">
        <v>33</v>
      </c>
      <c r="AX1234" s="13" t="s">
        <v>78</v>
      </c>
      <c r="AY1234" s="256" t="s">
        <v>224</v>
      </c>
    </row>
    <row r="1235" s="15" customFormat="1">
      <c r="A1235" s="15"/>
      <c r="B1235" s="267"/>
      <c r="C1235" s="268"/>
      <c r="D1235" s="247" t="s">
        <v>232</v>
      </c>
      <c r="E1235" s="269" t="s">
        <v>1</v>
      </c>
      <c r="F1235" s="270" t="s">
        <v>248</v>
      </c>
      <c r="G1235" s="268"/>
      <c r="H1235" s="271">
        <v>47.784999999999997</v>
      </c>
      <c r="I1235" s="272"/>
      <c r="J1235" s="268"/>
      <c r="K1235" s="268"/>
      <c r="L1235" s="273"/>
      <c r="M1235" s="274"/>
      <c r="N1235" s="275"/>
      <c r="O1235" s="275"/>
      <c r="P1235" s="275"/>
      <c r="Q1235" s="275"/>
      <c r="R1235" s="275"/>
      <c r="S1235" s="275"/>
      <c r="T1235" s="276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77" t="s">
        <v>232</v>
      </c>
      <c r="AU1235" s="277" t="s">
        <v>89</v>
      </c>
      <c r="AV1235" s="15" t="s">
        <v>230</v>
      </c>
      <c r="AW1235" s="15" t="s">
        <v>33</v>
      </c>
      <c r="AX1235" s="15" t="s">
        <v>84</v>
      </c>
      <c r="AY1235" s="277" t="s">
        <v>224</v>
      </c>
    </row>
    <row r="1236" s="2" customFormat="1" ht="16.5" customHeight="1">
      <c r="A1236" s="40"/>
      <c r="B1236" s="41"/>
      <c r="C1236" s="231" t="s">
        <v>1647</v>
      </c>
      <c r="D1236" s="231" t="s">
        <v>226</v>
      </c>
      <c r="E1236" s="232" t="s">
        <v>1939</v>
      </c>
      <c r="F1236" s="233" t="s">
        <v>1940</v>
      </c>
      <c r="G1236" s="234" t="s">
        <v>229</v>
      </c>
      <c r="H1236" s="235">
        <v>13.18</v>
      </c>
      <c r="I1236" s="236"/>
      <c r="J1236" s="237">
        <f>ROUND(I1236*H1236,2)</f>
        <v>0</v>
      </c>
      <c r="K1236" s="238"/>
      <c r="L1236" s="46"/>
      <c r="M1236" s="239" t="s">
        <v>1</v>
      </c>
      <c r="N1236" s="240" t="s">
        <v>44</v>
      </c>
      <c r="O1236" s="93"/>
      <c r="P1236" s="241">
        <f>O1236*H1236</f>
        <v>0</v>
      </c>
      <c r="Q1236" s="241">
        <v>0.0015</v>
      </c>
      <c r="R1236" s="241">
        <f>Q1236*H1236</f>
        <v>0.019769999999999999</v>
      </c>
      <c r="S1236" s="241">
        <v>0</v>
      </c>
      <c r="T1236" s="242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3" t="s">
        <v>319</v>
      </c>
      <c r="AT1236" s="243" t="s">
        <v>226</v>
      </c>
      <c r="AU1236" s="243" t="s">
        <v>89</v>
      </c>
      <c r="AY1236" s="19" t="s">
        <v>224</v>
      </c>
      <c r="BE1236" s="244">
        <f>IF(N1236="základní",J1236,0)</f>
        <v>0</v>
      </c>
      <c r="BF1236" s="244">
        <f>IF(N1236="snížená",J1236,0)</f>
        <v>0</v>
      </c>
      <c r="BG1236" s="244">
        <f>IF(N1236="zákl. přenesená",J1236,0)</f>
        <v>0</v>
      </c>
      <c r="BH1236" s="244">
        <f>IF(N1236="sníž. přenesená",J1236,0)</f>
        <v>0</v>
      </c>
      <c r="BI1236" s="244">
        <f>IF(N1236="nulová",J1236,0)</f>
        <v>0</v>
      </c>
      <c r="BJ1236" s="19" t="s">
        <v>89</v>
      </c>
      <c r="BK1236" s="244">
        <f>ROUND(I1236*H1236,2)</f>
        <v>0</v>
      </c>
      <c r="BL1236" s="19" t="s">
        <v>319</v>
      </c>
      <c r="BM1236" s="243" t="s">
        <v>3839</v>
      </c>
    </row>
    <row r="1237" s="14" customFormat="1">
      <c r="A1237" s="14"/>
      <c r="B1237" s="257"/>
      <c r="C1237" s="258"/>
      <c r="D1237" s="247" t="s">
        <v>232</v>
      </c>
      <c r="E1237" s="259" t="s">
        <v>1</v>
      </c>
      <c r="F1237" s="260" t="s">
        <v>683</v>
      </c>
      <c r="G1237" s="258"/>
      <c r="H1237" s="259" t="s">
        <v>1</v>
      </c>
      <c r="I1237" s="261"/>
      <c r="J1237" s="258"/>
      <c r="K1237" s="258"/>
      <c r="L1237" s="262"/>
      <c r="M1237" s="263"/>
      <c r="N1237" s="264"/>
      <c r="O1237" s="264"/>
      <c r="P1237" s="264"/>
      <c r="Q1237" s="264"/>
      <c r="R1237" s="264"/>
      <c r="S1237" s="264"/>
      <c r="T1237" s="26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6" t="s">
        <v>232</v>
      </c>
      <c r="AU1237" s="266" t="s">
        <v>89</v>
      </c>
      <c r="AV1237" s="14" t="s">
        <v>84</v>
      </c>
      <c r="AW1237" s="14" t="s">
        <v>33</v>
      </c>
      <c r="AX1237" s="14" t="s">
        <v>78</v>
      </c>
      <c r="AY1237" s="266" t="s">
        <v>224</v>
      </c>
    </row>
    <row r="1238" s="13" customFormat="1">
      <c r="A1238" s="13"/>
      <c r="B1238" s="245"/>
      <c r="C1238" s="246"/>
      <c r="D1238" s="247" t="s">
        <v>232</v>
      </c>
      <c r="E1238" s="248" t="s">
        <v>1</v>
      </c>
      <c r="F1238" s="249" t="s">
        <v>3453</v>
      </c>
      <c r="G1238" s="246"/>
      <c r="H1238" s="250">
        <v>5.5800000000000001</v>
      </c>
      <c r="I1238" s="251"/>
      <c r="J1238" s="246"/>
      <c r="K1238" s="246"/>
      <c r="L1238" s="252"/>
      <c r="M1238" s="253"/>
      <c r="N1238" s="254"/>
      <c r="O1238" s="254"/>
      <c r="P1238" s="254"/>
      <c r="Q1238" s="254"/>
      <c r="R1238" s="254"/>
      <c r="S1238" s="254"/>
      <c r="T1238" s="255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6" t="s">
        <v>232</v>
      </c>
      <c r="AU1238" s="256" t="s">
        <v>89</v>
      </c>
      <c r="AV1238" s="13" t="s">
        <v>89</v>
      </c>
      <c r="AW1238" s="13" t="s">
        <v>33</v>
      </c>
      <c r="AX1238" s="13" t="s">
        <v>78</v>
      </c>
      <c r="AY1238" s="256" t="s">
        <v>224</v>
      </c>
    </row>
    <row r="1239" s="13" customFormat="1">
      <c r="A1239" s="13"/>
      <c r="B1239" s="245"/>
      <c r="C1239" s="246"/>
      <c r="D1239" s="247" t="s">
        <v>232</v>
      </c>
      <c r="E1239" s="248" t="s">
        <v>1</v>
      </c>
      <c r="F1239" s="249" t="s">
        <v>3454</v>
      </c>
      <c r="G1239" s="246"/>
      <c r="H1239" s="250">
        <v>7.5999999999999996</v>
      </c>
      <c r="I1239" s="251"/>
      <c r="J1239" s="246"/>
      <c r="K1239" s="246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6" t="s">
        <v>232</v>
      </c>
      <c r="AU1239" s="256" t="s">
        <v>89</v>
      </c>
      <c r="AV1239" s="13" t="s">
        <v>89</v>
      </c>
      <c r="AW1239" s="13" t="s">
        <v>33</v>
      </c>
      <c r="AX1239" s="13" t="s">
        <v>78</v>
      </c>
      <c r="AY1239" s="256" t="s">
        <v>224</v>
      </c>
    </row>
    <row r="1240" s="15" customFormat="1">
      <c r="A1240" s="15"/>
      <c r="B1240" s="267"/>
      <c r="C1240" s="268"/>
      <c r="D1240" s="247" t="s">
        <v>232</v>
      </c>
      <c r="E1240" s="269" t="s">
        <v>1</v>
      </c>
      <c r="F1240" s="270" t="s">
        <v>248</v>
      </c>
      <c r="G1240" s="268"/>
      <c r="H1240" s="271">
        <v>13.18</v>
      </c>
      <c r="I1240" s="272"/>
      <c r="J1240" s="268"/>
      <c r="K1240" s="268"/>
      <c r="L1240" s="273"/>
      <c r="M1240" s="274"/>
      <c r="N1240" s="275"/>
      <c r="O1240" s="275"/>
      <c r="P1240" s="275"/>
      <c r="Q1240" s="275"/>
      <c r="R1240" s="275"/>
      <c r="S1240" s="275"/>
      <c r="T1240" s="276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7" t="s">
        <v>232</v>
      </c>
      <c r="AU1240" s="277" t="s">
        <v>89</v>
      </c>
      <c r="AV1240" s="15" t="s">
        <v>230</v>
      </c>
      <c r="AW1240" s="15" t="s">
        <v>33</v>
      </c>
      <c r="AX1240" s="15" t="s">
        <v>84</v>
      </c>
      <c r="AY1240" s="277" t="s">
        <v>224</v>
      </c>
    </row>
    <row r="1241" s="2" customFormat="1" ht="16.5" customHeight="1">
      <c r="A1241" s="40"/>
      <c r="B1241" s="41"/>
      <c r="C1241" s="231" t="s">
        <v>1651</v>
      </c>
      <c r="D1241" s="231" t="s">
        <v>226</v>
      </c>
      <c r="E1241" s="232" t="s">
        <v>1943</v>
      </c>
      <c r="F1241" s="233" t="s">
        <v>1944</v>
      </c>
      <c r="G1241" s="234" t="s">
        <v>810</v>
      </c>
      <c r="H1241" s="289"/>
      <c r="I1241" s="236"/>
      <c r="J1241" s="237">
        <f>ROUND(I1241*H1241,2)</f>
        <v>0</v>
      </c>
      <c r="K1241" s="238"/>
      <c r="L1241" s="46"/>
      <c r="M1241" s="239" t="s">
        <v>1</v>
      </c>
      <c r="N1241" s="240" t="s">
        <v>44</v>
      </c>
      <c r="O1241" s="93"/>
      <c r="P1241" s="241">
        <f>O1241*H1241</f>
        <v>0</v>
      </c>
      <c r="Q1241" s="241">
        <v>0</v>
      </c>
      <c r="R1241" s="241">
        <f>Q1241*H1241</f>
        <v>0</v>
      </c>
      <c r="S1241" s="241">
        <v>0</v>
      </c>
      <c r="T1241" s="242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3" t="s">
        <v>319</v>
      </c>
      <c r="AT1241" s="243" t="s">
        <v>226</v>
      </c>
      <c r="AU1241" s="243" t="s">
        <v>89</v>
      </c>
      <c r="AY1241" s="19" t="s">
        <v>224</v>
      </c>
      <c r="BE1241" s="244">
        <f>IF(N1241="základní",J1241,0)</f>
        <v>0</v>
      </c>
      <c r="BF1241" s="244">
        <f>IF(N1241="snížená",J1241,0)</f>
        <v>0</v>
      </c>
      <c r="BG1241" s="244">
        <f>IF(N1241="zákl. přenesená",J1241,0)</f>
        <v>0</v>
      </c>
      <c r="BH1241" s="244">
        <f>IF(N1241="sníž. přenesená",J1241,0)</f>
        <v>0</v>
      </c>
      <c r="BI1241" s="244">
        <f>IF(N1241="nulová",J1241,0)</f>
        <v>0</v>
      </c>
      <c r="BJ1241" s="19" t="s">
        <v>89</v>
      </c>
      <c r="BK1241" s="244">
        <f>ROUND(I1241*H1241,2)</f>
        <v>0</v>
      </c>
      <c r="BL1241" s="19" t="s">
        <v>319</v>
      </c>
      <c r="BM1241" s="243" t="s">
        <v>3840</v>
      </c>
    </row>
    <row r="1242" s="12" customFormat="1" ht="22.8" customHeight="1">
      <c r="A1242" s="12"/>
      <c r="B1242" s="215"/>
      <c r="C1242" s="216"/>
      <c r="D1242" s="217" t="s">
        <v>77</v>
      </c>
      <c r="E1242" s="229" t="s">
        <v>1946</v>
      </c>
      <c r="F1242" s="229" t="s">
        <v>1947</v>
      </c>
      <c r="G1242" s="216"/>
      <c r="H1242" s="216"/>
      <c r="I1242" s="219"/>
      <c r="J1242" s="230">
        <f>BK1242</f>
        <v>0</v>
      </c>
      <c r="K1242" s="216"/>
      <c r="L1242" s="221"/>
      <c r="M1242" s="222"/>
      <c r="N1242" s="223"/>
      <c r="O1242" s="223"/>
      <c r="P1242" s="224">
        <f>SUM(P1243:P1294)</f>
        <v>0</v>
      </c>
      <c r="Q1242" s="223"/>
      <c r="R1242" s="224">
        <f>SUM(R1243:R1294)</f>
        <v>0.63306273999999996</v>
      </c>
      <c r="S1242" s="223"/>
      <c r="T1242" s="225">
        <f>SUM(T1243:T1294)</f>
        <v>0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226" t="s">
        <v>89</v>
      </c>
      <c r="AT1242" s="227" t="s">
        <v>77</v>
      </c>
      <c r="AU1242" s="227" t="s">
        <v>84</v>
      </c>
      <c r="AY1242" s="226" t="s">
        <v>224</v>
      </c>
      <c r="BK1242" s="228">
        <f>SUM(BK1243:BK1294)</f>
        <v>0</v>
      </c>
    </row>
    <row r="1243" s="2" customFormat="1" ht="16.5" customHeight="1">
      <c r="A1243" s="40"/>
      <c r="B1243" s="41"/>
      <c r="C1243" s="231" t="s">
        <v>1660</v>
      </c>
      <c r="D1243" s="231" t="s">
        <v>226</v>
      </c>
      <c r="E1243" s="232" t="s">
        <v>1949</v>
      </c>
      <c r="F1243" s="233" t="s">
        <v>1950</v>
      </c>
      <c r="G1243" s="234" t="s">
        <v>229</v>
      </c>
      <c r="H1243" s="235">
        <v>73.957999999999998</v>
      </c>
      <c r="I1243" s="236"/>
      <c r="J1243" s="237">
        <f>ROUND(I1243*H1243,2)</f>
        <v>0</v>
      </c>
      <c r="K1243" s="238"/>
      <c r="L1243" s="46"/>
      <c r="M1243" s="239" t="s">
        <v>1</v>
      </c>
      <c r="N1243" s="240" t="s">
        <v>44</v>
      </c>
      <c r="O1243" s="93"/>
      <c r="P1243" s="241">
        <f>O1243*H1243</f>
        <v>0</v>
      </c>
      <c r="Q1243" s="241">
        <v>3.0000000000000001E-05</v>
      </c>
      <c r="R1243" s="241">
        <f>Q1243*H1243</f>
        <v>0.0022187399999999999</v>
      </c>
      <c r="S1243" s="241">
        <v>0</v>
      </c>
      <c r="T1243" s="242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3" t="s">
        <v>319</v>
      </c>
      <c r="AT1243" s="243" t="s">
        <v>226</v>
      </c>
      <c r="AU1243" s="243" t="s">
        <v>89</v>
      </c>
      <c r="AY1243" s="19" t="s">
        <v>224</v>
      </c>
      <c r="BE1243" s="244">
        <f>IF(N1243="základní",J1243,0)</f>
        <v>0</v>
      </c>
      <c r="BF1243" s="244">
        <f>IF(N1243="snížená",J1243,0)</f>
        <v>0</v>
      </c>
      <c r="BG1243" s="244">
        <f>IF(N1243="zákl. přenesená",J1243,0)</f>
        <v>0</v>
      </c>
      <c r="BH1243" s="244">
        <f>IF(N1243="sníž. přenesená",J1243,0)</f>
        <v>0</v>
      </c>
      <c r="BI1243" s="244">
        <f>IF(N1243="nulová",J1243,0)</f>
        <v>0</v>
      </c>
      <c r="BJ1243" s="19" t="s">
        <v>89</v>
      </c>
      <c r="BK1243" s="244">
        <f>ROUND(I1243*H1243,2)</f>
        <v>0</v>
      </c>
      <c r="BL1243" s="19" t="s">
        <v>319</v>
      </c>
      <c r="BM1243" s="243" t="s">
        <v>3841</v>
      </c>
    </row>
    <row r="1244" s="14" customFormat="1">
      <c r="A1244" s="14"/>
      <c r="B1244" s="257"/>
      <c r="C1244" s="258"/>
      <c r="D1244" s="247" t="s">
        <v>232</v>
      </c>
      <c r="E1244" s="259" t="s">
        <v>1</v>
      </c>
      <c r="F1244" s="260" t="s">
        <v>674</v>
      </c>
      <c r="G1244" s="258"/>
      <c r="H1244" s="259" t="s">
        <v>1</v>
      </c>
      <c r="I1244" s="261"/>
      <c r="J1244" s="258"/>
      <c r="K1244" s="258"/>
      <c r="L1244" s="262"/>
      <c r="M1244" s="263"/>
      <c r="N1244" s="264"/>
      <c r="O1244" s="264"/>
      <c r="P1244" s="264"/>
      <c r="Q1244" s="264"/>
      <c r="R1244" s="264"/>
      <c r="S1244" s="264"/>
      <c r="T1244" s="26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6" t="s">
        <v>232</v>
      </c>
      <c r="AU1244" s="266" t="s">
        <v>89</v>
      </c>
      <c r="AV1244" s="14" t="s">
        <v>84</v>
      </c>
      <c r="AW1244" s="14" t="s">
        <v>33</v>
      </c>
      <c r="AX1244" s="14" t="s">
        <v>78</v>
      </c>
      <c r="AY1244" s="266" t="s">
        <v>224</v>
      </c>
    </row>
    <row r="1245" s="13" customFormat="1">
      <c r="A1245" s="13"/>
      <c r="B1245" s="245"/>
      <c r="C1245" s="246"/>
      <c r="D1245" s="247" t="s">
        <v>232</v>
      </c>
      <c r="E1245" s="248" t="s">
        <v>1</v>
      </c>
      <c r="F1245" s="249" t="s">
        <v>3333</v>
      </c>
      <c r="G1245" s="246"/>
      <c r="H1245" s="250">
        <v>31.670000000000002</v>
      </c>
      <c r="I1245" s="251"/>
      <c r="J1245" s="246"/>
      <c r="K1245" s="246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6" t="s">
        <v>232</v>
      </c>
      <c r="AU1245" s="256" t="s">
        <v>89</v>
      </c>
      <c r="AV1245" s="13" t="s">
        <v>89</v>
      </c>
      <c r="AW1245" s="13" t="s">
        <v>33</v>
      </c>
      <c r="AX1245" s="13" t="s">
        <v>78</v>
      </c>
      <c r="AY1245" s="256" t="s">
        <v>224</v>
      </c>
    </row>
    <row r="1246" s="13" customFormat="1">
      <c r="A1246" s="13"/>
      <c r="B1246" s="245"/>
      <c r="C1246" s="246"/>
      <c r="D1246" s="247" t="s">
        <v>232</v>
      </c>
      <c r="E1246" s="248" t="s">
        <v>1</v>
      </c>
      <c r="F1246" s="249" t="s">
        <v>3335</v>
      </c>
      <c r="G1246" s="246"/>
      <c r="H1246" s="250">
        <v>12.74</v>
      </c>
      <c r="I1246" s="251"/>
      <c r="J1246" s="246"/>
      <c r="K1246" s="246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6" t="s">
        <v>232</v>
      </c>
      <c r="AU1246" s="256" t="s">
        <v>89</v>
      </c>
      <c r="AV1246" s="13" t="s">
        <v>89</v>
      </c>
      <c r="AW1246" s="13" t="s">
        <v>33</v>
      </c>
      <c r="AX1246" s="13" t="s">
        <v>78</v>
      </c>
      <c r="AY1246" s="256" t="s">
        <v>224</v>
      </c>
    </row>
    <row r="1247" s="13" customFormat="1">
      <c r="A1247" s="13"/>
      <c r="B1247" s="245"/>
      <c r="C1247" s="246"/>
      <c r="D1247" s="247" t="s">
        <v>232</v>
      </c>
      <c r="E1247" s="248" t="s">
        <v>1</v>
      </c>
      <c r="F1247" s="249" t="s">
        <v>3336</v>
      </c>
      <c r="G1247" s="246"/>
      <c r="H1247" s="250">
        <v>12.74</v>
      </c>
      <c r="I1247" s="251"/>
      <c r="J1247" s="246"/>
      <c r="K1247" s="246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6" t="s">
        <v>232</v>
      </c>
      <c r="AU1247" s="256" t="s">
        <v>89</v>
      </c>
      <c r="AV1247" s="13" t="s">
        <v>89</v>
      </c>
      <c r="AW1247" s="13" t="s">
        <v>33</v>
      </c>
      <c r="AX1247" s="13" t="s">
        <v>78</v>
      </c>
      <c r="AY1247" s="256" t="s">
        <v>224</v>
      </c>
    </row>
    <row r="1248" s="13" customFormat="1">
      <c r="A1248" s="13"/>
      <c r="B1248" s="245"/>
      <c r="C1248" s="246"/>
      <c r="D1248" s="247" t="s">
        <v>232</v>
      </c>
      <c r="E1248" s="248" t="s">
        <v>1</v>
      </c>
      <c r="F1248" s="249" t="s">
        <v>3337</v>
      </c>
      <c r="G1248" s="246"/>
      <c r="H1248" s="250">
        <v>13.720000000000001</v>
      </c>
      <c r="I1248" s="251"/>
      <c r="J1248" s="246"/>
      <c r="K1248" s="246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6" t="s">
        <v>232</v>
      </c>
      <c r="AU1248" s="256" t="s">
        <v>89</v>
      </c>
      <c r="AV1248" s="13" t="s">
        <v>89</v>
      </c>
      <c r="AW1248" s="13" t="s">
        <v>33</v>
      </c>
      <c r="AX1248" s="13" t="s">
        <v>78</v>
      </c>
      <c r="AY1248" s="256" t="s">
        <v>224</v>
      </c>
    </row>
    <row r="1249" s="16" customFormat="1">
      <c r="A1249" s="16"/>
      <c r="B1249" s="290"/>
      <c r="C1249" s="291"/>
      <c r="D1249" s="247" t="s">
        <v>232</v>
      </c>
      <c r="E1249" s="292" t="s">
        <v>1</v>
      </c>
      <c r="F1249" s="293" t="s">
        <v>1860</v>
      </c>
      <c r="G1249" s="291"/>
      <c r="H1249" s="294">
        <v>70.870000000000005</v>
      </c>
      <c r="I1249" s="295"/>
      <c r="J1249" s="291"/>
      <c r="K1249" s="291"/>
      <c r="L1249" s="296"/>
      <c r="M1249" s="297"/>
      <c r="N1249" s="298"/>
      <c r="O1249" s="298"/>
      <c r="P1249" s="298"/>
      <c r="Q1249" s="298"/>
      <c r="R1249" s="298"/>
      <c r="S1249" s="298"/>
      <c r="T1249" s="299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300" t="s">
        <v>232</v>
      </c>
      <c r="AU1249" s="300" t="s">
        <v>89</v>
      </c>
      <c r="AV1249" s="16" t="s">
        <v>93</v>
      </c>
      <c r="AW1249" s="16" t="s">
        <v>33</v>
      </c>
      <c r="AX1249" s="16" t="s">
        <v>78</v>
      </c>
      <c r="AY1249" s="300" t="s">
        <v>224</v>
      </c>
    </row>
    <row r="1250" s="13" customFormat="1">
      <c r="A1250" s="13"/>
      <c r="B1250" s="245"/>
      <c r="C1250" s="246"/>
      <c r="D1250" s="247" t="s">
        <v>232</v>
      </c>
      <c r="E1250" s="248" t="s">
        <v>1</v>
      </c>
      <c r="F1250" s="249" t="s">
        <v>3842</v>
      </c>
      <c r="G1250" s="246"/>
      <c r="H1250" s="250">
        <v>3.0880000000000001</v>
      </c>
      <c r="I1250" s="251"/>
      <c r="J1250" s="246"/>
      <c r="K1250" s="246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6" t="s">
        <v>232</v>
      </c>
      <c r="AU1250" s="256" t="s">
        <v>89</v>
      </c>
      <c r="AV1250" s="13" t="s">
        <v>89</v>
      </c>
      <c r="AW1250" s="13" t="s">
        <v>33</v>
      </c>
      <c r="AX1250" s="13" t="s">
        <v>78</v>
      </c>
      <c r="AY1250" s="256" t="s">
        <v>224</v>
      </c>
    </row>
    <row r="1251" s="15" customFormat="1">
      <c r="A1251" s="15"/>
      <c r="B1251" s="267"/>
      <c r="C1251" s="268"/>
      <c r="D1251" s="247" t="s">
        <v>232</v>
      </c>
      <c r="E1251" s="269" t="s">
        <v>1</v>
      </c>
      <c r="F1251" s="270" t="s">
        <v>248</v>
      </c>
      <c r="G1251" s="268"/>
      <c r="H1251" s="271">
        <v>73.957999999999998</v>
      </c>
      <c r="I1251" s="272"/>
      <c r="J1251" s="268"/>
      <c r="K1251" s="268"/>
      <c r="L1251" s="273"/>
      <c r="M1251" s="274"/>
      <c r="N1251" s="275"/>
      <c r="O1251" s="275"/>
      <c r="P1251" s="275"/>
      <c r="Q1251" s="275"/>
      <c r="R1251" s="275"/>
      <c r="S1251" s="275"/>
      <c r="T1251" s="276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77" t="s">
        <v>232</v>
      </c>
      <c r="AU1251" s="277" t="s">
        <v>89</v>
      </c>
      <c r="AV1251" s="15" t="s">
        <v>230</v>
      </c>
      <c r="AW1251" s="15" t="s">
        <v>33</v>
      </c>
      <c r="AX1251" s="15" t="s">
        <v>84</v>
      </c>
      <c r="AY1251" s="277" t="s">
        <v>224</v>
      </c>
    </row>
    <row r="1252" s="2" customFormat="1" ht="21.75" customHeight="1">
      <c r="A1252" s="40"/>
      <c r="B1252" s="41"/>
      <c r="C1252" s="231" t="s">
        <v>1670</v>
      </c>
      <c r="D1252" s="231" t="s">
        <v>226</v>
      </c>
      <c r="E1252" s="232" t="s">
        <v>1954</v>
      </c>
      <c r="F1252" s="233" t="s">
        <v>1955</v>
      </c>
      <c r="G1252" s="234" t="s">
        <v>229</v>
      </c>
      <c r="H1252" s="235">
        <v>70.870000000000005</v>
      </c>
      <c r="I1252" s="236"/>
      <c r="J1252" s="237">
        <f>ROUND(I1252*H1252,2)</f>
        <v>0</v>
      </c>
      <c r="K1252" s="238"/>
      <c r="L1252" s="46"/>
      <c r="M1252" s="239" t="s">
        <v>1</v>
      </c>
      <c r="N1252" s="240" t="s">
        <v>44</v>
      </c>
      <c r="O1252" s="93"/>
      <c r="P1252" s="241">
        <f>O1252*H1252</f>
        <v>0</v>
      </c>
      <c r="Q1252" s="241">
        <v>0.0045500000000000002</v>
      </c>
      <c r="R1252" s="241">
        <f>Q1252*H1252</f>
        <v>0.32245850000000004</v>
      </c>
      <c r="S1252" s="241">
        <v>0</v>
      </c>
      <c r="T1252" s="242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3" t="s">
        <v>319</v>
      </c>
      <c r="AT1252" s="243" t="s">
        <v>226</v>
      </c>
      <c r="AU1252" s="243" t="s">
        <v>89</v>
      </c>
      <c r="AY1252" s="19" t="s">
        <v>224</v>
      </c>
      <c r="BE1252" s="244">
        <f>IF(N1252="základní",J1252,0)</f>
        <v>0</v>
      </c>
      <c r="BF1252" s="244">
        <f>IF(N1252="snížená",J1252,0)</f>
        <v>0</v>
      </c>
      <c r="BG1252" s="244">
        <f>IF(N1252="zákl. přenesená",J1252,0)</f>
        <v>0</v>
      </c>
      <c r="BH1252" s="244">
        <f>IF(N1252="sníž. přenesená",J1252,0)</f>
        <v>0</v>
      </c>
      <c r="BI1252" s="244">
        <f>IF(N1252="nulová",J1252,0)</f>
        <v>0</v>
      </c>
      <c r="BJ1252" s="19" t="s">
        <v>89</v>
      </c>
      <c r="BK1252" s="244">
        <f>ROUND(I1252*H1252,2)</f>
        <v>0</v>
      </c>
      <c r="BL1252" s="19" t="s">
        <v>319</v>
      </c>
      <c r="BM1252" s="243" t="s">
        <v>3843</v>
      </c>
    </row>
    <row r="1253" s="14" customFormat="1">
      <c r="A1253" s="14"/>
      <c r="B1253" s="257"/>
      <c r="C1253" s="258"/>
      <c r="D1253" s="247" t="s">
        <v>232</v>
      </c>
      <c r="E1253" s="259" t="s">
        <v>1</v>
      </c>
      <c r="F1253" s="260" t="s">
        <v>674</v>
      </c>
      <c r="G1253" s="258"/>
      <c r="H1253" s="259" t="s">
        <v>1</v>
      </c>
      <c r="I1253" s="261"/>
      <c r="J1253" s="258"/>
      <c r="K1253" s="258"/>
      <c r="L1253" s="262"/>
      <c r="M1253" s="263"/>
      <c r="N1253" s="264"/>
      <c r="O1253" s="264"/>
      <c r="P1253" s="264"/>
      <c r="Q1253" s="264"/>
      <c r="R1253" s="264"/>
      <c r="S1253" s="264"/>
      <c r="T1253" s="26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6" t="s">
        <v>232</v>
      </c>
      <c r="AU1253" s="266" t="s">
        <v>89</v>
      </c>
      <c r="AV1253" s="14" t="s">
        <v>84</v>
      </c>
      <c r="AW1253" s="14" t="s">
        <v>33</v>
      </c>
      <c r="AX1253" s="14" t="s">
        <v>78</v>
      </c>
      <c r="AY1253" s="266" t="s">
        <v>224</v>
      </c>
    </row>
    <row r="1254" s="13" customFormat="1">
      <c r="A1254" s="13"/>
      <c r="B1254" s="245"/>
      <c r="C1254" s="246"/>
      <c r="D1254" s="247" t="s">
        <v>232</v>
      </c>
      <c r="E1254" s="248" t="s">
        <v>1</v>
      </c>
      <c r="F1254" s="249" t="s">
        <v>3333</v>
      </c>
      <c r="G1254" s="246"/>
      <c r="H1254" s="250">
        <v>31.670000000000002</v>
      </c>
      <c r="I1254" s="251"/>
      <c r="J1254" s="246"/>
      <c r="K1254" s="246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6" t="s">
        <v>232</v>
      </c>
      <c r="AU1254" s="256" t="s">
        <v>89</v>
      </c>
      <c r="AV1254" s="13" t="s">
        <v>89</v>
      </c>
      <c r="AW1254" s="13" t="s">
        <v>33</v>
      </c>
      <c r="AX1254" s="13" t="s">
        <v>78</v>
      </c>
      <c r="AY1254" s="256" t="s">
        <v>224</v>
      </c>
    </row>
    <row r="1255" s="13" customFormat="1">
      <c r="A1255" s="13"/>
      <c r="B1255" s="245"/>
      <c r="C1255" s="246"/>
      <c r="D1255" s="247" t="s">
        <v>232</v>
      </c>
      <c r="E1255" s="248" t="s">
        <v>1</v>
      </c>
      <c r="F1255" s="249" t="s">
        <v>3335</v>
      </c>
      <c r="G1255" s="246"/>
      <c r="H1255" s="250">
        <v>12.74</v>
      </c>
      <c r="I1255" s="251"/>
      <c r="J1255" s="246"/>
      <c r="K1255" s="246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6" t="s">
        <v>232</v>
      </c>
      <c r="AU1255" s="256" t="s">
        <v>89</v>
      </c>
      <c r="AV1255" s="13" t="s">
        <v>89</v>
      </c>
      <c r="AW1255" s="13" t="s">
        <v>33</v>
      </c>
      <c r="AX1255" s="13" t="s">
        <v>78</v>
      </c>
      <c r="AY1255" s="256" t="s">
        <v>224</v>
      </c>
    </row>
    <row r="1256" s="13" customFormat="1">
      <c r="A1256" s="13"/>
      <c r="B1256" s="245"/>
      <c r="C1256" s="246"/>
      <c r="D1256" s="247" t="s">
        <v>232</v>
      </c>
      <c r="E1256" s="248" t="s">
        <v>1</v>
      </c>
      <c r="F1256" s="249" t="s">
        <v>3336</v>
      </c>
      <c r="G1256" s="246"/>
      <c r="H1256" s="250">
        <v>12.74</v>
      </c>
      <c r="I1256" s="251"/>
      <c r="J1256" s="246"/>
      <c r="K1256" s="246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6" t="s">
        <v>232</v>
      </c>
      <c r="AU1256" s="256" t="s">
        <v>89</v>
      </c>
      <c r="AV1256" s="13" t="s">
        <v>89</v>
      </c>
      <c r="AW1256" s="13" t="s">
        <v>33</v>
      </c>
      <c r="AX1256" s="13" t="s">
        <v>78</v>
      </c>
      <c r="AY1256" s="256" t="s">
        <v>224</v>
      </c>
    </row>
    <row r="1257" s="13" customFormat="1">
      <c r="A1257" s="13"/>
      <c r="B1257" s="245"/>
      <c r="C1257" s="246"/>
      <c r="D1257" s="247" t="s">
        <v>232</v>
      </c>
      <c r="E1257" s="248" t="s">
        <v>1</v>
      </c>
      <c r="F1257" s="249" t="s">
        <v>3337</v>
      </c>
      <c r="G1257" s="246"/>
      <c r="H1257" s="250">
        <v>13.720000000000001</v>
      </c>
      <c r="I1257" s="251"/>
      <c r="J1257" s="246"/>
      <c r="K1257" s="246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6" t="s">
        <v>232</v>
      </c>
      <c r="AU1257" s="256" t="s">
        <v>89</v>
      </c>
      <c r="AV1257" s="13" t="s">
        <v>89</v>
      </c>
      <c r="AW1257" s="13" t="s">
        <v>33</v>
      </c>
      <c r="AX1257" s="13" t="s">
        <v>78</v>
      </c>
      <c r="AY1257" s="256" t="s">
        <v>224</v>
      </c>
    </row>
    <row r="1258" s="15" customFormat="1">
      <c r="A1258" s="15"/>
      <c r="B1258" s="267"/>
      <c r="C1258" s="268"/>
      <c r="D1258" s="247" t="s">
        <v>232</v>
      </c>
      <c r="E1258" s="269" t="s">
        <v>1</v>
      </c>
      <c r="F1258" s="270" t="s">
        <v>248</v>
      </c>
      <c r="G1258" s="268"/>
      <c r="H1258" s="271">
        <v>70.870000000000005</v>
      </c>
      <c r="I1258" s="272"/>
      <c r="J1258" s="268"/>
      <c r="K1258" s="268"/>
      <c r="L1258" s="273"/>
      <c r="M1258" s="274"/>
      <c r="N1258" s="275"/>
      <c r="O1258" s="275"/>
      <c r="P1258" s="275"/>
      <c r="Q1258" s="275"/>
      <c r="R1258" s="275"/>
      <c r="S1258" s="275"/>
      <c r="T1258" s="276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77" t="s">
        <v>232</v>
      </c>
      <c r="AU1258" s="277" t="s">
        <v>89</v>
      </c>
      <c r="AV1258" s="15" t="s">
        <v>230</v>
      </c>
      <c r="AW1258" s="15" t="s">
        <v>33</v>
      </c>
      <c r="AX1258" s="15" t="s">
        <v>84</v>
      </c>
      <c r="AY1258" s="277" t="s">
        <v>224</v>
      </c>
    </row>
    <row r="1259" s="2" customFormat="1" ht="16.5" customHeight="1">
      <c r="A1259" s="40"/>
      <c r="B1259" s="41"/>
      <c r="C1259" s="231" t="s">
        <v>1681</v>
      </c>
      <c r="D1259" s="231" t="s">
        <v>226</v>
      </c>
      <c r="E1259" s="232" t="s">
        <v>1958</v>
      </c>
      <c r="F1259" s="233" t="s">
        <v>1959</v>
      </c>
      <c r="G1259" s="234" t="s">
        <v>229</v>
      </c>
      <c r="H1259" s="235">
        <v>70.870000000000005</v>
      </c>
      <c r="I1259" s="236"/>
      <c r="J1259" s="237">
        <f>ROUND(I1259*H1259,2)</f>
        <v>0</v>
      </c>
      <c r="K1259" s="238"/>
      <c r="L1259" s="46"/>
      <c r="M1259" s="239" t="s">
        <v>1</v>
      </c>
      <c r="N1259" s="240" t="s">
        <v>44</v>
      </c>
      <c r="O1259" s="93"/>
      <c r="P1259" s="241">
        <f>O1259*H1259</f>
        <v>0</v>
      </c>
      <c r="Q1259" s="241">
        <v>0.00040000000000000002</v>
      </c>
      <c r="R1259" s="241">
        <f>Q1259*H1259</f>
        <v>0.028348000000000002</v>
      </c>
      <c r="S1259" s="241">
        <v>0</v>
      </c>
      <c r="T1259" s="242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3" t="s">
        <v>319</v>
      </c>
      <c r="AT1259" s="243" t="s">
        <v>226</v>
      </c>
      <c r="AU1259" s="243" t="s">
        <v>89</v>
      </c>
      <c r="AY1259" s="19" t="s">
        <v>224</v>
      </c>
      <c r="BE1259" s="244">
        <f>IF(N1259="základní",J1259,0)</f>
        <v>0</v>
      </c>
      <c r="BF1259" s="244">
        <f>IF(N1259="snížená",J1259,0)</f>
        <v>0</v>
      </c>
      <c r="BG1259" s="244">
        <f>IF(N1259="zákl. přenesená",J1259,0)</f>
        <v>0</v>
      </c>
      <c r="BH1259" s="244">
        <f>IF(N1259="sníž. přenesená",J1259,0)</f>
        <v>0</v>
      </c>
      <c r="BI1259" s="244">
        <f>IF(N1259="nulová",J1259,0)</f>
        <v>0</v>
      </c>
      <c r="BJ1259" s="19" t="s">
        <v>89</v>
      </c>
      <c r="BK1259" s="244">
        <f>ROUND(I1259*H1259,2)</f>
        <v>0</v>
      </c>
      <c r="BL1259" s="19" t="s">
        <v>319</v>
      </c>
      <c r="BM1259" s="243" t="s">
        <v>3844</v>
      </c>
    </row>
    <row r="1260" s="14" customFormat="1">
      <c r="A1260" s="14"/>
      <c r="B1260" s="257"/>
      <c r="C1260" s="258"/>
      <c r="D1260" s="247" t="s">
        <v>232</v>
      </c>
      <c r="E1260" s="259" t="s">
        <v>1</v>
      </c>
      <c r="F1260" s="260" t="s">
        <v>674</v>
      </c>
      <c r="G1260" s="258"/>
      <c r="H1260" s="259" t="s">
        <v>1</v>
      </c>
      <c r="I1260" s="261"/>
      <c r="J1260" s="258"/>
      <c r="K1260" s="258"/>
      <c r="L1260" s="262"/>
      <c r="M1260" s="263"/>
      <c r="N1260" s="264"/>
      <c r="O1260" s="264"/>
      <c r="P1260" s="264"/>
      <c r="Q1260" s="264"/>
      <c r="R1260" s="264"/>
      <c r="S1260" s="264"/>
      <c r="T1260" s="26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6" t="s">
        <v>232</v>
      </c>
      <c r="AU1260" s="266" t="s">
        <v>89</v>
      </c>
      <c r="AV1260" s="14" t="s">
        <v>84</v>
      </c>
      <c r="AW1260" s="14" t="s">
        <v>33</v>
      </c>
      <c r="AX1260" s="14" t="s">
        <v>78</v>
      </c>
      <c r="AY1260" s="266" t="s">
        <v>224</v>
      </c>
    </row>
    <row r="1261" s="13" customFormat="1">
      <c r="A1261" s="13"/>
      <c r="B1261" s="245"/>
      <c r="C1261" s="246"/>
      <c r="D1261" s="247" t="s">
        <v>232</v>
      </c>
      <c r="E1261" s="248" t="s">
        <v>1</v>
      </c>
      <c r="F1261" s="249" t="s">
        <v>3333</v>
      </c>
      <c r="G1261" s="246"/>
      <c r="H1261" s="250">
        <v>31.670000000000002</v>
      </c>
      <c r="I1261" s="251"/>
      <c r="J1261" s="246"/>
      <c r="K1261" s="246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6" t="s">
        <v>232</v>
      </c>
      <c r="AU1261" s="256" t="s">
        <v>89</v>
      </c>
      <c r="AV1261" s="13" t="s">
        <v>89</v>
      </c>
      <c r="AW1261" s="13" t="s">
        <v>33</v>
      </c>
      <c r="AX1261" s="13" t="s">
        <v>78</v>
      </c>
      <c r="AY1261" s="256" t="s">
        <v>224</v>
      </c>
    </row>
    <row r="1262" s="13" customFormat="1">
      <c r="A1262" s="13"/>
      <c r="B1262" s="245"/>
      <c r="C1262" s="246"/>
      <c r="D1262" s="247" t="s">
        <v>232</v>
      </c>
      <c r="E1262" s="248" t="s">
        <v>1</v>
      </c>
      <c r="F1262" s="249" t="s">
        <v>3335</v>
      </c>
      <c r="G1262" s="246"/>
      <c r="H1262" s="250">
        <v>12.74</v>
      </c>
      <c r="I1262" s="251"/>
      <c r="J1262" s="246"/>
      <c r="K1262" s="246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6" t="s">
        <v>232</v>
      </c>
      <c r="AU1262" s="256" t="s">
        <v>89</v>
      </c>
      <c r="AV1262" s="13" t="s">
        <v>89</v>
      </c>
      <c r="AW1262" s="13" t="s">
        <v>33</v>
      </c>
      <c r="AX1262" s="13" t="s">
        <v>78</v>
      </c>
      <c r="AY1262" s="256" t="s">
        <v>224</v>
      </c>
    </row>
    <row r="1263" s="13" customFormat="1">
      <c r="A1263" s="13"/>
      <c r="B1263" s="245"/>
      <c r="C1263" s="246"/>
      <c r="D1263" s="247" t="s">
        <v>232</v>
      </c>
      <c r="E1263" s="248" t="s">
        <v>1</v>
      </c>
      <c r="F1263" s="249" t="s">
        <v>3336</v>
      </c>
      <c r="G1263" s="246"/>
      <c r="H1263" s="250">
        <v>12.74</v>
      </c>
      <c r="I1263" s="251"/>
      <c r="J1263" s="246"/>
      <c r="K1263" s="246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6" t="s">
        <v>232</v>
      </c>
      <c r="AU1263" s="256" t="s">
        <v>89</v>
      </c>
      <c r="AV1263" s="13" t="s">
        <v>89</v>
      </c>
      <c r="AW1263" s="13" t="s">
        <v>33</v>
      </c>
      <c r="AX1263" s="13" t="s">
        <v>78</v>
      </c>
      <c r="AY1263" s="256" t="s">
        <v>224</v>
      </c>
    </row>
    <row r="1264" s="13" customFormat="1">
      <c r="A1264" s="13"/>
      <c r="B1264" s="245"/>
      <c r="C1264" s="246"/>
      <c r="D1264" s="247" t="s">
        <v>232</v>
      </c>
      <c r="E1264" s="248" t="s">
        <v>1</v>
      </c>
      <c r="F1264" s="249" t="s">
        <v>3337</v>
      </c>
      <c r="G1264" s="246"/>
      <c r="H1264" s="250">
        <v>13.720000000000001</v>
      </c>
      <c r="I1264" s="251"/>
      <c r="J1264" s="246"/>
      <c r="K1264" s="246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6" t="s">
        <v>232</v>
      </c>
      <c r="AU1264" s="256" t="s">
        <v>89</v>
      </c>
      <c r="AV1264" s="13" t="s">
        <v>89</v>
      </c>
      <c r="AW1264" s="13" t="s">
        <v>33</v>
      </c>
      <c r="AX1264" s="13" t="s">
        <v>78</v>
      </c>
      <c r="AY1264" s="256" t="s">
        <v>224</v>
      </c>
    </row>
    <row r="1265" s="15" customFormat="1">
      <c r="A1265" s="15"/>
      <c r="B1265" s="267"/>
      <c r="C1265" s="268"/>
      <c r="D1265" s="247" t="s">
        <v>232</v>
      </c>
      <c r="E1265" s="269" t="s">
        <v>1</v>
      </c>
      <c r="F1265" s="270" t="s">
        <v>248</v>
      </c>
      <c r="G1265" s="268"/>
      <c r="H1265" s="271">
        <v>70.870000000000005</v>
      </c>
      <c r="I1265" s="272"/>
      <c r="J1265" s="268"/>
      <c r="K1265" s="268"/>
      <c r="L1265" s="273"/>
      <c r="M1265" s="274"/>
      <c r="N1265" s="275"/>
      <c r="O1265" s="275"/>
      <c r="P1265" s="275"/>
      <c r="Q1265" s="275"/>
      <c r="R1265" s="275"/>
      <c r="S1265" s="275"/>
      <c r="T1265" s="276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77" t="s">
        <v>232</v>
      </c>
      <c r="AU1265" s="277" t="s">
        <v>89</v>
      </c>
      <c r="AV1265" s="15" t="s">
        <v>230</v>
      </c>
      <c r="AW1265" s="15" t="s">
        <v>33</v>
      </c>
      <c r="AX1265" s="15" t="s">
        <v>84</v>
      </c>
      <c r="AY1265" s="277" t="s">
        <v>224</v>
      </c>
    </row>
    <row r="1266" s="2" customFormat="1" ht="16.5" customHeight="1">
      <c r="A1266" s="40"/>
      <c r="B1266" s="41"/>
      <c r="C1266" s="278" t="s">
        <v>1692</v>
      </c>
      <c r="D1266" s="278" t="s">
        <v>390</v>
      </c>
      <c r="E1266" s="279" t="s">
        <v>1962</v>
      </c>
      <c r="F1266" s="280" t="s">
        <v>1963</v>
      </c>
      <c r="G1266" s="281" t="s">
        <v>229</v>
      </c>
      <c r="H1266" s="282">
        <v>77.956999999999994</v>
      </c>
      <c r="I1266" s="283"/>
      <c r="J1266" s="284">
        <f>ROUND(I1266*H1266,2)</f>
        <v>0</v>
      </c>
      <c r="K1266" s="285"/>
      <c r="L1266" s="286"/>
      <c r="M1266" s="287" t="s">
        <v>1</v>
      </c>
      <c r="N1266" s="288" t="s">
        <v>44</v>
      </c>
      <c r="O1266" s="93"/>
      <c r="P1266" s="241">
        <f>O1266*H1266</f>
        <v>0</v>
      </c>
      <c r="Q1266" s="241">
        <v>0.0033999999999999998</v>
      </c>
      <c r="R1266" s="241">
        <f>Q1266*H1266</f>
        <v>0.26505379999999995</v>
      </c>
      <c r="S1266" s="241">
        <v>0</v>
      </c>
      <c r="T1266" s="242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3" t="s">
        <v>418</v>
      </c>
      <c r="AT1266" s="243" t="s">
        <v>390</v>
      </c>
      <c r="AU1266" s="243" t="s">
        <v>89</v>
      </c>
      <c r="AY1266" s="19" t="s">
        <v>224</v>
      </c>
      <c r="BE1266" s="244">
        <f>IF(N1266="základní",J1266,0)</f>
        <v>0</v>
      </c>
      <c r="BF1266" s="244">
        <f>IF(N1266="snížená",J1266,0)</f>
        <v>0</v>
      </c>
      <c r="BG1266" s="244">
        <f>IF(N1266="zákl. přenesená",J1266,0)</f>
        <v>0</v>
      </c>
      <c r="BH1266" s="244">
        <f>IF(N1266="sníž. přenesená",J1266,0)</f>
        <v>0</v>
      </c>
      <c r="BI1266" s="244">
        <f>IF(N1266="nulová",J1266,0)</f>
        <v>0</v>
      </c>
      <c r="BJ1266" s="19" t="s">
        <v>89</v>
      </c>
      <c r="BK1266" s="244">
        <f>ROUND(I1266*H1266,2)</f>
        <v>0</v>
      </c>
      <c r="BL1266" s="19" t="s">
        <v>319</v>
      </c>
      <c r="BM1266" s="243" t="s">
        <v>3845</v>
      </c>
    </row>
    <row r="1267" s="14" customFormat="1">
      <c r="A1267" s="14"/>
      <c r="B1267" s="257"/>
      <c r="C1267" s="258"/>
      <c r="D1267" s="247" t="s">
        <v>232</v>
      </c>
      <c r="E1267" s="259" t="s">
        <v>1</v>
      </c>
      <c r="F1267" s="260" t="s">
        <v>674</v>
      </c>
      <c r="G1267" s="258"/>
      <c r="H1267" s="259" t="s">
        <v>1</v>
      </c>
      <c r="I1267" s="261"/>
      <c r="J1267" s="258"/>
      <c r="K1267" s="258"/>
      <c r="L1267" s="262"/>
      <c r="M1267" s="263"/>
      <c r="N1267" s="264"/>
      <c r="O1267" s="264"/>
      <c r="P1267" s="264"/>
      <c r="Q1267" s="264"/>
      <c r="R1267" s="264"/>
      <c r="S1267" s="264"/>
      <c r="T1267" s="26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6" t="s">
        <v>232</v>
      </c>
      <c r="AU1267" s="266" t="s">
        <v>89</v>
      </c>
      <c r="AV1267" s="14" t="s">
        <v>84</v>
      </c>
      <c r="AW1267" s="14" t="s">
        <v>33</v>
      </c>
      <c r="AX1267" s="14" t="s">
        <v>78</v>
      </c>
      <c r="AY1267" s="266" t="s">
        <v>224</v>
      </c>
    </row>
    <row r="1268" s="13" customFormat="1">
      <c r="A1268" s="13"/>
      <c r="B1268" s="245"/>
      <c r="C1268" s="246"/>
      <c r="D1268" s="247" t="s">
        <v>232</v>
      </c>
      <c r="E1268" s="248" t="s">
        <v>1</v>
      </c>
      <c r="F1268" s="249" t="s">
        <v>3846</v>
      </c>
      <c r="G1268" s="246"/>
      <c r="H1268" s="250">
        <v>34.837000000000003</v>
      </c>
      <c r="I1268" s="251"/>
      <c r="J1268" s="246"/>
      <c r="K1268" s="246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6" t="s">
        <v>232</v>
      </c>
      <c r="AU1268" s="256" t="s">
        <v>89</v>
      </c>
      <c r="AV1268" s="13" t="s">
        <v>89</v>
      </c>
      <c r="AW1268" s="13" t="s">
        <v>33</v>
      </c>
      <c r="AX1268" s="13" t="s">
        <v>78</v>
      </c>
      <c r="AY1268" s="256" t="s">
        <v>224</v>
      </c>
    </row>
    <row r="1269" s="13" customFormat="1">
      <c r="A1269" s="13"/>
      <c r="B1269" s="245"/>
      <c r="C1269" s="246"/>
      <c r="D1269" s="247" t="s">
        <v>232</v>
      </c>
      <c r="E1269" s="248" t="s">
        <v>1</v>
      </c>
      <c r="F1269" s="249" t="s">
        <v>3847</v>
      </c>
      <c r="G1269" s="246"/>
      <c r="H1269" s="250">
        <v>14.013999999999999</v>
      </c>
      <c r="I1269" s="251"/>
      <c r="J1269" s="246"/>
      <c r="K1269" s="246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6" t="s">
        <v>232</v>
      </c>
      <c r="AU1269" s="256" t="s">
        <v>89</v>
      </c>
      <c r="AV1269" s="13" t="s">
        <v>89</v>
      </c>
      <c r="AW1269" s="13" t="s">
        <v>33</v>
      </c>
      <c r="AX1269" s="13" t="s">
        <v>78</v>
      </c>
      <c r="AY1269" s="256" t="s">
        <v>224</v>
      </c>
    </row>
    <row r="1270" s="13" customFormat="1">
      <c r="A1270" s="13"/>
      <c r="B1270" s="245"/>
      <c r="C1270" s="246"/>
      <c r="D1270" s="247" t="s">
        <v>232</v>
      </c>
      <c r="E1270" s="248" t="s">
        <v>1</v>
      </c>
      <c r="F1270" s="249" t="s">
        <v>3848</v>
      </c>
      <c r="G1270" s="246"/>
      <c r="H1270" s="250">
        <v>14.013999999999999</v>
      </c>
      <c r="I1270" s="251"/>
      <c r="J1270" s="246"/>
      <c r="K1270" s="246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6" t="s">
        <v>232</v>
      </c>
      <c r="AU1270" s="256" t="s">
        <v>89</v>
      </c>
      <c r="AV1270" s="13" t="s">
        <v>89</v>
      </c>
      <c r="AW1270" s="13" t="s">
        <v>33</v>
      </c>
      <c r="AX1270" s="13" t="s">
        <v>78</v>
      </c>
      <c r="AY1270" s="256" t="s">
        <v>224</v>
      </c>
    </row>
    <row r="1271" s="13" customFormat="1">
      <c r="A1271" s="13"/>
      <c r="B1271" s="245"/>
      <c r="C1271" s="246"/>
      <c r="D1271" s="247" t="s">
        <v>232</v>
      </c>
      <c r="E1271" s="248" t="s">
        <v>1</v>
      </c>
      <c r="F1271" s="249" t="s">
        <v>3849</v>
      </c>
      <c r="G1271" s="246"/>
      <c r="H1271" s="250">
        <v>15.092000000000001</v>
      </c>
      <c r="I1271" s="251"/>
      <c r="J1271" s="246"/>
      <c r="K1271" s="246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6" t="s">
        <v>232</v>
      </c>
      <c r="AU1271" s="256" t="s">
        <v>89</v>
      </c>
      <c r="AV1271" s="13" t="s">
        <v>89</v>
      </c>
      <c r="AW1271" s="13" t="s">
        <v>33</v>
      </c>
      <c r="AX1271" s="13" t="s">
        <v>78</v>
      </c>
      <c r="AY1271" s="256" t="s">
        <v>224</v>
      </c>
    </row>
    <row r="1272" s="15" customFormat="1">
      <c r="A1272" s="15"/>
      <c r="B1272" s="267"/>
      <c r="C1272" s="268"/>
      <c r="D1272" s="247" t="s">
        <v>232</v>
      </c>
      <c r="E1272" s="269" t="s">
        <v>1</v>
      </c>
      <c r="F1272" s="270" t="s">
        <v>248</v>
      </c>
      <c r="G1272" s="268"/>
      <c r="H1272" s="271">
        <v>77.956999999999994</v>
      </c>
      <c r="I1272" s="272"/>
      <c r="J1272" s="268"/>
      <c r="K1272" s="268"/>
      <c r="L1272" s="273"/>
      <c r="M1272" s="274"/>
      <c r="N1272" s="275"/>
      <c r="O1272" s="275"/>
      <c r="P1272" s="275"/>
      <c r="Q1272" s="275"/>
      <c r="R1272" s="275"/>
      <c r="S1272" s="275"/>
      <c r="T1272" s="276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77" t="s">
        <v>232</v>
      </c>
      <c r="AU1272" s="277" t="s">
        <v>89</v>
      </c>
      <c r="AV1272" s="15" t="s">
        <v>230</v>
      </c>
      <c r="AW1272" s="15" t="s">
        <v>33</v>
      </c>
      <c r="AX1272" s="15" t="s">
        <v>84</v>
      </c>
      <c r="AY1272" s="277" t="s">
        <v>224</v>
      </c>
    </row>
    <row r="1273" s="2" customFormat="1" ht="16.5" customHeight="1">
      <c r="A1273" s="40"/>
      <c r="B1273" s="41"/>
      <c r="C1273" s="231" t="s">
        <v>1697</v>
      </c>
      <c r="D1273" s="231" t="s">
        <v>226</v>
      </c>
      <c r="E1273" s="232" t="s">
        <v>1970</v>
      </c>
      <c r="F1273" s="233" t="s">
        <v>1971</v>
      </c>
      <c r="G1273" s="234" t="s">
        <v>273</v>
      </c>
      <c r="H1273" s="235">
        <v>60.299999999999997</v>
      </c>
      <c r="I1273" s="236"/>
      <c r="J1273" s="237">
        <f>ROUND(I1273*H1273,2)</f>
        <v>0</v>
      </c>
      <c r="K1273" s="238"/>
      <c r="L1273" s="46"/>
      <c r="M1273" s="239" t="s">
        <v>1</v>
      </c>
      <c r="N1273" s="240" t="s">
        <v>44</v>
      </c>
      <c r="O1273" s="93"/>
      <c r="P1273" s="241">
        <f>O1273*H1273</f>
        <v>0</v>
      </c>
      <c r="Q1273" s="241">
        <v>2.0000000000000002E-05</v>
      </c>
      <c r="R1273" s="241">
        <f>Q1273*H1273</f>
        <v>0.001206</v>
      </c>
      <c r="S1273" s="241">
        <v>0</v>
      </c>
      <c r="T1273" s="242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43" t="s">
        <v>319</v>
      </c>
      <c r="AT1273" s="243" t="s">
        <v>226</v>
      </c>
      <c r="AU1273" s="243" t="s">
        <v>89</v>
      </c>
      <c r="AY1273" s="19" t="s">
        <v>224</v>
      </c>
      <c r="BE1273" s="244">
        <f>IF(N1273="základní",J1273,0)</f>
        <v>0</v>
      </c>
      <c r="BF1273" s="244">
        <f>IF(N1273="snížená",J1273,0)</f>
        <v>0</v>
      </c>
      <c r="BG1273" s="244">
        <f>IF(N1273="zákl. přenesená",J1273,0)</f>
        <v>0</v>
      </c>
      <c r="BH1273" s="244">
        <f>IF(N1273="sníž. přenesená",J1273,0)</f>
        <v>0</v>
      </c>
      <c r="BI1273" s="244">
        <f>IF(N1273="nulová",J1273,0)</f>
        <v>0</v>
      </c>
      <c r="BJ1273" s="19" t="s">
        <v>89</v>
      </c>
      <c r="BK1273" s="244">
        <f>ROUND(I1273*H1273,2)</f>
        <v>0</v>
      </c>
      <c r="BL1273" s="19" t="s">
        <v>319</v>
      </c>
      <c r="BM1273" s="243" t="s">
        <v>3850</v>
      </c>
    </row>
    <row r="1274" s="14" customFormat="1">
      <c r="A1274" s="14"/>
      <c r="B1274" s="257"/>
      <c r="C1274" s="258"/>
      <c r="D1274" s="247" t="s">
        <v>232</v>
      </c>
      <c r="E1274" s="259" t="s">
        <v>1</v>
      </c>
      <c r="F1274" s="260" t="s">
        <v>674</v>
      </c>
      <c r="G1274" s="258"/>
      <c r="H1274" s="259" t="s">
        <v>1</v>
      </c>
      <c r="I1274" s="261"/>
      <c r="J1274" s="258"/>
      <c r="K1274" s="258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6" t="s">
        <v>232</v>
      </c>
      <c r="AU1274" s="266" t="s">
        <v>89</v>
      </c>
      <c r="AV1274" s="14" t="s">
        <v>84</v>
      </c>
      <c r="AW1274" s="14" t="s">
        <v>33</v>
      </c>
      <c r="AX1274" s="14" t="s">
        <v>78</v>
      </c>
      <c r="AY1274" s="266" t="s">
        <v>224</v>
      </c>
    </row>
    <row r="1275" s="13" customFormat="1">
      <c r="A1275" s="13"/>
      <c r="B1275" s="245"/>
      <c r="C1275" s="246"/>
      <c r="D1275" s="247" t="s">
        <v>232</v>
      </c>
      <c r="E1275" s="248" t="s">
        <v>1</v>
      </c>
      <c r="F1275" s="249" t="s">
        <v>3851</v>
      </c>
      <c r="G1275" s="246"/>
      <c r="H1275" s="250">
        <v>27.300000000000001</v>
      </c>
      <c r="I1275" s="251"/>
      <c r="J1275" s="246"/>
      <c r="K1275" s="246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6" t="s">
        <v>232</v>
      </c>
      <c r="AU1275" s="256" t="s">
        <v>89</v>
      </c>
      <c r="AV1275" s="13" t="s">
        <v>89</v>
      </c>
      <c r="AW1275" s="13" t="s">
        <v>33</v>
      </c>
      <c r="AX1275" s="13" t="s">
        <v>78</v>
      </c>
      <c r="AY1275" s="256" t="s">
        <v>224</v>
      </c>
    </row>
    <row r="1276" s="13" customFormat="1">
      <c r="A1276" s="13"/>
      <c r="B1276" s="245"/>
      <c r="C1276" s="246"/>
      <c r="D1276" s="247" t="s">
        <v>232</v>
      </c>
      <c r="E1276" s="248" t="s">
        <v>1</v>
      </c>
      <c r="F1276" s="249" t="s">
        <v>3852</v>
      </c>
      <c r="G1276" s="246"/>
      <c r="H1276" s="250">
        <v>10.5</v>
      </c>
      <c r="I1276" s="251"/>
      <c r="J1276" s="246"/>
      <c r="K1276" s="246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6" t="s">
        <v>232</v>
      </c>
      <c r="AU1276" s="256" t="s">
        <v>89</v>
      </c>
      <c r="AV1276" s="13" t="s">
        <v>89</v>
      </c>
      <c r="AW1276" s="13" t="s">
        <v>33</v>
      </c>
      <c r="AX1276" s="13" t="s">
        <v>78</v>
      </c>
      <c r="AY1276" s="256" t="s">
        <v>224</v>
      </c>
    </row>
    <row r="1277" s="13" customFormat="1">
      <c r="A1277" s="13"/>
      <c r="B1277" s="245"/>
      <c r="C1277" s="246"/>
      <c r="D1277" s="247" t="s">
        <v>232</v>
      </c>
      <c r="E1277" s="248" t="s">
        <v>1</v>
      </c>
      <c r="F1277" s="249" t="s">
        <v>3853</v>
      </c>
      <c r="G1277" s="246"/>
      <c r="H1277" s="250">
        <v>10.5</v>
      </c>
      <c r="I1277" s="251"/>
      <c r="J1277" s="246"/>
      <c r="K1277" s="246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6" t="s">
        <v>232</v>
      </c>
      <c r="AU1277" s="256" t="s">
        <v>89</v>
      </c>
      <c r="AV1277" s="13" t="s">
        <v>89</v>
      </c>
      <c r="AW1277" s="13" t="s">
        <v>33</v>
      </c>
      <c r="AX1277" s="13" t="s">
        <v>78</v>
      </c>
      <c r="AY1277" s="256" t="s">
        <v>224</v>
      </c>
    </row>
    <row r="1278" s="13" customFormat="1">
      <c r="A1278" s="13"/>
      <c r="B1278" s="245"/>
      <c r="C1278" s="246"/>
      <c r="D1278" s="247" t="s">
        <v>232</v>
      </c>
      <c r="E1278" s="248" t="s">
        <v>1</v>
      </c>
      <c r="F1278" s="249" t="s">
        <v>3854</v>
      </c>
      <c r="G1278" s="246"/>
      <c r="H1278" s="250">
        <v>12</v>
      </c>
      <c r="I1278" s="251"/>
      <c r="J1278" s="246"/>
      <c r="K1278" s="246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6" t="s">
        <v>232</v>
      </c>
      <c r="AU1278" s="256" t="s">
        <v>89</v>
      </c>
      <c r="AV1278" s="13" t="s">
        <v>89</v>
      </c>
      <c r="AW1278" s="13" t="s">
        <v>33</v>
      </c>
      <c r="AX1278" s="13" t="s">
        <v>78</v>
      </c>
      <c r="AY1278" s="256" t="s">
        <v>224</v>
      </c>
    </row>
    <row r="1279" s="15" customFormat="1">
      <c r="A1279" s="15"/>
      <c r="B1279" s="267"/>
      <c r="C1279" s="268"/>
      <c r="D1279" s="247" t="s">
        <v>232</v>
      </c>
      <c r="E1279" s="269" t="s">
        <v>1</v>
      </c>
      <c r="F1279" s="270" t="s">
        <v>248</v>
      </c>
      <c r="G1279" s="268"/>
      <c r="H1279" s="271">
        <v>60.299999999999997</v>
      </c>
      <c r="I1279" s="272"/>
      <c r="J1279" s="268"/>
      <c r="K1279" s="268"/>
      <c r="L1279" s="273"/>
      <c r="M1279" s="274"/>
      <c r="N1279" s="275"/>
      <c r="O1279" s="275"/>
      <c r="P1279" s="275"/>
      <c r="Q1279" s="275"/>
      <c r="R1279" s="275"/>
      <c r="S1279" s="275"/>
      <c r="T1279" s="276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7" t="s">
        <v>232</v>
      </c>
      <c r="AU1279" s="277" t="s">
        <v>89</v>
      </c>
      <c r="AV1279" s="15" t="s">
        <v>230</v>
      </c>
      <c r="AW1279" s="15" t="s">
        <v>33</v>
      </c>
      <c r="AX1279" s="15" t="s">
        <v>84</v>
      </c>
      <c r="AY1279" s="277" t="s">
        <v>224</v>
      </c>
    </row>
    <row r="1280" s="2" customFormat="1" ht="16.5" customHeight="1">
      <c r="A1280" s="40"/>
      <c r="B1280" s="41"/>
      <c r="C1280" s="231" t="s">
        <v>1700</v>
      </c>
      <c r="D1280" s="231" t="s">
        <v>226</v>
      </c>
      <c r="E1280" s="232" t="s">
        <v>1978</v>
      </c>
      <c r="F1280" s="233" t="s">
        <v>1979</v>
      </c>
      <c r="G1280" s="234" t="s">
        <v>273</v>
      </c>
      <c r="H1280" s="235">
        <v>61.75</v>
      </c>
      <c r="I1280" s="236"/>
      <c r="J1280" s="237">
        <f>ROUND(I1280*H1280,2)</f>
        <v>0</v>
      </c>
      <c r="K1280" s="238"/>
      <c r="L1280" s="46"/>
      <c r="M1280" s="239" t="s">
        <v>1</v>
      </c>
      <c r="N1280" s="240" t="s">
        <v>44</v>
      </c>
      <c r="O1280" s="93"/>
      <c r="P1280" s="241">
        <f>O1280*H1280</f>
        <v>0</v>
      </c>
      <c r="Q1280" s="241">
        <v>1.0000000000000001E-05</v>
      </c>
      <c r="R1280" s="241">
        <f>Q1280*H1280</f>
        <v>0.0006175000000000001</v>
      </c>
      <c r="S1280" s="241">
        <v>0</v>
      </c>
      <c r="T1280" s="242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3" t="s">
        <v>319</v>
      </c>
      <c r="AT1280" s="243" t="s">
        <v>226</v>
      </c>
      <c r="AU1280" s="243" t="s">
        <v>89</v>
      </c>
      <c r="AY1280" s="19" t="s">
        <v>224</v>
      </c>
      <c r="BE1280" s="244">
        <f>IF(N1280="základní",J1280,0)</f>
        <v>0</v>
      </c>
      <c r="BF1280" s="244">
        <f>IF(N1280="snížená",J1280,0)</f>
        <v>0</v>
      </c>
      <c r="BG1280" s="244">
        <f>IF(N1280="zákl. přenesená",J1280,0)</f>
        <v>0</v>
      </c>
      <c r="BH1280" s="244">
        <f>IF(N1280="sníž. přenesená",J1280,0)</f>
        <v>0</v>
      </c>
      <c r="BI1280" s="244">
        <f>IF(N1280="nulová",J1280,0)</f>
        <v>0</v>
      </c>
      <c r="BJ1280" s="19" t="s">
        <v>89</v>
      </c>
      <c r="BK1280" s="244">
        <f>ROUND(I1280*H1280,2)</f>
        <v>0</v>
      </c>
      <c r="BL1280" s="19" t="s">
        <v>319</v>
      </c>
      <c r="BM1280" s="243" t="s">
        <v>3855</v>
      </c>
    </row>
    <row r="1281" s="14" customFormat="1">
      <c r="A1281" s="14"/>
      <c r="B1281" s="257"/>
      <c r="C1281" s="258"/>
      <c r="D1281" s="247" t="s">
        <v>232</v>
      </c>
      <c r="E1281" s="259" t="s">
        <v>1</v>
      </c>
      <c r="F1281" s="260" t="s">
        <v>3856</v>
      </c>
      <c r="G1281" s="258"/>
      <c r="H1281" s="259" t="s">
        <v>1</v>
      </c>
      <c r="I1281" s="261"/>
      <c r="J1281" s="258"/>
      <c r="K1281" s="258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6" t="s">
        <v>232</v>
      </c>
      <c r="AU1281" s="266" t="s">
        <v>89</v>
      </c>
      <c r="AV1281" s="14" t="s">
        <v>84</v>
      </c>
      <c r="AW1281" s="14" t="s">
        <v>33</v>
      </c>
      <c r="AX1281" s="14" t="s">
        <v>78</v>
      </c>
      <c r="AY1281" s="266" t="s">
        <v>224</v>
      </c>
    </row>
    <row r="1282" s="13" customFormat="1">
      <c r="A1282" s="13"/>
      <c r="B1282" s="245"/>
      <c r="C1282" s="246"/>
      <c r="D1282" s="247" t="s">
        <v>232</v>
      </c>
      <c r="E1282" s="248" t="s">
        <v>1</v>
      </c>
      <c r="F1282" s="249" t="s">
        <v>3857</v>
      </c>
      <c r="G1282" s="246"/>
      <c r="H1282" s="250">
        <v>23.620000000000001</v>
      </c>
      <c r="I1282" s="251"/>
      <c r="J1282" s="246"/>
      <c r="K1282" s="246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6" t="s">
        <v>232</v>
      </c>
      <c r="AU1282" s="256" t="s">
        <v>89</v>
      </c>
      <c r="AV1282" s="13" t="s">
        <v>89</v>
      </c>
      <c r="AW1282" s="13" t="s">
        <v>33</v>
      </c>
      <c r="AX1282" s="13" t="s">
        <v>78</v>
      </c>
      <c r="AY1282" s="256" t="s">
        <v>224</v>
      </c>
    </row>
    <row r="1283" s="13" customFormat="1">
      <c r="A1283" s="13"/>
      <c r="B1283" s="245"/>
      <c r="C1283" s="246"/>
      <c r="D1283" s="247" t="s">
        <v>232</v>
      </c>
      <c r="E1283" s="248" t="s">
        <v>1</v>
      </c>
      <c r="F1283" s="249" t="s">
        <v>3858</v>
      </c>
      <c r="G1283" s="246"/>
      <c r="H1283" s="250">
        <v>12.720000000000001</v>
      </c>
      <c r="I1283" s="251"/>
      <c r="J1283" s="246"/>
      <c r="K1283" s="246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6" t="s">
        <v>232</v>
      </c>
      <c r="AU1283" s="256" t="s">
        <v>89</v>
      </c>
      <c r="AV1283" s="13" t="s">
        <v>89</v>
      </c>
      <c r="AW1283" s="13" t="s">
        <v>33</v>
      </c>
      <c r="AX1283" s="13" t="s">
        <v>78</v>
      </c>
      <c r="AY1283" s="256" t="s">
        <v>224</v>
      </c>
    </row>
    <row r="1284" s="13" customFormat="1">
      <c r="A1284" s="13"/>
      <c r="B1284" s="245"/>
      <c r="C1284" s="246"/>
      <c r="D1284" s="247" t="s">
        <v>232</v>
      </c>
      <c r="E1284" s="248" t="s">
        <v>1</v>
      </c>
      <c r="F1284" s="249" t="s">
        <v>3859</v>
      </c>
      <c r="G1284" s="246"/>
      <c r="H1284" s="250">
        <v>12.720000000000001</v>
      </c>
      <c r="I1284" s="251"/>
      <c r="J1284" s="246"/>
      <c r="K1284" s="246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6" t="s">
        <v>232</v>
      </c>
      <c r="AU1284" s="256" t="s">
        <v>89</v>
      </c>
      <c r="AV1284" s="13" t="s">
        <v>89</v>
      </c>
      <c r="AW1284" s="13" t="s">
        <v>33</v>
      </c>
      <c r="AX1284" s="13" t="s">
        <v>78</v>
      </c>
      <c r="AY1284" s="256" t="s">
        <v>224</v>
      </c>
    </row>
    <row r="1285" s="13" customFormat="1">
      <c r="A1285" s="13"/>
      <c r="B1285" s="245"/>
      <c r="C1285" s="246"/>
      <c r="D1285" s="247" t="s">
        <v>232</v>
      </c>
      <c r="E1285" s="248" t="s">
        <v>1</v>
      </c>
      <c r="F1285" s="249" t="s">
        <v>3860</v>
      </c>
      <c r="G1285" s="246"/>
      <c r="H1285" s="250">
        <v>12.69</v>
      </c>
      <c r="I1285" s="251"/>
      <c r="J1285" s="246"/>
      <c r="K1285" s="246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6" t="s">
        <v>232</v>
      </c>
      <c r="AU1285" s="256" t="s">
        <v>89</v>
      </c>
      <c r="AV1285" s="13" t="s">
        <v>89</v>
      </c>
      <c r="AW1285" s="13" t="s">
        <v>33</v>
      </c>
      <c r="AX1285" s="13" t="s">
        <v>78</v>
      </c>
      <c r="AY1285" s="256" t="s">
        <v>224</v>
      </c>
    </row>
    <row r="1286" s="15" customFormat="1">
      <c r="A1286" s="15"/>
      <c r="B1286" s="267"/>
      <c r="C1286" s="268"/>
      <c r="D1286" s="247" t="s">
        <v>232</v>
      </c>
      <c r="E1286" s="269" t="s">
        <v>1</v>
      </c>
      <c r="F1286" s="270" t="s">
        <v>248</v>
      </c>
      <c r="G1286" s="268"/>
      <c r="H1286" s="271">
        <v>61.75</v>
      </c>
      <c r="I1286" s="272"/>
      <c r="J1286" s="268"/>
      <c r="K1286" s="268"/>
      <c r="L1286" s="273"/>
      <c r="M1286" s="274"/>
      <c r="N1286" s="275"/>
      <c r="O1286" s="275"/>
      <c r="P1286" s="275"/>
      <c r="Q1286" s="275"/>
      <c r="R1286" s="275"/>
      <c r="S1286" s="275"/>
      <c r="T1286" s="276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77" t="s">
        <v>232</v>
      </c>
      <c r="AU1286" s="277" t="s">
        <v>89</v>
      </c>
      <c r="AV1286" s="15" t="s">
        <v>230</v>
      </c>
      <c r="AW1286" s="15" t="s">
        <v>33</v>
      </c>
      <c r="AX1286" s="15" t="s">
        <v>84</v>
      </c>
      <c r="AY1286" s="277" t="s">
        <v>224</v>
      </c>
    </row>
    <row r="1287" s="2" customFormat="1" ht="16.5" customHeight="1">
      <c r="A1287" s="40"/>
      <c r="B1287" s="41"/>
      <c r="C1287" s="278" t="s">
        <v>1704</v>
      </c>
      <c r="D1287" s="278" t="s">
        <v>390</v>
      </c>
      <c r="E1287" s="279" t="s">
        <v>1986</v>
      </c>
      <c r="F1287" s="280" t="s">
        <v>1987</v>
      </c>
      <c r="G1287" s="281" t="s">
        <v>273</v>
      </c>
      <c r="H1287" s="282">
        <v>62.984999999999999</v>
      </c>
      <c r="I1287" s="283"/>
      <c r="J1287" s="284">
        <f>ROUND(I1287*H1287,2)</f>
        <v>0</v>
      </c>
      <c r="K1287" s="285"/>
      <c r="L1287" s="286"/>
      <c r="M1287" s="287" t="s">
        <v>1</v>
      </c>
      <c r="N1287" s="288" t="s">
        <v>44</v>
      </c>
      <c r="O1287" s="93"/>
      <c r="P1287" s="241">
        <f>O1287*H1287</f>
        <v>0</v>
      </c>
      <c r="Q1287" s="241">
        <v>0.00020000000000000001</v>
      </c>
      <c r="R1287" s="241">
        <f>Q1287*H1287</f>
        <v>0.012597000000000001</v>
      </c>
      <c r="S1287" s="241">
        <v>0</v>
      </c>
      <c r="T1287" s="242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43" t="s">
        <v>418</v>
      </c>
      <c r="AT1287" s="243" t="s">
        <v>390</v>
      </c>
      <c r="AU1287" s="243" t="s">
        <v>89</v>
      </c>
      <c r="AY1287" s="19" t="s">
        <v>224</v>
      </c>
      <c r="BE1287" s="244">
        <f>IF(N1287="základní",J1287,0)</f>
        <v>0</v>
      </c>
      <c r="BF1287" s="244">
        <f>IF(N1287="snížená",J1287,0)</f>
        <v>0</v>
      </c>
      <c r="BG1287" s="244">
        <f>IF(N1287="zákl. přenesená",J1287,0)</f>
        <v>0</v>
      </c>
      <c r="BH1287" s="244">
        <f>IF(N1287="sníž. přenesená",J1287,0)</f>
        <v>0</v>
      </c>
      <c r="BI1287" s="244">
        <f>IF(N1287="nulová",J1287,0)</f>
        <v>0</v>
      </c>
      <c r="BJ1287" s="19" t="s">
        <v>89</v>
      </c>
      <c r="BK1287" s="244">
        <f>ROUND(I1287*H1287,2)</f>
        <v>0</v>
      </c>
      <c r="BL1287" s="19" t="s">
        <v>319</v>
      </c>
      <c r="BM1287" s="243" t="s">
        <v>3861</v>
      </c>
    </row>
    <row r="1288" s="13" customFormat="1">
      <c r="A1288" s="13"/>
      <c r="B1288" s="245"/>
      <c r="C1288" s="246"/>
      <c r="D1288" s="247" t="s">
        <v>232</v>
      </c>
      <c r="E1288" s="248" t="s">
        <v>1</v>
      </c>
      <c r="F1288" s="249" t="s">
        <v>3862</v>
      </c>
      <c r="G1288" s="246"/>
      <c r="H1288" s="250">
        <v>62.984999999999999</v>
      </c>
      <c r="I1288" s="251"/>
      <c r="J1288" s="246"/>
      <c r="K1288" s="246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6" t="s">
        <v>232</v>
      </c>
      <c r="AU1288" s="256" t="s">
        <v>89</v>
      </c>
      <c r="AV1288" s="13" t="s">
        <v>89</v>
      </c>
      <c r="AW1288" s="13" t="s">
        <v>33</v>
      </c>
      <c r="AX1288" s="13" t="s">
        <v>84</v>
      </c>
      <c r="AY1288" s="256" t="s">
        <v>224</v>
      </c>
    </row>
    <row r="1289" s="2" customFormat="1" ht="16.5" customHeight="1">
      <c r="A1289" s="40"/>
      <c r="B1289" s="41"/>
      <c r="C1289" s="231" t="s">
        <v>1709</v>
      </c>
      <c r="D1289" s="231" t="s">
        <v>226</v>
      </c>
      <c r="E1289" s="232" t="s">
        <v>1991</v>
      </c>
      <c r="F1289" s="233" t="s">
        <v>1992</v>
      </c>
      <c r="G1289" s="234" t="s">
        <v>273</v>
      </c>
      <c r="H1289" s="235">
        <v>3.2000000000000002</v>
      </c>
      <c r="I1289" s="236"/>
      <c r="J1289" s="237">
        <f>ROUND(I1289*H1289,2)</f>
        <v>0</v>
      </c>
      <c r="K1289" s="238"/>
      <c r="L1289" s="46"/>
      <c r="M1289" s="239" t="s">
        <v>1</v>
      </c>
      <c r="N1289" s="240" t="s">
        <v>44</v>
      </c>
      <c r="O1289" s="93"/>
      <c r="P1289" s="241">
        <f>O1289*H1289</f>
        <v>0</v>
      </c>
      <c r="Q1289" s="241">
        <v>0</v>
      </c>
      <c r="R1289" s="241">
        <f>Q1289*H1289</f>
        <v>0</v>
      </c>
      <c r="S1289" s="241">
        <v>0</v>
      </c>
      <c r="T1289" s="242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3" t="s">
        <v>319</v>
      </c>
      <c r="AT1289" s="243" t="s">
        <v>226</v>
      </c>
      <c r="AU1289" s="243" t="s">
        <v>89</v>
      </c>
      <c r="AY1289" s="19" t="s">
        <v>224</v>
      </c>
      <c r="BE1289" s="244">
        <f>IF(N1289="základní",J1289,0)</f>
        <v>0</v>
      </c>
      <c r="BF1289" s="244">
        <f>IF(N1289="snížená",J1289,0)</f>
        <v>0</v>
      </c>
      <c r="BG1289" s="244">
        <f>IF(N1289="zákl. přenesená",J1289,0)</f>
        <v>0</v>
      </c>
      <c r="BH1289" s="244">
        <f>IF(N1289="sníž. přenesená",J1289,0)</f>
        <v>0</v>
      </c>
      <c r="BI1289" s="244">
        <f>IF(N1289="nulová",J1289,0)</f>
        <v>0</v>
      </c>
      <c r="BJ1289" s="19" t="s">
        <v>89</v>
      </c>
      <c r="BK1289" s="244">
        <f>ROUND(I1289*H1289,2)</f>
        <v>0</v>
      </c>
      <c r="BL1289" s="19" t="s">
        <v>319</v>
      </c>
      <c r="BM1289" s="243" t="s">
        <v>3863</v>
      </c>
    </row>
    <row r="1290" s="14" customFormat="1">
      <c r="A1290" s="14"/>
      <c r="B1290" s="257"/>
      <c r="C1290" s="258"/>
      <c r="D1290" s="247" t="s">
        <v>232</v>
      </c>
      <c r="E1290" s="259" t="s">
        <v>1</v>
      </c>
      <c r="F1290" s="260" t="s">
        <v>1994</v>
      </c>
      <c r="G1290" s="258"/>
      <c r="H1290" s="259" t="s">
        <v>1</v>
      </c>
      <c r="I1290" s="261"/>
      <c r="J1290" s="258"/>
      <c r="K1290" s="258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6" t="s">
        <v>232</v>
      </c>
      <c r="AU1290" s="266" t="s">
        <v>89</v>
      </c>
      <c r="AV1290" s="14" t="s">
        <v>84</v>
      </c>
      <c r="AW1290" s="14" t="s">
        <v>33</v>
      </c>
      <c r="AX1290" s="14" t="s">
        <v>78</v>
      </c>
      <c r="AY1290" s="266" t="s">
        <v>224</v>
      </c>
    </row>
    <row r="1291" s="13" customFormat="1">
      <c r="A1291" s="13"/>
      <c r="B1291" s="245"/>
      <c r="C1291" s="246"/>
      <c r="D1291" s="247" t="s">
        <v>232</v>
      </c>
      <c r="E1291" s="248" t="s">
        <v>1</v>
      </c>
      <c r="F1291" s="249" t="s">
        <v>3864</v>
      </c>
      <c r="G1291" s="246"/>
      <c r="H1291" s="250">
        <v>3.2000000000000002</v>
      </c>
      <c r="I1291" s="251"/>
      <c r="J1291" s="246"/>
      <c r="K1291" s="246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6" t="s">
        <v>232</v>
      </c>
      <c r="AU1291" s="256" t="s">
        <v>89</v>
      </c>
      <c r="AV1291" s="13" t="s">
        <v>89</v>
      </c>
      <c r="AW1291" s="13" t="s">
        <v>33</v>
      </c>
      <c r="AX1291" s="13" t="s">
        <v>84</v>
      </c>
      <c r="AY1291" s="256" t="s">
        <v>224</v>
      </c>
    </row>
    <row r="1292" s="2" customFormat="1" ht="16.5" customHeight="1">
      <c r="A1292" s="40"/>
      <c r="B1292" s="41"/>
      <c r="C1292" s="278" t="s">
        <v>1714</v>
      </c>
      <c r="D1292" s="278" t="s">
        <v>390</v>
      </c>
      <c r="E1292" s="279" t="s">
        <v>1997</v>
      </c>
      <c r="F1292" s="280" t="s">
        <v>1998</v>
      </c>
      <c r="G1292" s="281" t="s">
        <v>273</v>
      </c>
      <c r="H1292" s="282">
        <v>3.52</v>
      </c>
      <c r="I1292" s="283"/>
      <c r="J1292" s="284">
        <f>ROUND(I1292*H1292,2)</f>
        <v>0</v>
      </c>
      <c r="K1292" s="285"/>
      <c r="L1292" s="286"/>
      <c r="M1292" s="287" t="s">
        <v>1</v>
      </c>
      <c r="N1292" s="288" t="s">
        <v>44</v>
      </c>
      <c r="O1292" s="93"/>
      <c r="P1292" s="241">
        <f>O1292*H1292</f>
        <v>0</v>
      </c>
      <c r="Q1292" s="241">
        <v>0.00016000000000000001</v>
      </c>
      <c r="R1292" s="241">
        <f>Q1292*H1292</f>
        <v>0.00056320000000000003</v>
      </c>
      <c r="S1292" s="241">
        <v>0</v>
      </c>
      <c r="T1292" s="242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3" t="s">
        <v>418</v>
      </c>
      <c r="AT1292" s="243" t="s">
        <v>390</v>
      </c>
      <c r="AU1292" s="243" t="s">
        <v>89</v>
      </c>
      <c r="AY1292" s="19" t="s">
        <v>224</v>
      </c>
      <c r="BE1292" s="244">
        <f>IF(N1292="základní",J1292,0)</f>
        <v>0</v>
      </c>
      <c r="BF1292" s="244">
        <f>IF(N1292="snížená",J1292,0)</f>
        <v>0</v>
      </c>
      <c r="BG1292" s="244">
        <f>IF(N1292="zákl. přenesená",J1292,0)</f>
        <v>0</v>
      </c>
      <c r="BH1292" s="244">
        <f>IF(N1292="sníž. přenesená",J1292,0)</f>
        <v>0</v>
      </c>
      <c r="BI1292" s="244">
        <f>IF(N1292="nulová",J1292,0)</f>
        <v>0</v>
      </c>
      <c r="BJ1292" s="19" t="s">
        <v>89</v>
      </c>
      <c r="BK1292" s="244">
        <f>ROUND(I1292*H1292,2)</f>
        <v>0</v>
      </c>
      <c r="BL1292" s="19" t="s">
        <v>319</v>
      </c>
      <c r="BM1292" s="243" t="s">
        <v>3865</v>
      </c>
    </row>
    <row r="1293" s="13" customFormat="1">
      <c r="A1293" s="13"/>
      <c r="B1293" s="245"/>
      <c r="C1293" s="246"/>
      <c r="D1293" s="247" t="s">
        <v>232</v>
      </c>
      <c r="E1293" s="248" t="s">
        <v>1</v>
      </c>
      <c r="F1293" s="249" t="s">
        <v>3866</v>
      </c>
      <c r="G1293" s="246"/>
      <c r="H1293" s="250">
        <v>3.52</v>
      </c>
      <c r="I1293" s="251"/>
      <c r="J1293" s="246"/>
      <c r="K1293" s="246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6" t="s">
        <v>232</v>
      </c>
      <c r="AU1293" s="256" t="s">
        <v>89</v>
      </c>
      <c r="AV1293" s="13" t="s">
        <v>89</v>
      </c>
      <c r="AW1293" s="13" t="s">
        <v>33</v>
      </c>
      <c r="AX1293" s="13" t="s">
        <v>84</v>
      </c>
      <c r="AY1293" s="256" t="s">
        <v>224</v>
      </c>
    </row>
    <row r="1294" s="2" customFormat="1" ht="16.5" customHeight="1">
      <c r="A1294" s="40"/>
      <c r="B1294" s="41"/>
      <c r="C1294" s="231" t="s">
        <v>1717</v>
      </c>
      <c r="D1294" s="231" t="s">
        <v>226</v>
      </c>
      <c r="E1294" s="232" t="s">
        <v>2002</v>
      </c>
      <c r="F1294" s="233" t="s">
        <v>2003</v>
      </c>
      <c r="G1294" s="234" t="s">
        <v>810</v>
      </c>
      <c r="H1294" s="289"/>
      <c r="I1294" s="236"/>
      <c r="J1294" s="237">
        <f>ROUND(I1294*H1294,2)</f>
        <v>0</v>
      </c>
      <c r="K1294" s="238"/>
      <c r="L1294" s="46"/>
      <c r="M1294" s="239" t="s">
        <v>1</v>
      </c>
      <c r="N1294" s="240" t="s">
        <v>44</v>
      </c>
      <c r="O1294" s="93"/>
      <c r="P1294" s="241">
        <f>O1294*H1294</f>
        <v>0</v>
      </c>
      <c r="Q1294" s="241">
        <v>0</v>
      </c>
      <c r="R1294" s="241">
        <f>Q1294*H1294</f>
        <v>0</v>
      </c>
      <c r="S1294" s="241">
        <v>0</v>
      </c>
      <c r="T1294" s="242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3" t="s">
        <v>319</v>
      </c>
      <c r="AT1294" s="243" t="s">
        <v>226</v>
      </c>
      <c r="AU1294" s="243" t="s">
        <v>89</v>
      </c>
      <c r="AY1294" s="19" t="s">
        <v>224</v>
      </c>
      <c r="BE1294" s="244">
        <f>IF(N1294="základní",J1294,0)</f>
        <v>0</v>
      </c>
      <c r="BF1294" s="244">
        <f>IF(N1294="snížená",J1294,0)</f>
        <v>0</v>
      </c>
      <c r="BG1294" s="244">
        <f>IF(N1294="zákl. přenesená",J1294,0)</f>
        <v>0</v>
      </c>
      <c r="BH1294" s="244">
        <f>IF(N1294="sníž. přenesená",J1294,0)</f>
        <v>0</v>
      </c>
      <c r="BI1294" s="244">
        <f>IF(N1294="nulová",J1294,0)</f>
        <v>0</v>
      </c>
      <c r="BJ1294" s="19" t="s">
        <v>89</v>
      </c>
      <c r="BK1294" s="244">
        <f>ROUND(I1294*H1294,2)</f>
        <v>0</v>
      </c>
      <c r="BL1294" s="19" t="s">
        <v>319</v>
      </c>
      <c r="BM1294" s="243" t="s">
        <v>3867</v>
      </c>
    </row>
    <row r="1295" s="12" customFormat="1" ht="22.8" customHeight="1">
      <c r="A1295" s="12"/>
      <c r="B1295" s="215"/>
      <c r="C1295" s="216"/>
      <c r="D1295" s="217" t="s">
        <v>77</v>
      </c>
      <c r="E1295" s="229" t="s">
        <v>2005</v>
      </c>
      <c r="F1295" s="229" t="s">
        <v>2006</v>
      </c>
      <c r="G1295" s="216"/>
      <c r="H1295" s="216"/>
      <c r="I1295" s="219"/>
      <c r="J1295" s="230">
        <f>BK1295</f>
        <v>0</v>
      </c>
      <c r="K1295" s="216"/>
      <c r="L1295" s="221"/>
      <c r="M1295" s="222"/>
      <c r="N1295" s="223"/>
      <c r="O1295" s="223"/>
      <c r="P1295" s="224">
        <f>SUM(P1296:P1320)</f>
        <v>0</v>
      </c>
      <c r="Q1295" s="223"/>
      <c r="R1295" s="224">
        <f>SUM(R1296:R1320)</f>
        <v>0.74160835999999997</v>
      </c>
      <c r="S1295" s="223"/>
      <c r="T1295" s="225">
        <f>SUM(T1296:T1320)</f>
        <v>0</v>
      </c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R1295" s="226" t="s">
        <v>89</v>
      </c>
      <c r="AT1295" s="227" t="s">
        <v>77</v>
      </c>
      <c r="AU1295" s="227" t="s">
        <v>84</v>
      </c>
      <c r="AY1295" s="226" t="s">
        <v>224</v>
      </c>
      <c r="BK1295" s="228">
        <f>SUM(BK1296:BK1320)</f>
        <v>0</v>
      </c>
    </row>
    <row r="1296" s="2" customFormat="1" ht="16.5" customHeight="1">
      <c r="A1296" s="40"/>
      <c r="B1296" s="41"/>
      <c r="C1296" s="231" t="s">
        <v>1723</v>
      </c>
      <c r="D1296" s="231" t="s">
        <v>226</v>
      </c>
      <c r="E1296" s="232" t="s">
        <v>2008</v>
      </c>
      <c r="F1296" s="233" t="s">
        <v>2009</v>
      </c>
      <c r="G1296" s="234" t="s">
        <v>229</v>
      </c>
      <c r="H1296" s="235">
        <v>26.079000000000001</v>
      </c>
      <c r="I1296" s="236"/>
      <c r="J1296" s="237">
        <f>ROUND(I1296*H1296,2)</f>
        <v>0</v>
      </c>
      <c r="K1296" s="238"/>
      <c r="L1296" s="46"/>
      <c r="M1296" s="239" t="s">
        <v>1</v>
      </c>
      <c r="N1296" s="240" t="s">
        <v>44</v>
      </c>
      <c r="O1296" s="93"/>
      <c r="P1296" s="241">
        <f>O1296*H1296</f>
        <v>0</v>
      </c>
      <c r="Q1296" s="241">
        <v>0.00029999999999999997</v>
      </c>
      <c r="R1296" s="241">
        <f>Q1296*H1296</f>
        <v>0.0078236999999999994</v>
      </c>
      <c r="S1296" s="241">
        <v>0</v>
      </c>
      <c r="T1296" s="242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3" t="s">
        <v>319</v>
      </c>
      <c r="AT1296" s="243" t="s">
        <v>226</v>
      </c>
      <c r="AU1296" s="243" t="s">
        <v>89</v>
      </c>
      <c r="AY1296" s="19" t="s">
        <v>224</v>
      </c>
      <c r="BE1296" s="244">
        <f>IF(N1296="základní",J1296,0)</f>
        <v>0</v>
      </c>
      <c r="BF1296" s="244">
        <f>IF(N1296="snížená",J1296,0)</f>
        <v>0</v>
      </c>
      <c r="BG1296" s="244">
        <f>IF(N1296="zákl. přenesená",J1296,0)</f>
        <v>0</v>
      </c>
      <c r="BH1296" s="244">
        <f>IF(N1296="sníž. přenesená",J1296,0)</f>
        <v>0</v>
      </c>
      <c r="BI1296" s="244">
        <f>IF(N1296="nulová",J1296,0)</f>
        <v>0</v>
      </c>
      <c r="BJ1296" s="19" t="s">
        <v>89</v>
      </c>
      <c r="BK1296" s="244">
        <f>ROUND(I1296*H1296,2)</f>
        <v>0</v>
      </c>
      <c r="BL1296" s="19" t="s">
        <v>319</v>
      </c>
      <c r="BM1296" s="243" t="s">
        <v>3868</v>
      </c>
    </row>
    <row r="1297" s="14" customFormat="1">
      <c r="A1297" s="14"/>
      <c r="B1297" s="257"/>
      <c r="C1297" s="258"/>
      <c r="D1297" s="247" t="s">
        <v>232</v>
      </c>
      <c r="E1297" s="259" t="s">
        <v>1</v>
      </c>
      <c r="F1297" s="260" t="s">
        <v>517</v>
      </c>
      <c r="G1297" s="258"/>
      <c r="H1297" s="259" t="s">
        <v>1</v>
      </c>
      <c r="I1297" s="261"/>
      <c r="J1297" s="258"/>
      <c r="K1297" s="258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6" t="s">
        <v>232</v>
      </c>
      <c r="AU1297" s="266" t="s">
        <v>89</v>
      </c>
      <c r="AV1297" s="14" t="s">
        <v>84</v>
      </c>
      <c r="AW1297" s="14" t="s">
        <v>33</v>
      </c>
      <c r="AX1297" s="14" t="s">
        <v>78</v>
      </c>
      <c r="AY1297" s="266" t="s">
        <v>224</v>
      </c>
    </row>
    <row r="1298" s="13" customFormat="1">
      <c r="A1298" s="13"/>
      <c r="B1298" s="245"/>
      <c r="C1298" s="246"/>
      <c r="D1298" s="247" t="s">
        <v>232</v>
      </c>
      <c r="E1298" s="248" t="s">
        <v>1</v>
      </c>
      <c r="F1298" s="249" t="s">
        <v>3341</v>
      </c>
      <c r="G1298" s="246"/>
      <c r="H1298" s="250">
        <v>21.105</v>
      </c>
      <c r="I1298" s="251"/>
      <c r="J1298" s="246"/>
      <c r="K1298" s="246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6" t="s">
        <v>232</v>
      </c>
      <c r="AU1298" s="256" t="s">
        <v>89</v>
      </c>
      <c r="AV1298" s="13" t="s">
        <v>89</v>
      </c>
      <c r="AW1298" s="13" t="s">
        <v>33</v>
      </c>
      <c r="AX1298" s="13" t="s">
        <v>78</v>
      </c>
      <c r="AY1298" s="256" t="s">
        <v>224</v>
      </c>
    </row>
    <row r="1299" s="13" customFormat="1">
      <c r="A1299" s="13"/>
      <c r="B1299" s="245"/>
      <c r="C1299" s="246"/>
      <c r="D1299" s="247" t="s">
        <v>232</v>
      </c>
      <c r="E1299" s="248" t="s">
        <v>1</v>
      </c>
      <c r="F1299" s="249" t="s">
        <v>3363</v>
      </c>
      <c r="G1299" s="246"/>
      <c r="H1299" s="250">
        <v>4.9740000000000002</v>
      </c>
      <c r="I1299" s="251"/>
      <c r="J1299" s="246"/>
      <c r="K1299" s="246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6" t="s">
        <v>232</v>
      </c>
      <c r="AU1299" s="256" t="s">
        <v>89</v>
      </c>
      <c r="AV1299" s="13" t="s">
        <v>89</v>
      </c>
      <c r="AW1299" s="13" t="s">
        <v>33</v>
      </c>
      <c r="AX1299" s="13" t="s">
        <v>78</v>
      </c>
      <c r="AY1299" s="256" t="s">
        <v>224</v>
      </c>
    </row>
    <row r="1300" s="15" customFormat="1">
      <c r="A1300" s="15"/>
      <c r="B1300" s="267"/>
      <c r="C1300" s="268"/>
      <c r="D1300" s="247" t="s">
        <v>232</v>
      </c>
      <c r="E1300" s="269" t="s">
        <v>1</v>
      </c>
      <c r="F1300" s="270" t="s">
        <v>248</v>
      </c>
      <c r="G1300" s="268"/>
      <c r="H1300" s="271">
        <v>26.079000000000001</v>
      </c>
      <c r="I1300" s="272"/>
      <c r="J1300" s="268"/>
      <c r="K1300" s="268"/>
      <c r="L1300" s="273"/>
      <c r="M1300" s="274"/>
      <c r="N1300" s="275"/>
      <c r="O1300" s="275"/>
      <c r="P1300" s="275"/>
      <c r="Q1300" s="275"/>
      <c r="R1300" s="275"/>
      <c r="S1300" s="275"/>
      <c r="T1300" s="276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7" t="s">
        <v>232</v>
      </c>
      <c r="AU1300" s="277" t="s">
        <v>89</v>
      </c>
      <c r="AV1300" s="15" t="s">
        <v>230</v>
      </c>
      <c r="AW1300" s="15" t="s">
        <v>33</v>
      </c>
      <c r="AX1300" s="15" t="s">
        <v>84</v>
      </c>
      <c r="AY1300" s="277" t="s">
        <v>224</v>
      </c>
    </row>
    <row r="1301" s="2" customFormat="1" ht="16.5" customHeight="1">
      <c r="A1301" s="40"/>
      <c r="B1301" s="41"/>
      <c r="C1301" s="231" t="s">
        <v>1732</v>
      </c>
      <c r="D1301" s="231" t="s">
        <v>226</v>
      </c>
      <c r="E1301" s="232" t="s">
        <v>2014</v>
      </c>
      <c r="F1301" s="233" t="s">
        <v>2015</v>
      </c>
      <c r="G1301" s="234" t="s">
        <v>229</v>
      </c>
      <c r="H1301" s="235">
        <v>26.079000000000001</v>
      </c>
      <c r="I1301" s="236"/>
      <c r="J1301" s="237">
        <f>ROUND(I1301*H1301,2)</f>
        <v>0</v>
      </c>
      <c r="K1301" s="238"/>
      <c r="L1301" s="46"/>
      <c r="M1301" s="239" t="s">
        <v>1</v>
      </c>
      <c r="N1301" s="240" t="s">
        <v>44</v>
      </c>
      <c r="O1301" s="93"/>
      <c r="P1301" s="241">
        <f>O1301*H1301</f>
        <v>0</v>
      </c>
      <c r="Q1301" s="241">
        <v>0.0015</v>
      </c>
      <c r="R1301" s="241">
        <f>Q1301*H1301</f>
        <v>0.0391185</v>
      </c>
      <c r="S1301" s="241">
        <v>0</v>
      </c>
      <c r="T1301" s="242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3" t="s">
        <v>319</v>
      </c>
      <c r="AT1301" s="243" t="s">
        <v>226</v>
      </c>
      <c r="AU1301" s="243" t="s">
        <v>89</v>
      </c>
      <c r="AY1301" s="19" t="s">
        <v>224</v>
      </c>
      <c r="BE1301" s="244">
        <f>IF(N1301="základní",J1301,0)</f>
        <v>0</v>
      </c>
      <c r="BF1301" s="244">
        <f>IF(N1301="snížená",J1301,0)</f>
        <v>0</v>
      </c>
      <c r="BG1301" s="244">
        <f>IF(N1301="zákl. přenesená",J1301,0)</f>
        <v>0</v>
      </c>
      <c r="BH1301" s="244">
        <f>IF(N1301="sníž. přenesená",J1301,0)</f>
        <v>0</v>
      </c>
      <c r="BI1301" s="244">
        <f>IF(N1301="nulová",J1301,0)</f>
        <v>0</v>
      </c>
      <c r="BJ1301" s="19" t="s">
        <v>89</v>
      </c>
      <c r="BK1301" s="244">
        <f>ROUND(I1301*H1301,2)</f>
        <v>0</v>
      </c>
      <c r="BL1301" s="19" t="s">
        <v>319</v>
      </c>
      <c r="BM1301" s="243" t="s">
        <v>3869</v>
      </c>
    </row>
    <row r="1302" s="14" customFormat="1">
      <c r="A1302" s="14"/>
      <c r="B1302" s="257"/>
      <c r="C1302" s="258"/>
      <c r="D1302" s="247" t="s">
        <v>232</v>
      </c>
      <c r="E1302" s="259" t="s">
        <v>1</v>
      </c>
      <c r="F1302" s="260" t="s">
        <v>517</v>
      </c>
      <c r="G1302" s="258"/>
      <c r="H1302" s="259" t="s">
        <v>1</v>
      </c>
      <c r="I1302" s="261"/>
      <c r="J1302" s="258"/>
      <c r="K1302" s="258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6" t="s">
        <v>232</v>
      </c>
      <c r="AU1302" s="266" t="s">
        <v>89</v>
      </c>
      <c r="AV1302" s="14" t="s">
        <v>84</v>
      </c>
      <c r="AW1302" s="14" t="s">
        <v>33</v>
      </c>
      <c r="AX1302" s="14" t="s">
        <v>78</v>
      </c>
      <c r="AY1302" s="266" t="s">
        <v>224</v>
      </c>
    </row>
    <row r="1303" s="13" customFormat="1">
      <c r="A1303" s="13"/>
      <c r="B1303" s="245"/>
      <c r="C1303" s="246"/>
      <c r="D1303" s="247" t="s">
        <v>232</v>
      </c>
      <c r="E1303" s="248" t="s">
        <v>1</v>
      </c>
      <c r="F1303" s="249" t="s">
        <v>3341</v>
      </c>
      <c r="G1303" s="246"/>
      <c r="H1303" s="250">
        <v>21.105</v>
      </c>
      <c r="I1303" s="251"/>
      <c r="J1303" s="246"/>
      <c r="K1303" s="246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6" t="s">
        <v>232</v>
      </c>
      <c r="AU1303" s="256" t="s">
        <v>89</v>
      </c>
      <c r="AV1303" s="13" t="s">
        <v>89</v>
      </c>
      <c r="AW1303" s="13" t="s">
        <v>33</v>
      </c>
      <c r="AX1303" s="13" t="s">
        <v>78</v>
      </c>
      <c r="AY1303" s="256" t="s">
        <v>224</v>
      </c>
    </row>
    <row r="1304" s="13" customFormat="1">
      <c r="A1304" s="13"/>
      <c r="B1304" s="245"/>
      <c r="C1304" s="246"/>
      <c r="D1304" s="247" t="s">
        <v>232</v>
      </c>
      <c r="E1304" s="248" t="s">
        <v>1</v>
      </c>
      <c r="F1304" s="249" t="s">
        <v>3363</v>
      </c>
      <c r="G1304" s="246"/>
      <c r="H1304" s="250">
        <v>4.9740000000000002</v>
      </c>
      <c r="I1304" s="251"/>
      <c r="J1304" s="246"/>
      <c r="K1304" s="246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6" t="s">
        <v>232</v>
      </c>
      <c r="AU1304" s="256" t="s">
        <v>89</v>
      </c>
      <c r="AV1304" s="13" t="s">
        <v>89</v>
      </c>
      <c r="AW1304" s="13" t="s">
        <v>33</v>
      </c>
      <c r="AX1304" s="13" t="s">
        <v>78</v>
      </c>
      <c r="AY1304" s="256" t="s">
        <v>224</v>
      </c>
    </row>
    <row r="1305" s="15" customFormat="1">
      <c r="A1305" s="15"/>
      <c r="B1305" s="267"/>
      <c r="C1305" s="268"/>
      <c r="D1305" s="247" t="s">
        <v>232</v>
      </c>
      <c r="E1305" s="269" t="s">
        <v>1</v>
      </c>
      <c r="F1305" s="270" t="s">
        <v>248</v>
      </c>
      <c r="G1305" s="268"/>
      <c r="H1305" s="271">
        <v>26.079000000000001</v>
      </c>
      <c r="I1305" s="272"/>
      <c r="J1305" s="268"/>
      <c r="K1305" s="268"/>
      <c r="L1305" s="273"/>
      <c r="M1305" s="274"/>
      <c r="N1305" s="275"/>
      <c r="O1305" s="275"/>
      <c r="P1305" s="275"/>
      <c r="Q1305" s="275"/>
      <c r="R1305" s="275"/>
      <c r="S1305" s="275"/>
      <c r="T1305" s="276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77" t="s">
        <v>232</v>
      </c>
      <c r="AU1305" s="277" t="s">
        <v>89</v>
      </c>
      <c r="AV1305" s="15" t="s">
        <v>230</v>
      </c>
      <c r="AW1305" s="15" t="s">
        <v>33</v>
      </c>
      <c r="AX1305" s="15" t="s">
        <v>84</v>
      </c>
      <c r="AY1305" s="277" t="s">
        <v>224</v>
      </c>
    </row>
    <row r="1306" s="2" customFormat="1" ht="16.5" customHeight="1">
      <c r="A1306" s="40"/>
      <c r="B1306" s="41"/>
      <c r="C1306" s="231" t="s">
        <v>1738</v>
      </c>
      <c r="D1306" s="231" t="s">
        <v>226</v>
      </c>
      <c r="E1306" s="232" t="s">
        <v>2018</v>
      </c>
      <c r="F1306" s="233" t="s">
        <v>2019</v>
      </c>
      <c r="G1306" s="234" t="s">
        <v>273</v>
      </c>
      <c r="H1306" s="235">
        <v>12.845000000000001</v>
      </c>
      <c r="I1306" s="236"/>
      <c r="J1306" s="237">
        <f>ROUND(I1306*H1306,2)</f>
        <v>0</v>
      </c>
      <c r="K1306" s="238"/>
      <c r="L1306" s="46"/>
      <c r="M1306" s="239" t="s">
        <v>1</v>
      </c>
      <c r="N1306" s="240" t="s">
        <v>44</v>
      </c>
      <c r="O1306" s="93"/>
      <c r="P1306" s="241">
        <f>O1306*H1306</f>
        <v>0</v>
      </c>
      <c r="Q1306" s="241">
        <v>0.00142</v>
      </c>
      <c r="R1306" s="241">
        <f>Q1306*H1306</f>
        <v>0.0182399</v>
      </c>
      <c r="S1306" s="241">
        <v>0</v>
      </c>
      <c r="T1306" s="242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43" t="s">
        <v>319</v>
      </c>
      <c r="AT1306" s="243" t="s">
        <v>226</v>
      </c>
      <c r="AU1306" s="243" t="s">
        <v>89</v>
      </c>
      <c r="AY1306" s="19" t="s">
        <v>224</v>
      </c>
      <c r="BE1306" s="244">
        <f>IF(N1306="základní",J1306,0)</f>
        <v>0</v>
      </c>
      <c r="BF1306" s="244">
        <f>IF(N1306="snížená",J1306,0)</f>
        <v>0</v>
      </c>
      <c r="BG1306" s="244">
        <f>IF(N1306="zákl. přenesená",J1306,0)</f>
        <v>0</v>
      </c>
      <c r="BH1306" s="244">
        <f>IF(N1306="sníž. přenesená",J1306,0)</f>
        <v>0</v>
      </c>
      <c r="BI1306" s="244">
        <f>IF(N1306="nulová",J1306,0)</f>
        <v>0</v>
      </c>
      <c r="BJ1306" s="19" t="s">
        <v>89</v>
      </c>
      <c r="BK1306" s="244">
        <f>ROUND(I1306*H1306,2)</f>
        <v>0</v>
      </c>
      <c r="BL1306" s="19" t="s">
        <v>319</v>
      </c>
      <c r="BM1306" s="243" t="s">
        <v>3870</v>
      </c>
    </row>
    <row r="1307" s="14" customFormat="1">
      <c r="A1307" s="14"/>
      <c r="B1307" s="257"/>
      <c r="C1307" s="258"/>
      <c r="D1307" s="247" t="s">
        <v>232</v>
      </c>
      <c r="E1307" s="259" t="s">
        <v>1</v>
      </c>
      <c r="F1307" s="260" t="s">
        <v>517</v>
      </c>
      <c r="G1307" s="258"/>
      <c r="H1307" s="259" t="s">
        <v>1</v>
      </c>
      <c r="I1307" s="261"/>
      <c r="J1307" s="258"/>
      <c r="K1307" s="258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6" t="s">
        <v>232</v>
      </c>
      <c r="AU1307" s="266" t="s">
        <v>89</v>
      </c>
      <c r="AV1307" s="14" t="s">
        <v>84</v>
      </c>
      <c r="AW1307" s="14" t="s">
        <v>33</v>
      </c>
      <c r="AX1307" s="14" t="s">
        <v>78</v>
      </c>
      <c r="AY1307" s="266" t="s">
        <v>224</v>
      </c>
    </row>
    <row r="1308" s="13" customFormat="1">
      <c r="A1308" s="13"/>
      <c r="B1308" s="245"/>
      <c r="C1308" s="246"/>
      <c r="D1308" s="247" t="s">
        <v>232</v>
      </c>
      <c r="E1308" s="248" t="s">
        <v>1</v>
      </c>
      <c r="F1308" s="249" t="s">
        <v>3871</v>
      </c>
      <c r="G1308" s="246"/>
      <c r="H1308" s="250">
        <v>8.6999999999999993</v>
      </c>
      <c r="I1308" s="251"/>
      <c r="J1308" s="246"/>
      <c r="K1308" s="246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6" t="s">
        <v>232</v>
      </c>
      <c r="AU1308" s="256" t="s">
        <v>89</v>
      </c>
      <c r="AV1308" s="13" t="s">
        <v>89</v>
      </c>
      <c r="AW1308" s="13" t="s">
        <v>33</v>
      </c>
      <c r="AX1308" s="13" t="s">
        <v>78</v>
      </c>
      <c r="AY1308" s="256" t="s">
        <v>224</v>
      </c>
    </row>
    <row r="1309" s="13" customFormat="1">
      <c r="A1309" s="13"/>
      <c r="B1309" s="245"/>
      <c r="C1309" s="246"/>
      <c r="D1309" s="247" t="s">
        <v>232</v>
      </c>
      <c r="E1309" s="248" t="s">
        <v>1</v>
      </c>
      <c r="F1309" s="249" t="s">
        <v>3872</v>
      </c>
      <c r="G1309" s="246"/>
      <c r="H1309" s="250">
        <v>4.1449999999999996</v>
      </c>
      <c r="I1309" s="251"/>
      <c r="J1309" s="246"/>
      <c r="K1309" s="246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6" t="s">
        <v>232</v>
      </c>
      <c r="AU1309" s="256" t="s">
        <v>89</v>
      </c>
      <c r="AV1309" s="13" t="s">
        <v>89</v>
      </c>
      <c r="AW1309" s="13" t="s">
        <v>33</v>
      </c>
      <c r="AX1309" s="13" t="s">
        <v>78</v>
      </c>
      <c r="AY1309" s="256" t="s">
        <v>224</v>
      </c>
    </row>
    <row r="1310" s="15" customFormat="1">
      <c r="A1310" s="15"/>
      <c r="B1310" s="267"/>
      <c r="C1310" s="268"/>
      <c r="D1310" s="247" t="s">
        <v>232</v>
      </c>
      <c r="E1310" s="269" t="s">
        <v>1</v>
      </c>
      <c r="F1310" s="270" t="s">
        <v>248</v>
      </c>
      <c r="G1310" s="268"/>
      <c r="H1310" s="271">
        <v>12.845000000000001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7" t="s">
        <v>232</v>
      </c>
      <c r="AU1310" s="277" t="s">
        <v>89</v>
      </c>
      <c r="AV1310" s="15" t="s">
        <v>230</v>
      </c>
      <c r="AW1310" s="15" t="s">
        <v>33</v>
      </c>
      <c r="AX1310" s="15" t="s">
        <v>84</v>
      </c>
      <c r="AY1310" s="277" t="s">
        <v>224</v>
      </c>
    </row>
    <row r="1311" s="2" customFormat="1" ht="24.15" customHeight="1">
      <c r="A1311" s="40"/>
      <c r="B1311" s="41"/>
      <c r="C1311" s="231" t="s">
        <v>1744</v>
      </c>
      <c r="D1311" s="231" t="s">
        <v>226</v>
      </c>
      <c r="E1311" s="232" t="s">
        <v>2024</v>
      </c>
      <c r="F1311" s="233" t="s">
        <v>2025</v>
      </c>
      <c r="G1311" s="234" t="s">
        <v>229</v>
      </c>
      <c r="H1311" s="235">
        <v>26.079000000000001</v>
      </c>
      <c r="I1311" s="236"/>
      <c r="J1311" s="237">
        <f>ROUND(I1311*H1311,2)</f>
        <v>0</v>
      </c>
      <c r="K1311" s="238"/>
      <c r="L1311" s="46"/>
      <c r="M1311" s="239" t="s">
        <v>1</v>
      </c>
      <c r="N1311" s="240" t="s">
        <v>44</v>
      </c>
      <c r="O1311" s="93"/>
      <c r="P1311" s="241">
        <f>O1311*H1311</f>
        <v>0</v>
      </c>
      <c r="Q1311" s="241">
        <v>0.0090900000000000009</v>
      </c>
      <c r="R1311" s="241">
        <f>Q1311*H1311</f>
        <v>0.23705811000000002</v>
      </c>
      <c r="S1311" s="241">
        <v>0</v>
      </c>
      <c r="T1311" s="242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3" t="s">
        <v>319</v>
      </c>
      <c r="AT1311" s="243" t="s">
        <v>226</v>
      </c>
      <c r="AU1311" s="243" t="s">
        <v>89</v>
      </c>
      <c r="AY1311" s="19" t="s">
        <v>224</v>
      </c>
      <c r="BE1311" s="244">
        <f>IF(N1311="základní",J1311,0)</f>
        <v>0</v>
      </c>
      <c r="BF1311" s="244">
        <f>IF(N1311="snížená",J1311,0)</f>
        <v>0</v>
      </c>
      <c r="BG1311" s="244">
        <f>IF(N1311="zákl. přenesená",J1311,0)</f>
        <v>0</v>
      </c>
      <c r="BH1311" s="244">
        <f>IF(N1311="sníž. přenesená",J1311,0)</f>
        <v>0</v>
      </c>
      <c r="BI1311" s="244">
        <f>IF(N1311="nulová",J1311,0)</f>
        <v>0</v>
      </c>
      <c r="BJ1311" s="19" t="s">
        <v>89</v>
      </c>
      <c r="BK1311" s="244">
        <f>ROUND(I1311*H1311,2)</f>
        <v>0</v>
      </c>
      <c r="BL1311" s="19" t="s">
        <v>319</v>
      </c>
      <c r="BM1311" s="243" t="s">
        <v>3873</v>
      </c>
    </row>
    <row r="1312" s="14" customFormat="1">
      <c r="A1312" s="14"/>
      <c r="B1312" s="257"/>
      <c r="C1312" s="258"/>
      <c r="D1312" s="247" t="s">
        <v>232</v>
      </c>
      <c r="E1312" s="259" t="s">
        <v>1</v>
      </c>
      <c r="F1312" s="260" t="s">
        <v>517</v>
      </c>
      <c r="G1312" s="258"/>
      <c r="H1312" s="259" t="s">
        <v>1</v>
      </c>
      <c r="I1312" s="261"/>
      <c r="J1312" s="258"/>
      <c r="K1312" s="258"/>
      <c r="L1312" s="262"/>
      <c r="M1312" s="263"/>
      <c r="N1312" s="264"/>
      <c r="O1312" s="264"/>
      <c r="P1312" s="264"/>
      <c r="Q1312" s="264"/>
      <c r="R1312" s="264"/>
      <c r="S1312" s="264"/>
      <c r="T1312" s="26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6" t="s">
        <v>232</v>
      </c>
      <c r="AU1312" s="266" t="s">
        <v>89</v>
      </c>
      <c r="AV1312" s="14" t="s">
        <v>84</v>
      </c>
      <c r="AW1312" s="14" t="s">
        <v>33</v>
      </c>
      <c r="AX1312" s="14" t="s">
        <v>78</v>
      </c>
      <c r="AY1312" s="266" t="s">
        <v>224</v>
      </c>
    </row>
    <row r="1313" s="13" customFormat="1">
      <c r="A1313" s="13"/>
      <c r="B1313" s="245"/>
      <c r="C1313" s="246"/>
      <c r="D1313" s="247" t="s">
        <v>232</v>
      </c>
      <c r="E1313" s="248" t="s">
        <v>1</v>
      </c>
      <c r="F1313" s="249" t="s">
        <v>3341</v>
      </c>
      <c r="G1313" s="246"/>
      <c r="H1313" s="250">
        <v>21.105</v>
      </c>
      <c r="I1313" s="251"/>
      <c r="J1313" s="246"/>
      <c r="K1313" s="246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6" t="s">
        <v>232</v>
      </c>
      <c r="AU1313" s="256" t="s">
        <v>89</v>
      </c>
      <c r="AV1313" s="13" t="s">
        <v>89</v>
      </c>
      <c r="AW1313" s="13" t="s">
        <v>33</v>
      </c>
      <c r="AX1313" s="13" t="s">
        <v>78</v>
      </c>
      <c r="AY1313" s="256" t="s">
        <v>224</v>
      </c>
    </row>
    <row r="1314" s="13" customFormat="1">
      <c r="A1314" s="13"/>
      <c r="B1314" s="245"/>
      <c r="C1314" s="246"/>
      <c r="D1314" s="247" t="s">
        <v>232</v>
      </c>
      <c r="E1314" s="248" t="s">
        <v>1</v>
      </c>
      <c r="F1314" s="249" t="s">
        <v>3363</v>
      </c>
      <c r="G1314" s="246"/>
      <c r="H1314" s="250">
        <v>4.9740000000000002</v>
      </c>
      <c r="I1314" s="251"/>
      <c r="J1314" s="246"/>
      <c r="K1314" s="246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6" t="s">
        <v>232</v>
      </c>
      <c r="AU1314" s="256" t="s">
        <v>89</v>
      </c>
      <c r="AV1314" s="13" t="s">
        <v>89</v>
      </c>
      <c r="AW1314" s="13" t="s">
        <v>33</v>
      </c>
      <c r="AX1314" s="13" t="s">
        <v>78</v>
      </c>
      <c r="AY1314" s="256" t="s">
        <v>224</v>
      </c>
    </row>
    <row r="1315" s="15" customFormat="1">
      <c r="A1315" s="15"/>
      <c r="B1315" s="267"/>
      <c r="C1315" s="268"/>
      <c r="D1315" s="247" t="s">
        <v>232</v>
      </c>
      <c r="E1315" s="269" t="s">
        <v>1</v>
      </c>
      <c r="F1315" s="270" t="s">
        <v>248</v>
      </c>
      <c r="G1315" s="268"/>
      <c r="H1315" s="271">
        <v>26.079000000000001</v>
      </c>
      <c r="I1315" s="272"/>
      <c r="J1315" s="268"/>
      <c r="K1315" s="268"/>
      <c r="L1315" s="273"/>
      <c r="M1315" s="274"/>
      <c r="N1315" s="275"/>
      <c r="O1315" s="275"/>
      <c r="P1315" s="275"/>
      <c r="Q1315" s="275"/>
      <c r="R1315" s="275"/>
      <c r="S1315" s="275"/>
      <c r="T1315" s="276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77" t="s">
        <v>232</v>
      </c>
      <c r="AU1315" s="277" t="s">
        <v>89</v>
      </c>
      <c r="AV1315" s="15" t="s">
        <v>230</v>
      </c>
      <c r="AW1315" s="15" t="s">
        <v>33</v>
      </c>
      <c r="AX1315" s="15" t="s">
        <v>84</v>
      </c>
      <c r="AY1315" s="277" t="s">
        <v>224</v>
      </c>
    </row>
    <row r="1316" s="2" customFormat="1" ht="16.5" customHeight="1">
      <c r="A1316" s="40"/>
      <c r="B1316" s="41"/>
      <c r="C1316" s="278" t="s">
        <v>1754</v>
      </c>
      <c r="D1316" s="278" t="s">
        <v>390</v>
      </c>
      <c r="E1316" s="279" t="s">
        <v>2038</v>
      </c>
      <c r="F1316" s="280" t="s">
        <v>2039</v>
      </c>
      <c r="G1316" s="281" t="s">
        <v>229</v>
      </c>
      <c r="H1316" s="282">
        <v>29.991</v>
      </c>
      <c r="I1316" s="283"/>
      <c r="J1316" s="284">
        <f>ROUND(I1316*H1316,2)</f>
        <v>0</v>
      </c>
      <c r="K1316" s="285"/>
      <c r="L1316" s="286"/>
      <c r="M1316" s="287" t="s">
        <v>1</v>
      </c>
      <c r="N1316" s="288" t="s">
        <v>44</v>
      </c>
      <c r="O1316" s="93"/>
      <c r="P1316" s="241">
        <f>O1316*H1316</f>
        <v>0</v>
      </c>
      <c r="Q1316" s="241">
        <v>0.01465</v>
      </c>
      <c r="R1316" s="241">
        <f>Q1316*H1316</f>
        <v>0.43936815000000001</v>
      </c>
      <c r="S1316" s="241">
        <v>0</v>
      </c>
      <c r="T1316" s="242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3" t="s">
        <v>418</v>
      </c>
      <c r="AT1316" s="243" t="s">
        <v>390</v>
      </c>
      <c r="AU1316" s="243" t="s">
        <v>89</v>
      </c>
      <c r="AY1316" s="19" t="s">
        <v>224</v>
      </c>
      <c r="BE1316" s="244">
        <f>IF(N1316="základní",J1316,0)</f>
        <v>0</v>
      </c>
      <c r="BF1316" s="244">
        <f>IF(N1316="snížená",J1316,0)</f>
        <v>0</v>
      </c>
      <c r="BG1316" s="244">
        <f>IF(N1316="zákl. přenesená",J1316,0)</f>
        <v>0</v>
      </c>
      <c r="BH1316" s="244">
        <f>IF(N1316="sníž. přenesená",J1316,0)</f>
        <v>0</v>
      </c>
      <c r="BI1316" s="244">
        <f>IF(N1316="nulová",J1316,0)</f>
        <v>0</v>
      </c>
      <c r="BJ1316" s="19" t="s">
        <v>89</v>
      </c>
      <c r="BK1316" s="244">
        <f>ROUND(I1316*H1316,2)</f>
        <v>0</v>
      </c>
      <c r="BL1316" s="19" t="s">
        <v>319</v>
      </c>
      <c r="BM1316" s="243" t="s">
        <v>3874</v>
      </c>
    </row>
    <row r="1317" s="13" customFormat="1">
      <c r="A1317" s="13"/>
      <c r="B1317" s="245"/>
      <c r="C1317" s="246"/>
      <c r="D1317" s="247" t="s">
        <v>232</v>
      </c>
      <c r="E1317" s="248" t="s">
        <v>1</v>
      </c>
      <c r="F1317" s="249" t="s">
        <v>3875</v>
      </c>
      <c r="G1317" s="246"/>
      <c r="H1317" s="250">
        <v>29.991</v>
      </c>
      <c r="I1317" s="251"/>
      <c r="J1317" s="246"/>
      <c r="K1317" s="246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6" t="s">
        <v>232</v>
      </c>
      <c r="AU1317" s="256" t="s">
        <v>89</v>
      </c>
      <c r="AV1317" s="13" t="s">
        <v>89</v>
      </c>
      <c r="AW1317" s="13" t="s">
        <v>33</v>
      </c>
      <c r="AX1317" s="13" t="s">
        <v>84</v>
      </c>
      <c r="AY1317" s="256" t="s">
        <v>224</v>
      </c>
    </row>
    <row r="1318" s="2" customFormat="1" ht="21.75" customHeight="1">
      <c r="A1318" s="40"/>
      <c r="B1318" s="41"/>
      <c r="C1318" s="231" t="s">
        <v>1759</v>
      </c>
      <c r="D1318" s="231" t="s">
        <v>226</v>
      </c>
      <c r="E1318" s="232" t="s">
        <v>3876</v>
      </c>
      <c r="F1318" s="233" t="s">
        <v>3877</v>
      </c>
      <c r="G1318" s="234" t="s">
        <v>229</v>
      </c>
      <c r="H1318" s="235">
        <v>4.9740000000000002</v>
      </c>
      <c r="I1318" s="236"/>
      <c r="J1318" s="237">
        <f>ROUND(I1318*H1318,2)</f>
        <v>0</v>
      </c>
      <c r="K1318" s="238"/>
      <c r="L1318" s="46"/>
      <c r="M1318" s="239" t="s">
        <v>1</v>
      </c>
      <c r="N1318" s="240" t="s">
        <v>44</v>
      </c>
      <c r="O1318" s="93"/>
      <c r="P1318" s="241">
        <f>O1318*H1318</f>
        <v>0</v>
      </c>
      <c r="Q1318" s="241">
        <v>0</v>
      </c>
      <c r="R1318" s="241">
        <f>Q1318*H1318</f>
        <v>0</v>
      </c>
      <c r="S1318" s="241">
        <v>0</v>
      </c>
      <c r="T1318" s="242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43" t="s">
        <v>319</v>
      </c>
      <c r="AT1318" s="243" t="s">
        <v>226</v>
      </c>
      <c r="AU1318" s="243" t="s">
        <v>89</v>
      </c>
      <c r="AY1318" s="19" t="s">
        <v>224</v>
      </c>
      <c r="BE1318" s="244">
        <f>IF(N1318="základní",J1318,0)</f>
        <v>0</v>
      </c>
      <c r="BF1318" s="244">
        <f>IF(N1318="snížená",J1318,0)</f>
        <v>0</v>
      </c>
      <c r="BG1318" s="244">
        <f>IF(N1318="zákl. přenesená",J1318,0)</f>
        <v>0</v>
      </c>
      <c r="BH1318" s="244">
        <f>IF(N1318="sníž. přenesená",J1318,0)</f>
        <v>0</v>
      </c>
      <c r="BI1318" s="244">
        <f>IF(N1318="nulová",J1318,0)</f>
        <v>0</v>
      </c>
      <c r="BJ1318" s="19" t="s">
        <v>89</v>
      </c>
      <c r="BK1318" s="244">
        <f>ROUND(I1318*H1318,2)</f>
        <v>0</v>
      </c>
      <c r="BL1318" s="19" t="s">
        <v>319</v>
      </c>
      <c r="BM1318" s="243" t="s">
        <v>3878</v>
      </c>
    </row>
    <row r="1319" s="13" customFormat="1">
      <c r="A1319" s="13"/>
      <c r="B1319" s="245"/>
      <c r="C1319" s="246"/>
      <c r="D1319" s="247" t="s">
        <v>232</v>
      </c>
      <c r="E1319" s="248" t="s">
        <v>1</v>
      </c>
      <c r="F1319" s="249" t="s">
        <v>3363</v>
      </c>
      <c r="G1319" s="246"/>
      <c r="H1319" s="250">
        <v>4.9740000000000002</v>
      </c>
      <c r="I1319" s="251"/>
      <c r="J1319" s="246"/>
      <c r="K1319" s="246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6" t="s">
        <v>232</v>
      </c>
      <c r="AU1319" s="256" t="s">
        <v>89</v>
      </c>
      <c r="AV1319" s="13" t="s">
        <v>89</v>
      </c>
      <c r="AW1319" s="13" t="s">
        <v>33</v>
      </c>
      <c r="AX1319" s="13" t="s">
        <v>84</v>
      </c>
      <c r="AY1319" s="256" t="s">
        <v>224</v>
      </c>
    </row>
    <row r="1320" s="2" customFormat="1" ht="16.5" customHeight="1">
      <c r="A1320" s="40"/>
      <c r="B1320" s="41"/>
      <c r="C1320" s="231" t="s">
        <v>1764</v>
      </c>
      <c r="D1320" s="231" t="s">
        <v>226</v>
      </c>
      <c r="E1320" s="232" t="s">
        <v>2043</v>
      </c>
      <c r="F1320" s="233" t="s">
        <v>2044</v>
      </c>
      <c r="G1320" s="234" t="s">
        <v>810</v>
      </c>
      <c r="H1320" s="289"/>
      <c r="I1320" s="236"/>
      <c r="J1320" s="237">
        <f>ROUND(I1320*H1320,2)</f>
        <v>0</v>
      </c>
      <c r="K1320" s="238"/>
      <c r="L1320" s="46"/>
      <c r="M1320" s="239" t="s">
        <v>1</v>
      </c>
      <c r="N1320" s="240" t="s">
        <v>44</v>
      </c>
      <c r="O1320" s="93"/>
      <c r="P1320" s="241">
        <f>O1320*H1320</f>
        <v>0</v>
      </c>
      <c r="Q1320" s="241">
        <v>0</v>
      </c>
      <c r="R1320" s="241">
        <f>Q1320*H1320</f>
        <v>0</v>
      </c>
      <c r="S1320" s="241">
        <v>0</v>
      </c>
      <c r="T1320" s="242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3" t="s">
        <v>319</v>
      </c>
      <c r="AT1320" s="243" t="s">
        <v>226</v>
      </c>
      <c r="AU1320" s="243" t="s">
        <v>89</v>
      </c>
      <c r="AY1320" s="19" t="s">
        <v>224</v>
      </c>
      <c r="BE1320" s="244">
        <f>IF(N1320="základní",J1320,0)</f>
        <v>0</v>
      </c>
      <c r="BF1320" s="244">
        <f>IF(N1320="snížená",J1320,0)</f>
        <v>0</v>
      </c>
      <c r="BG1320" s="244">
        <f>IF(N1320="zákl. přenesená",J1320,0)</f>
        <v>0</v>
      </c>
      <c r="BH1320" s="244">
        <f>IF(N1320="sníž. přenesená",J1320,0)</f>
        <v>0</v>
      </c>
      <c r="BI1320" s="244">
        <f>IF(N1320="nulová",J1320,0)</f>
        <v>0</v>
      </c>
      <c r="BJ1320" s="19" t="s">
        <v>89</v>
      </c>
      <c r="BK1320" s="244">
        <f>ROUND(I1320*H1320,2)</f>
        <v>0</v>
      </c>
      <c r="BL1320" s="19" t="s">
        <v>319</v>
      </c>
      <c r="BM1320" s="243" t="s">
        <v>3879</v>
      </c>
    </row>
    <row r="1321" s="12" customFormat="1" ht="22.8" customHeight="1">
      <c r="A1321" s="12"/>
      <c r="B1321" s="215"/>
      <c r="C1321" s="216"/>
      <c r="D1321" s="217" t="s">
        <v>77</v>
      </c>
      <c r="E1321" s="229" t="s">
        <v>2046</v>
      </c>
      <c r="F1321" s="229" t="s">
        <v>2047</v>
      </c>
      <c r="G1321" s="216"/>
      <c r="H1321" s="216"/>
      <c r="I1321" s="219"/>
      <c r="J1321" s="230">
        <f>BK1321</f>
        <v>0</v>
      </c>
      <c r="K1321" s="216"/>
      <c r="L1321" s="221"/>
      <c r="M1321" s="222"/>
      <c r="N1321" s="223"/>
      <c r="O1321" s="223"/>
      <c r="P1321" s="224">
        <f>SUM(P1322:P1378)</f>
        <v>0</v>
      </c>
      <c r="Q1321" s="223"/>
      <c r="R1321" s="224">
        <f>SUM(R1322:R1378)</f>
        <v>0.23644004000000002</v>
      </c>
      <c r="S1321" s="223"/>
      <c r="T1321" s="225">
        <f>SUM(T1322:T1378)</f>
        <v>0</v>
      </c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R1321" s="226" t="s">
        <v>89</v>
      </c>
      <c r="AT1321" s="227" t="s">
        <v>77</v>
      </c>
      <c r="AU1321" s="227" t="s">
        <v>84</v>
      </c>
      <c r="AY1321" s="226" t="s">
        <v>224</v>
      </c>
      <c r="BK1321" s="228">
        <f>SUM(BK1322:BK1378)</f>
        <v>0</v>
      </c>
    </row>
    <row r="1322" s="2" customFormat="1" ht="16.5" customHeight="1">
      <c r="A1322" s="40"/>
      <c r="B1322" s="41"/>
      <c r="C1322" s="231" t="s">
        <v>1768</v>
      </c>
      <c r="D1322" s="231" t="s">
        <v>226</v>
      </c>
      <c r="E1322" s="232" t="s">
        <v>2049</v>
      </c>
      <c r="F1322" s="233" t="s">
        <v>2050</v>
      </c>
      <c r="G1322" s="234" t="s">
        <v>229</v>
      </c>
      <c r="H1322" s="235">
        <v>428.66300000000001</v>
      </c>
      <c r="I1322" s="236"/>
      <c r="J1322" s="237">
        <f>ROUND(I1322*H1322,2)</f>
        <v>0</v>
      </c>
      <c r="K1322" s="238"/>
      <c r="L1322" s="46"/>
      <c r="M1322" s="239" t="s">
        <v>1</v>
      </c>
      <c r="N1322" s="240" t="s">
        <v>44</v>
      </c>
      <c r="O1322" s="93"/>
      <c r="P1322" s="241">
        <f>O1322*H1322</f>
        <v>0</v>
      </c>
      <c r="Q1322" s="241">
        <v>0.00020000000000000001</v>
      </c>
      <c r="R1322" s="241">
        <f>Q1322*H1322</f>
        <v>0.085732600000000006</v>
      </c>
      <c r="S1322" s="241">
        <v>0</v>
      </c>
      <c r="T1322" s="242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43" t="s">
        <v>319</v>
      </c>
      <c r="AT1322" s="243" t="s">
        <v>226</v>
      </c>
      <c r="AU1322" s="243" t="s">
        <v>89</v>
      </c>
      <c r="AY1322" s="19" t="s">
        <v>224</v>
      </c>
      <c r="BE1322" s="244">
        <f>IF(N1322="základní",J1322,0)</f>
        <v>0</v>
      </c>
      <c r="BF1322" s="244">
        <f>IF(N1322="snížená",J1322,0)</f>
        <v>0</v>
      </c>
      <c r="BG1322" s="244">
        <f>IF(N1322="zákl. přenesená",J1322,0)</f>
        <v>0</v>
      </c>
      <c r="BH1322" s="244">
        <f>IF(N1322="sníž. přenesená",J1322,0)</f>
        <v>0</v>
      </c>
      <c r="BI1322" s="244">
        <f>IF(N1322="nulová",J1322,0)</f>
        <v>0</v>
      </c>
      <c r="BJ1322" s="19" t="s">
        <v>89</v>
      </c>
      <c r="BK1322" s="244">
        <f>ROUND(I1322*H1322,2)</f>
        <v>0</v>
      </c>
      <c r="BL1322" s="19" t="s">
        <v>319</v>
      </c>
      <c r="BM1322" s="243" t="s">
        <v>3880</v>
      </c>
    </row>
    <row r="1323" s="13" customFormat="1">
      <c r="A1323" s="13"/>
      <c r="B1323" s="245"/>
      <c r="C1323" s="246"/>
      <c r="D1323" s="247" t="s">
        <v>232</v>
      </c>
      <c r="E1323" s="248" t="s">
        <v>1</v>
      </c>
      <c r="F1323" s="249" t="s">
        <v>3881</v>
      </c>
      <c r="G1323" s="246"/>
      <c r="H1323" s="250">
        <v>417.57400000000001</v>
      </c>
      <c r="I1323" s="251"/>
      <c r="J1323" s="246"/>
      <c r="K1323" s="246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6" t="s">
        <v>232</v>
      </c>
      <c r="AU1323" s="256" t="s">
        <v>89</v>
      </c>
      <c r="AV1323" s="13" t="s">
        <v>89</v>
      </c>
      <c r="AW1323" s="13" t="s">
        <v>33</v>
      </c>
      <c r="AX1323" s="13" t="s">
        <v>78</v>
      </c>
      <c r="AY1323" s="256" t="s">
        <v>224</v>
      </c>
    </row>
    <row r="1324" s="13" customFormat="1">
      <c r="A1324" s="13"/>
      <c r="B1324" s="245"/>
      <c r="C1324" s="246"/>
      <c r="D1324" s="247" t="s">
        <v>232</v>
      </c>
      <c r="E1324" s="248" t="s">
        <v>1</v>
      </c>
      <c r="F1324" s="249" t="s">
        <v>3882</v>
      </c>
      <c r="G1324" s="246"/>
      <c r="H1324" s="250">
        <v>11.089</v>
      </c>
      <c r="I1324" s="251"/>
      <c r="J1324" s="246"/>
      <c r="K1324" s="246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6" t="s">
        <v>232</v>
      </c>
      <c r="AU1324" s="256" t="s">
        <v>89</v>
      </c>
      <c r="AV1324" s="13" t="s">
        <v>89</v>
      </c>
      <c r="AW1324" s="13" t="s">
        <v>33</v>
      </c>
      <c r="AX1324" s="13" t="s">
        <v>78</v>
      </c>
      <c r="AY1324" s="256" t="s">
        <v>224</v>
      </c>
    </row>
    <row r="1325" s="15" customFormat="1">
      <c r="A1325" s="15"/>
      <c r="B1325" s="267"/>
      <c r="C1325" s="268"/>
      <c r="D1325" s="247" t="s">
        <v>232</v>
      </c>
      <c r="E1325" s="269" t="s">
        <v>1</v>
      </c>
      <c r="F1325" s="270" t="s">
        <v>248</v>
      </c>
      <c r="G1325" s="268"/>
      <c r="H1325" s="271">
        <v>428.66300000000001</v>
      </c>
      <c r="I1325" s="272"/>
      <c r="J1325" s="268"/>
      <c r="K1325" s="268"/>
      <c r="L1325" s="273"/>
      <c r="M1325" s="274"/>
      <c r="N1325" s="275"/>
      <c r="O1325" s="275"/>
      <c r="P1325" s="275"/>
      <c r="Q1325" s="275"/>
      <c r="R1325" s="275"/>
      <c r="S1325" s="275"/>
      <c r="T1325" s="276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7" t="s">
        <v>232</v>
      </c>
      <c r="AU1325" s="277" t="s">
        <v>89</v>
      </c>
      <c r="AV1325" s="15" t="s">
        <v>230</v>
      </c>
      <c r="AW1325" s="15" t="s">
        <v>33</v>
      </c>
      <c r="AX1325" s="15" t="s">
        <v>84</v>
      </c>
      <c r="AY1325" s="277" t="s">
        <v>224</v>
      </c>
    </row>
    <row r="1326" s="2" customFormat="1" ht="16.5" customHeight="1">
      <c r="A1326" s="40"/>
      <c r="B1326" s="41"/>
      <c r="C1326" s="231" t="s">
        <v>1774</v>
      </c>
      <c r="D1326" s="231" t="s">
        <v>226</v>
      </c>
      <c r="E1326" s="232" t="s">
        <v>2055</v>
      </c>
      <c r="F1326" s="233" t="s">
        <v>2056</v>
      </c>
      <c r="G1326" s="234" t="s">
        <v>229</v>
      </c>
      <c r="H1326" s="235">
        <v>417.57400000000001</v>
      </c>
      <c r="I1326" s="236"/>
      <c r="J1326" s="237">
        <f>ROUND(I1326*H1326,2)</f>
        <v>0</v>
      </c>
      <c r="K1326" s="238"/>
      <c r="L1326" s="46"/>
      <c r="M1326" s="239" t="s">
        <v>1</v>
      </c>
      <c r="N1326" s="240" t="s">
        <v>44</v>
      </c>
      <c r="O1326" s="93"/>
      <c r="P1326" s="241">
        <f>O1326*H1326</f>
        <v>0</v>
      </c>
      <c r="Q1326" s="241">
        <v>0.00025999999999999998</v>
      </c>
      <c r="R1326" s="241">
        <f>Q1326*H1326</f>
        <v>0.10856924</v>
      </c>
      <c r="S1326" s="241">
        <v>0</v>
      </c>
      <c r="T1326" s="242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43" t="s">
        <v>319</v>
      </c>
      <c r="AT1326" s="243" t="s">
        <v>226</v>
      </c>
      <c r="AU1326" s="243" t="s">
        <v>89</v>
      </c>
      <c r="AY1326" s="19" t="s">
        <v>224</v>
      </c>
      <c r="BE1326" s="244">
        <f>IF(N1326="základní",J1326,0)</f>
        <v>0</v>
      </c>
      <c r="BF1326" s="244">
        <f>IF(N1326="snížená",J1326,0)</f>
        <v>0</v>
      </c>
      <c r="BG1326" s="244">
        <f>IF(N1326="zákl. přenesená",J1326,0)</f>
        <v>0</v>
      </c>
      <c r="BH1326" s="244">
        <f>IF(N1326="sníž. přenesená",J1326,0)</f>
        <v>0</v>
      </c>
      <c r="BI1326" s="244">
        <f>IF(N1326="nulová",J1326,0)</f>
        <v>0</v>
      </c>
      <c r="BJ1326" s="19" t="s">
        <v>89</v>
      </c>
      <c r="BK1326" s="244">
        <f>ROUND(I1326*H1326,2)</f>
        <v>0</v>
      </c>
      <c r="BL1326" s="19" t="s">
        <v>319</v>
      </c>
      <c r="BM1326" s="243" t="s">
        <v>3883</v>
      </c>
    </row>
    <row r="1327" s="14" customFormat="1">
      <c r="A1327" s="14"/>
      <c r="B1327" s="257"/>
      <c r="C1327" s="258"/>
      <c r="D1327" s="247" t="s">
        <v>232</v>
      </c>
      <c r="E1327" s="259" t="s">
        <v>1</v>
      </c>
      <c r="F1327" s="260" t="s">
        <v>3884</v>
      </c>
      <c r="G1327" s="258"/>
      <c r="H1327" s="259" t="s">
        <v>1</v>
      </c>
      <c r="I1327" s="261"/>
      <c r="J1327" s="258"/>
      <c r="K1327" s="258"/>
      <c r="L1327" s="262"/>
      <c r="M1327" s="263"/>
      <c r="N1327" s="264"/>
      <c r="O1327" s="264"/>
      <c r="P1327" s="264"/>
      <c r="Q1327" s="264"/>
      <c r="R1327" s="264"/>
      <c r="S1327" s="264"/>
      <c r="T1327" s="26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6" t="s">
        <v>232</v>
      </c>
      <c r="AU1327" s="266" t="s">
        <v>89</v>
      </c>
      <c r="AV1327" s="14" t="s">
        <v>84</v>
      </c>
      <c r="AW1327" s="14" t="s">
        <v>33</v>
      </c>
      <c r="AX1327" s="14" t="s">
        <v>78</v>
      </c>
      <c r="AY1327" s="266" t="s">
        <v>224</v>
      </c>
    </row>
    <row r="1328" s="13" customFormat="1">
      <c r="A1328" s="13"/>
      <c r="B1328" s="245"/>
      <c r="C1328" s="246"/>
      <c r="D1328" s="247" t="s">
        <v>232</v>
      </c>
      <c r="E1328" s="248" t="s">
        <v>1</v>
      </c>
      <c r="F1328" s="249" t="s">
        <v>3333</v>
      </c>
      <c r="G1328" s="246"/>
      <c r="H1328" s="250">
        <v>31.670000000000002</v>
      </c>
      <c r="I1328" s="251"/>
      <c r="J1328" s="246"/>
      <c r="K1328" s="246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6" t="s">
        <v>232</v>
      </c>
      <c r="AU1328" s="256" t="s">
        <v>89</v>
      </c>
      <c r="AV1328" s="13" t="s">
        <v>89</v>
      </c>
      <c r="AW1328" s="13" t="s">
        <v>33</v>
      </c>
      <c r="AX1328" s="13" t="s">
        <v>78</v>
      </c>
      <c r="AY1328" s="256" t="s">
        <v>224</v>
      </c>
    </row>
    <row r="1329" s="13" customFormat="1">
      <c r="A1329" s="13"/>
      <c r="B1329" s="245"/>
      <c r="C1329" s="246"/>
      <c r="D1329" s="247" t="s">
        <v>232</v>
      </c>
      <c r="E1329" s="248" t="s">
        <v>1</v>
      </c>
      <c r="F1329" s="249" t="s">
        <v>3334</v>
      </c>
      <c r="G1329" s="246"/>
      <c r="H1329" s="250">
        <v>7.5999999999999996</v>
      </c>
      <c r="I1329" s="251"/>
      <c r="J1329" s="246"/>
      <c r="K1329" s="246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6" t="s">
        <v>232</v>
      </c>
      <c r="AU1329" s="256" t="s">
        <v>89</v>
      </c>
      <c r="AV1329" s="13" t="s">
        <v>89</v>
      </c>
      <c r="AW1329" s="13" t="s">
        <v>33</v>
      </c>
      <c r="AX1329" s="13" t="s">
        <v>78</v>
      </c>
      <c r="AY1329" s="256" t="s">
        <v>224</v>
      </c>
    </row>
    <row r="1330" s="13" customFormat="1">
      <c r="A1330" s="13"/>
      <c r="B1330" s="245"/>
      <c r="C1330" s="246"/>
      <c r="D1330" s="247" t="s">
        <v>232</v>
      </c>
      <c r="E1330" s="248" t="s">
        <v>1</v>
      </c>
      <c r="F1330" s="249" t="s">
        <v>3335</v>
      </c>
      <c r="G1330" s="246"/>
      <c r="H1330" s="250">
        <v>12.74</v>
      </c>
      <c r="I1330" s="251"/>
      <c r="J1330" s="246"/>
      <c r="K1330" s="246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6" t="s">
        <v>232</v>
      </c>
      <c r="AU1330" s="256" t="s">
        <v>89</v>
      </c>
      <c r="AV1330" s="13" t="s">
        <v>89</v>
      </c>
      <c r="AW1330" s="13" t="s">
        <v>33</v>
      </c>
      <c r="AX1330" s="13" t="s">
        <v>78</v>
      </c>
      <c r="AY1330" s="256" t="s">
        <v>224</v>
      </c>
    </row>
    <row r="1331" s="13" customFormat="1">
      <c r="A1331" s="13"/>
      <c r="B1331" s="245"/>
      <c r="C1331" s="246"/>
      <c r="D1331" s="247" t="s">
        <v>232</v>
      </c>
      <c r="E1331" s="248" t="s">
        <v>1</v>
      </c>
      <c r="F1331" s="249" t="s">
        <v>3336</v>
      </c>
      <c r="G1331" s="246"/>
      <c r="H1331" s="250">
        <v>12.74</v>
      </c>
      <c r="I1331" s="251"/>
      <c r="J1331" s="246"/>
      <c r="K1331" s="246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6" t="s">
        <v>232</v>
      </c>
      <c r="AU1331" s="256" t="s">
        <v>89</v>
      </c>
      <c r="AV1331" s="13" t="s">
        <v>89</v>
      </c>
      <c r="AW1331" s="13" t="s">
        <v>33</v>
      </c>
      <c r="AX1331" s="13" t="s">
        <v>78</v>
      </c>
      <c r="AY1331" s="256" t="s">
        <v>224</v>
      </c>
    </row>
    <row r="1332" s="13" customFormat="1">
      <c r="A1332" s="13"/>
      <c r="B1332" s="245"/>
      <c r="C1332" s="246"/>
      <c r="D1332" s="247" t="s">
        <v>232</v>
      </c>
      <c r="E1332" s="248" t="s">
        <v>1</v>
      </c>
      <c r="F1332" s="249" t="s">
        <v>3337</v>
      </c>
      <c r="G1332" s="246"/>
      <c r="H1332" s="250">
        <v>13.720000000000001</v>
      </c>
      <c r="I1332" s="251"/>
      <c r="J1332" s="246"/>
      <c r="K1332" s="246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6" t="s">
        <v>232</v>
      </c>
      <c r="AU1332" s="256" t="s">
        <v>89</v>
      </c>
      <c r="AV1332" s="13" t="s">
        <v>89</v>
      </c>
      <c r="AW1332" s="13" t="s">
        <v>33</v>
      </c>
      <c r="AX1332" s="13" t="s">
        <v>78</v>
      </c>
      <c r="AY1332" s="256" t="s">
        <v>224</v>
      </c>
    </row>
    <row r="1333" s="16" customFormat="1">
      <c r="A1333" s="16"/>
      <c r="B1333" s="290"/>
      <c r="C1333" s="291"/>
      <c r="D1333" s="247" t="s">
        <v>232</v>
      </c>
      <c r="E1333" s="292" t="s">
        <v>1</v>
      </c>
      <c r="F1333" s="293" t="s">
        <v>1860</v>
      </c>
      <c r="G1333" s="291"/>
      <c r="H1333" s="294">
        <v>78.469999999999999</v>
      </c>
      <c r="I1333" s="295"/>
      <c r="J1333" s="291"/>
      <c r="K1333" s="291"/>
      <c r="L1333" s="296"/>
      <c r="M1333" s="297"/>
      <c r="N1333" s="298"/>
      <c r="O1333" s="298"/>
      <c r="P1333" s="298"/>
      <c r="Q1333" s="298"/>
      <c r="R1333" s="298"/>
      <c r="S1333" s="298"/>
      <c r="T1333" s="299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T1333" s="300" t="s">
        <v>232</v>
      </c>
      <c r="AU1333" s="300" t="s">
        <v>89</v>
      </c>
      <c r="AV1333" s="16" t="s">
        <v>93</v>
      </c>
      <c r="AW1333" s="16" t="s">
        <v>33</v>
      </c>
      <c r="AX1333" s="16" t="s">
        <v>78</v>
      </c>
      <c r="AY1333" s="300" t="s">
        <v>224</v>
      </c>
    </row>
    <row r="1334" s="14" customFormat="1">
      <c r="A1334" s="14"/>
      <c r="B1334" s="257"/>
      <c r="C1334" s="258"/>
      <c r="D1334" s="247" t="s">
        <v>232</v>
      </c>
      <c r="E1334" s="259" t="s">
        <v>1</v>
      </c>
      <c r="F1334" s="260" t="s">
        <v>2058</v>
      </c>
      <c r="G1334" s="258"/>
      <c r="H1334" s="259" t="s">
        <v>1</v>
      </c>
      <c r="I1334" s="261"/>
      <c r="J1334" s="258"/>
      <c r="K1334" s="258"/>
      <c r="L1334" s="262"/>
      <c r="M1334" s="263"/>
      <c r="N1334" s="264"/>
      <c r="O1334" s="264"/>
      <c r="P1334" s="264"/>
      <c r="Q1334" s="264"/>
      <c r="R1334" s="264"/>
      <c r="S1334" s="264"/>
      <c r="T1334" s="26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6" t="s">
        <v>232</v>
      </c>
      <c r="AU1334" s="266" t="s">
        <v>89</v>
      </c>
      <c r="AV1334" s="14" t="s">
        <v>84</v>
      </c>
      <c r="AW1334" s="14" t="s">
        <v>33</v>
      </c>
      <c r="AX1334" s="14" t="s">
        <v>78</v>
      </c>
      <c r="AY1334" s="266" t="s">
        <v>224</v>
      </c>
    </row>
    <row r="1335" s="13" customFormat="1">
      <c r="A1335" s="13"/>
      <c r="B1335" s="245"/>
      <c r="C1335" s="246"/>
      <c r="D1335" s="247" t="s">
        <v>232</v>
      </c>
      <c r="E1335" s="248" t="s">
        <v>1</v>
      </c>
      <c r="F1335" s="249" t="s">
        <v>3451</v>
      </c>
      <c r="G1335" s="246"/>
      <c r="H1335" s="250">
        <v>22.789999999999999</v>
      </c>
      <c r="I1335" s="251"/>
      <c r="J1335" s="246"/>
      <c r="K1335" s="246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6" t="s">
        <v>232</v>
      </c>
      <c r="AU1335" s="256" t="s">
        <v>89</v>
      </c>
      <c r="AV1335" s="13" t="s">
        <v>89</v>
      </c>
      <c r="AW1335" s="13" t="s">
        <v>33</v>
      </c>
      <c r="AX1335" s="13" t="s">
        <v>78</v>
      </c>
      <c r="AY1335" s="256" t="s">
        <v>224</v>
      </c>
    </row>
    <row r="1336" s="13" customFormat="1">
      <c r="A1336" s="13"/>
      <c r="B1336" s="245"/>
      <c r="C1336" s="246"/>
      <c r="D1336" s="247" t="s">
        <v>232</v>
      </c>
      <c r="E1336" s="248" t="s">
        <v>1</v>
      </c>
      <c r="F1336" s="249" t="s">
        <v>3475</v>
      </c>
      <c r="G1336" s="246"/>
      <c r="H1336" s="250">
        <v>5.5800000000000001</v>
      </c>
      <c r="I1336" s="251"/>
      <c r="J1336" s="246"/>
      <c r="K1336" s="246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6" t="s">
        <v>232</v>
      </c>
      <c r="AU1336" s="256" t="s">
        <v>89</v>
      </c>
      <c r="AV1336" s="13" t="s">
        <v>89</v>
      </c>
      <c r="AW1336" s="13" t="s">
        <v>33</v>
      </c>
      <c r="AX1336" s="13" t="s">
        <v>78</v>
      </c>
      <c r="AY1336" s="256" t="s">
        <v>224</v>
      </c>
    </row>
    <row r="1337" s="13" customFormat="1">
      <c r="A1337" s="13"/>
      <c r="B1337" s="245"/>
      <c r="C1337" s="246"/>
      <c r="D1337" s="247" t="s">
        <v>232</v>
      </c>
      <c r="E1337" s="248" t="s">
        <v>1</v>
      </c>
      <c r="F1337" s="249" t="s">
        <v>3476</v>
      </c>
      <c r="G1337" s="246"/>
      <c r="H1337" s="250">
        <v>3.1899999999999999</v>
      </c>
      <c r="I1337" s="251"/>
      <c r="J1337" s="246"/>
      <c r="K1337" s="246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6" t="s">
        <v>232</v>
      </c>
      <c r="AU1337" s="256" t="s">
        <v>89</v>
      </c>
      <c r="AV1337" s="13" t="s">
        <v>89</v>
      </c>
      <c r="AW1337" s="13" t="s">
        <v>33</v>
      </c>
      <c r="AX1337" s="13" t="s">
        <v>78</v>
      </c>
      <c r="AY1337" s="256" t="s">
        <v>224</v>
      </c>
    </row>
    <row r="1338" s="16" customFormat="1">
      <c r="A1338" s="16"/>
      <c r="B1338" s="290"/>
      <c r="C1338" s="291"/>
      <c r="D1338" s="247" t="s">
        <v>232</v>
      </c>
      <c r="E1338" s="292" t="s">
        <v>1</v>
      </c>
      <c r="F1338" s="293" t="s">
        <v>1860</v>
      </c>
      <c r="G1338" s="291"/>
      <c r="H1338" s="294">
        <v>31.559999999999999</v>
      </c>
      <c r="I1338" s="295"/>
      <c r="J1338" s="291"/>
      <c r="K1338" s="291"/>
      <c r="L1338" s="296"/>
      <c r="M1338" s="297"/>
      <c r="N1338" s="298"/>
      <c r="O1338" s="298"/>
      <c r="P1338" s="298"/>
      <c r="Q1338" s="298"/>
      <c r="R1338" s="298"/>
      <c r="S1338" s="298"/>
      <c r="T1338" s="299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300" t="s">
        <v>232</v>
      </c>
      <c r="AU1338" s="300" t="s">
        <v>89</v>
      </c>
      <c r="AV1338" s="16" t="s">
        <v>93</v>
      </c>
      <c r="AW1338" s="16" t="s">
        <v>33</v>
      </c>
      <c r="AX1338" s="16" t="s">
        <v>78</v>
      </c>
      <c r="AY1338" s="300" t="s">
        <v>224</v>
      </c>
    </row>
    <row r="1339" s="14" customFormat="1">
      <c r="A1339" s="14"/>
      <c r="B1339" s="257"/>
      <c r="C1339" s="258"/>
      <c r="D1339" s="247" t="s">
        <v>232</v>
      </c>
      <c r="E1339" s="259" t="s">
        <v>1</v>
      </c>
      <c r="F1339" s="260" t="s">
        <v>2059</v>
      </c>
      <c r="G1339" s="258"/>
      <c r="H1339" s="259" t="s">
        <v>1</v>
      </c>
      <c r="I1339" s="261"/>
      <c r="J1339" s="258"/>
      <c r="K1339" s="258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6" t="s">
        <v>232</v>
      </c>
      <c r="AU1339" s="266" t="s">
        <v>89</v>
      </c>
      <c r="AV1339" s="14" t="s">
        <v>84</v>
      </c>
      <c r="AW1339" s="14" t="s">
        <v>33</v>
      </c>
      <c r="AX1339" s="14" t="s">
        <v>78</v>
      </c>
      <c r="AY1339" s="266" t="s">
        <v>224</v>
      </c>
    </row>
    <row r="1340" s="14" customFormat="1">
      <c r="A1340" s="14"/>
      <c r="B1340" s="257"/>
      <c r="C1340" s="258"/>
      <c r="D1340" s="247" t="s">
        <v>232</v>
      </c>
      <c r="E1340" s="259" t="s">
        <v>1</v>
      </c>
      <c r="F1340" s="260" t="s">
        <v>1415</v>
      </c>
      <c r="G1340" s="258"/>
      <c r="H1340" s="259" t="s">
        <v>1</v>
      </c>
      <c r="I1340" s="261"/>
      <c r="J1340" s="258"/>
      <c r="K1340" s="258"/>
      <c r="L1340" s="262"/>
      <c r="M1340" s="263"/>
      <c r="N1340" s="264"/>
      <c r="O1340" s="264"/>
      <c r="P1340" s="264"/>
      <c r="Q1340" s="264"/>
      <c r="R1340" s="264"/>
      <c r="S1340" s="264"/>
      <c r="T1340" s="26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6" t="s">
        <v>232</v>
      </c>
      <c r="AU1340" s="266" t="s">
        <v>89</v>
      </c>
      <c r="AV1340" s="14" t="s">
        <v>84</v>
      </c>
      <c r="AW1340" s="14" t="s">
        <v>33</v>
      </c>
      <c r="AX1340" s="14" t="s">
        <v>78</v>
      </c>
      <c r="AY1340" s="266" t="s">
        <v>224</v>
      </c>
    </row>
    <row r="1341" s="13" customFormat="1">
      <c r="A1341" s="13"/>
      <c r="B1341" s="245"/>
      <c r="C1341" s="246"/>
      <c r="D1341" s="247" t="s">
        <v>232</v>
      </c>
      <c r="E1341" s="248" t="s">
        <v>1</v>
      </c>
      <c r="F1341" s="249" t="s">
        <v>3885</v>
      </c>
      <c r="G1341" s="246"/>
      <c r="H1341" s="250">
        <v>3.4129999999999998</v>
      </c>
      <c r="I1341" s="251"/>
      <c r="J1341" s="246"/>
      <c r="K1341" s="246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6" t="s">
        <v>232</v>
      </c>
      <c r="AU1341" s="256" t="s">
        <v>89</v>
      </c>
      <c r="AV1341" s="13" t="s">
        <v>89</v>
      </c>
      <c r="AW1341" s="13" t="s">
        <v>33</v>
      </c>
      <c r="AX1341" s="13" t="s">
        <v>78</v>
      </c>
      <c r="AY1341" s="256" t="s">
        <v>224</v>
      </c>
    </row>
    <row r="1342" s="14" customFormat="1">
      <c r="A1342" s="14"/>
      <c r="B1342" s="257"/>
      <c r="C1342" s="258"/>
      <c r="D1342" s="247" t="s">
        <v>232</v>
      </c>
      <c r="E1342" s="259" t="s">
        <v>1</v>
      </c>
      <c r="F1342" s="260" t="s">
        <v>2061</v>
      </c>
      <c r="G1342" s="258"/>
      <c r="H1342" s="259" t="s">
        <v>1</v>
      </c>
      <c r="I1342" s="261"/>
      <c r="J1342" s="258"/>
      <c r="K1342" s="258"/>
      <c r="L1342" s="262"/>
      <c r="M1342" s="263"/>
      <c r="N1342" s="264"/>
      <c r="O1342" s="264"/>
      <c r="P1342" s="264"/>
      <c r="Q1342" s="264"/>
      <c r="R1342" s="264"/>
      <c r="S1342" s="264"/>
      <c r="T1342" s="26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6" t="s">
        <v>232</v>
      </c>
      <c r="AU1342" s="266" t="s">
        <v>89</v>
      </c>
      <c r="AV1342" s="14" t="s">
        <v>84</v>
      </c>
      <c r="AW1342" s="14" t="s">
        <v>33</v>
      </c>
      <c r="AX1342" s="14" t="s">
        <v>78</v>
      </c>
      <c r="AY1342" s="266" t="s">
        <v>224</v>
      </c>
    </row>
    <row r="1343" s="14" customFormat="1">
      <c r="A1343" s="14"/>
      <c r="B1343" s="257"/>
      <c r="C1343" s="258"/>
      <c r="D1343" s="247" t="s">
        <v>232</v>
      </c>
      <c r="E1343" s="259" t="s">
        <v>1</v>
      </c>
      <c r="F1343" s="260" t="s">
        <v>1405</v>
      </c>
      <c r="G1343" s="258"/>
      <c r="H1343" s="259" t="s">
        <v>1</v>
      </c>
      <c r="I1343" s="261"/>
      <c r="J1343" s="258"/>
      <c r="K1343" s="258"/>
      <c r="L1343" s="262"/>
      <c r="M1343" s="263"/>
      <c r="N1343" s="264"/>
      <c r="O1343" s="264"/>
      <c r="P1343" s="264"/>
      <c r="Q1343" s="264"/>
      <c r="R1343" s="264"/>
      <c r="S1343" s="264"/>
      <c r="T1343" s="26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6" t="s">
        <v>232</v>
      </c>
      <c r="AU1343" s="266" t="s">
        <v>89</v>
      </c>
      <c r="AV1343" s="14" t="s">
        <v>84</v>
      </c>
      <c r="AW1343" s="14" t="s">
        <v>33</v>
      </c>
      <c r="AX1343" s="14" t="s">
        <v>78</v>
      </c>
      <c r="AY1343" s="266" t="s">
        <v>224</v>
      </c>
    </row>
    <row r="1344" s="13" customFormat="1">
      <c r="A1344" s="13"/>
      <c r="B1344" s="245"/>
      <c r="C1344" s="246"/>
      <c r="D1344" s="247" t="s">
        <v>232</v>
      </c>
      <c r="E1344" s="248" t="s">
        <v>1</v>
      </c>
      <c r="F1344" s="249" t="s">
        <v>3886</v>
      </c>
      <c r="G1344" s="246"/>
      <c r="H1344" s="250">
        <v>2.5070000000000001</v>
      </c>
      <c r="I1344" s="251"/>
      <c r="J1344" s="246"/>
      <c r="K1344" s="246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6" t="s">
        <v>232</v>
      </c>
      <c r="AU1344" s="256" t="s">
        <v>89</v>
      </c>
      <c r="AV1344" s="13" t="s">
        <v>89</v>
      </c>
      <c r="AW1344" s="13" t="s">
        <v>33</v>
      </c>
      <c r="AX1344" s="13" t="s">
        <v>78</v>
      </c>
      <c r="AY1344" s="256" t="s">
        <v>224</v>
      </c>
    </row>
    <row r="1345" s="14" customFormat="1">
      <c r="A1345" s="14"/>
      <c r="B1345" s="257"/>
      <c r="C1345" s="258"/>
      <c r="D1345" s="247" t="s">
        <v>232</v>
      </c>
      <c r="E1345" s="259" t="s">
        <v>1</v>
      </c>
      <c r="F1345" s="260" t="s">
        <v>1417</v>
      </c>
      <c r="G1345" s="258"/>
      <c r="H1345" s="259" t="s">
        <v>1</v>
      </c>
      <c r="I1345" s="261"/>
      <c r="J1345" s="258"/>
      <c r="K1345" s="258"/>
      <c r="L1345" s="262"/>
      <c r="M1345" s="263"/>
      <c r="N1345" s="264"/>
      <c r="O1345" s="264"/>
      <c r="P1345" s="264"/>
      <c r="Q1345" s="264"/>
      <c r="R1345" s="264"/>
      <c r="S1345" s="264"/>
      <c r="T1345" s="26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6" t="s">
        <v>232</v>
      </c>
      <c r="AU1345" s="266" t="s">
        <v>89</v>
      </c>
      <c r="AV1345" s="14" t="s">
        <v>84</v>
      </c>
      <c r="AW1345" s="14" t="s">
        <v>33</v>
      </c>
      <c r="AX1345" s="14" t="s">
        <v>78</v>
      </c>
      <c r="AY1345" s="266" t="s">
        <v>224</v>
      </c>
    </row>
    <row r="1346" s="13" customFormat="1">
      <c r="A1346" s="13"/>
      <c r="B1346" s="245"/>
      <c r="C1346" s="246"/>
      <c r="D1346" s="247" t="s">
        <v>232</v>
      </c>
      <c r="E1346" s="248" t="s">
        <v>1</v>
      </c>
      <c r="F1346" s="249" t="s">
        <v>3677</v>
      </c>
      <c r="G1346" s="246"/>
      <c r="H1346" s="250">
        <v>12.114000000000001</v>
      </c>
      <c r="I1346" s="251"/>
      <c r="J1346" s="246"/>
      <c r="K1346" s="246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6" t="s">
        <v>232</v>
      </c>
      <c r="AU1346" s="256" t="s">
        <v>89</v>
      </c>
      <c r="AV1346" s="13" t="s">
        <v>89</v>
      </c>
      <c r="AW1346" s="13" t="s">
        <v>33</v>
      </c>
      <c r="AX1346" s="13" t="s">
        <v>78</v>
      </c>
      <c r="AY1346" s="256" t="s">
        <v>224</v>
      </c>
    </row>
    <row r="1347" s="13" customFormat="1">
      <c r="A1347" s="13"/>
      <c r="B1347" s="245"/>
      <c r="C1347" s="246"/>
      <c r="D1347" s="247" t="s">
        <v>232</v>
      </c>
      <c r="E1347" s="248" t="s">
        <v>1</v>
      </c>
      <c r="F1347" s="249" t="s">
        <v>3887</v>
      </c>
      <c r="G1347" s="246"/>
      <c r="H1347" s="250">
        <v>-2.5390000000000001</v>
      </c>
      <c r="I1347" s="251"/>
      <c r="J1347" s="246"/>
      <c r="K1347" s="246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6" t="s">
        <v>232</v>
      </c>
      <c r="AU1347" s="256" t="s">
        <v>89</v>
      </c>
      <c r="AV1347" s="13" t="s">
        <v>89</v>
      </c>
      <c r="AW1347" s="13" t="s">
        <v>33</v>
      </c>
      <c r="AX1347" s="13" t="s">
        <v>78</v>
      </c>
      <c r="AY1347" s="256" t="s">
        <v>224</v>
      </c>
    </row>
    <row r="1348" s="14" customFormat="1">
      <c r="A1348" s="14"/>
      <c r="B1348" s="257"/>
      <c r="C1348" s="258"/>
      <c r="D1348" s="247" t="s">
        <v>232</v>
      </c>
      <c r="E1348" s="259" t="s">
        <v>1</v>
      </c>
      <c r="F1348" s="260" t="s">
        <v>1413</v>
      </c>
      <c r="G1348" s="258"/>
      <c r="H1348" s="259" t="s">
        <v>1</v>
      </c>
      <c r="I1348" s="261"/>
      <c r="J1348" s="258"/>
      <c r="K1348" s="258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6" t="s">
        <v>232</v>
      </c>
      <c r="AU1348" s="266" t="s">
        <v>89</v>
      </c>
      <c r="AV1348" s="14" t="s">
        <v>84</v>
      </c>
      <c r="AW1348" s="14" t="s">
        <v>33</v>
      </c>
      <c r="AX1348" s="14" t="s">
        <v>78</v>
      </c>
      <c r="AY1348" s="266" t="s">
        <v>224</v>
      </c>
    </row>
    <row r="1349" s="13" customFormat="1">
      <c r="A1349" s="13"/>
      <c r="B1349" s="245"/>
      <c r="C1349" s="246"/>
      <c r="D1349" s="247" t="s">
        <v>232</v>
      </c>
      <c r="E1349" s="248" t="s">
        <v>1</v>
      </c>
      <c r="F1349" s="249" t="s">
        <v>3676</v>
      </c>
      <c r="G1349" s="246"/>
      <c r="H1349" s="250">
        <v>3.8999999999999999</v>
      </c>
      <c r="I1349" s="251"/>
      <c r="J1349" s="246"/>
      <c r="K1349" s="246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6" t="s">
        <v>232</v>
      </c>
      <c r="AU1349" s="256" t="s">
        <v>89</v>
      </c>
      <c r="AV1349" s="13" t="s">
        <v>89</v>
      </c>
      <c r="AW1349" s="13" t="s">
        <v>33</v>
      </c>
      <c r="AX1349" s="13" t="s">
        <v>78</v>
      </c>
      <c r="AY1349" s="256" t="s">
        <v>224</v>
      </c>
    </row>
    <row r="1350" s="13" customFormat="1">
      <c r="A1350" s="13"/>
      <c r="B1350" s="245"/>
      <c r="C1350" s="246"/>
      <c r="D1350" s="247" t="s">
        <v>232</v>
      </c>
      <c r="E1350" s="248" t="s">
        <v>1</v>
      </c>
      <c r="F1350" s="249" t="s">
        <v>3888</v>
      </c>
      <c r="G1350" s="246"/>
      <c r="H1350" s="250">
        <v>-1.95</v>
      </c>
      <c r="I1350" s="251"/>
      <c r="J1350" s="246"/>
      <c r="K1350" s="246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6" t="s">
        <v>232</v>
      </c>
      <c r="AU1350" s="256" t="s">
        <v>89</v>
      </c>
      <c r="AV1350" s="13" t="s">
        <v>89</v>
      </c>
      <c r="AW1350" s="13" t="s">
        <v>33</v>
      </c>
      <c r="AX1350" s="13" t="s">
        <v>78</v>
      </c>
      <c r="AY1350" s="256" t="s">
        <v>224</v>
      </c>
    </row>
    <row r="1351" s="16" customFormat="1">
      <c r="A1351" s="16"/>
      <c r="B1351" s="290"/>
      <c r="C1351" s="291"/>
      <c r="D1351" s="247" t="s">
        <v>232</v>
      </c>
      <c r="E1351" s="292" t="s">
        <v>1</v>
      </c>
      <c r="F1351" s="293" t="s">
        <v>1860</v>
      </c>
      <c r="G1351" s="291"/>
      <c r="H1351" s="294">
        <v>17.445</v>
      </c>
      <c r="I1351" s="295"/>
      <c r="J1351" s="291"/>
      <c r="K1351" s="291"/>
      <c r="L1351" s="296"/>
      <c r="M1351" s="297"/>
      <c r="N1351" s="298"/>
      <c r="O1351" s="298"/>
      <c r="P1351" s="298"/>
      <c r="Q1351" s="298"/>
      <c r="R1351" s="298"/>
      <c r="S1351" s="298"/>
      <c r="T1351" s="299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300" t="s">
        <v>232</v>
      </c>
      <c r="AU1351" s="300" t="s">
        <v>89</v>
      </c>
      <c r="AV1351" s="16" t="s">
        <v>93</v>
      </c>
      <c r="AW1351" s="16" t="s">
        <v>33</v>
      </c>
      <c r="AX1351" s="16" t="s">
        <v>78</v>
      </c>
      <c r="AY1351" s="300" t="s">
        <v>224</v>
      </c>
    </row>
    <row r="1352" s="14" customFormat="1">
      <c r="A1352" s="14"/>
      <c r="B1352" s="257"/>
      <c r="C1352" s="258"/>
      <c r="D1352" s="247" t="s">
        <v>232</v>
      </c>
      <c r="E1352" s="259" t="s">
        <v>1</v>
      </c>
      <c r="F1352" s="260" t="s">
        <v>2064</v>
      </c>
      <c r="G1352" s="258"/>
      <c r="H1352" s="259" t="s">
        <v>1</v>
      </c>
      <c r="I1352" s="261"/>
      <c r="J1352" s="258"/>
      <c r="K1352" s="258"/>
      <c r="L1352" s="262"/>
      <c r="M1352" s="263"/>
      <c r="N1352" s="264"/>
      <c r="O1352" s="264"/>
      <c r="P1352" s="264"/>
      <c r="Q1352" s="264"/>
      <c r="R1352" s="264"/>
      <c r="S1352" s="264"/>
      <c r="T1352" s="26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6" t="s">
        <v>232</v>
      </c>
      <c r="AU1352" s="266" t="s">
        <v>89</v>
      </c>
      <c r="AV1352" s="14" t="s">
        <v>84</v>
      </c>
      <c r="AW1352" s="14" t="s">
        <v>33</v>
      </c>
      <c r="AX1352" s="14" t="s">
        <v>78</v>
      </c>
      <c r="AY1352" s="266" t="s">
        <v>224</v>
      </c>
    </row>
    <row r="1353" s="14" customFormat="1">
      <c r="A1353" s="14"/>
      <c r="B1353" s="257"/>
      <c r="C1353" s="258"/>
      <c r="D1353" s="247" t="s">
        <v>232</v>
      </c>
      <c r="E1353" s="259" t="s">
        <v>1</v>
      </c>
      <c r="F1353" s="260" t="s">
        <v>524</v>
      </c>
      <c r="G1353" s="258"/>
      <c r="H1353" s="259" t="s">
        <v>1</v>
      </c>
      <c r="I1353" s="261"/>
      <c r="J1353" s="258"/>
      <c r="K1353" s="258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6" t="s">
        <v>232</v>
      </c>
      <c r="AU1353" s="266" t="s">
        <v>89</v>
      </c>
      <c r="AV1353" s="14" t="s">
        <v>84</v>
      </c>
      <c r="AW1353" s="14" t="s">
        <v>33</v>
      </c>
      <c r="AX1353" s="14" t="s">
        <v>78</v>
      </c>
      <c r="AY1353" s="266" t="s">
        <v>224</v>
      </c>
    </row>
    <row r="1354" s="13" customFormat="1">
      <c r="A1354" s="13"/>
      <c r="B1354" s="245"/>
      <c r="C1354" s="246"/>
      <c r="D1354" s="247" t="s">
        <v>232</v>
      </c>
      <c r="E1354" s="248" t="s">
        <v>1</v>
      </c>
      <c r="F1354" s="249" t="s">
        <v>3344</v>
      </c>
      <c r="G1354" s="246"/>
      <c r="H1354" s="250">
        <v>78.198999999999998</v>
      </c>
      <c r="I1354" s="251"/>
      <c r="J1354" s="246"/>
      <c r="K1354" s="246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6" t="s">
        <v>232</v>
      </c>
      <c r="AU1354" s="256" t="s">
        <v>89</v>
      </c>
      <c r="AV1354" s="13" t="s">
        <v>89</v>
      </c>
      <c r="AW1354" s="13" t="s">
        <v>33</v>
      </c>
      <c r="AX1354" s="13" t="s">
        <v>78</v>
      </c>
      <c r="AY1354" s="256" t="s">
        <v>224</v>
      </c>
    </row>
    <row r="1355" s="13" customFormat="1">
      <c r="A1355" s="13"/>
      <c r="B1355" s="245"/>
      <c r="C1355" s="246"/>
      <c r="D1355" s="247" t="s">
        <v>232</v>
      </c>
      <c r="E1355" s="248" t="s">
        <v>1</v>
      </c>
      <c r="F1355" s="249" t="s">
        <v>3889</v>
      </c>
      <c r="G1355" s="246"/>
      <c r="H1355" s="250">
        <v>-3.831</v>
      </c>
      <c r="I1355" s="251"/>
      <c r="J1355" s="246"/>
      <c r="K1355" s="246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6" t="s">
        <v>232</v>
      </c>
      <c r="AU1355" s="256" t="s">
        <v>89</v>
      </c>
      <c r="AV1355" s="13" t="s">
        <v>89</v>
      </c>
      <c r="AW1355" s="13" t="s">
        <v>33</v>
      </c>
      <c r="AX1355" s="13" t="s">
        <v>78</v>
      </c>
      <c r="AY1355" s="256" t="s">
        <v>224</v>
      </c>
    </row>
    <row r="1356" s="13" customFormat="1">
      <c r="A1356" s="13"/>
      <c r="B1356" s="245"/>
      <c r="C1356" s="246"/>
      <c r="D1356" s="247" t="s">
        <v>232</v>
      </c>
      <c r="E1356" s="248" t="s">
        <v>1</v>
      </c>
      <c r="F1356" s="249" t="s">
        <v>3346</v>
      </c>
      <c r="G1356" s="246"/>
      <c r="H1356" s="250">
        <v>74.831999999999994</v>
      </c>
      <c r="I1356" s="251"/>
      <c r="J1356" s="246"/>
      <c r="K1356" s="246"/>
      <c r="L1356" s="252"/>
      <c r="M1356" s="253"/>
      <c r="N1356" s="254"/>
      <c r="O1356" s="254"/>
      <c r="P1356" s="254"/>
      <c r="Q1356" s="254"/>
      <c r="R1356" s="254"/>
      <c r="S1356" s="254"/>
      <c r="T1356" s="25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6" t="s">
        <v>232</v>
      </c>
      <c r="AU1356" s="256" t="s">
        <v>89</v>
      </c>
      <c r="AV1356" s="13" t="s">
        <v>89</v>
      </c>
      <c r="AW1356" s="13" t="s">
        <v>33</v>
      </c>
      <c r="AX1356" s="13" t="s">
        <v>78</v>
      </c>
      <c r="AY1356" s="256" t="s">
        <v>224</v>
      </c>
    </row>
    <row r="1357" s="13" customFormat="1">
      <c r="A1357" s="13"/>
      <c r="B1357" s="245"/>
      <c r="C1357" s="246"/>
      <c r="D1357" s="247" t="s">
        <v>232</v>
      </c>
      <c r="E1357" s="248" t="s">
        <v>1</v>
      </c>
      <c r="F1357" s="249" t="s">
        <v>3890</v>
      </c>
      <c r="G1357" s="246"/>
      <c r="H1357" s="250">
        <v>-5.8390000000000004</v>
      </c>
      <c r="I1357" s="251"/>
      <c r="J1357" s="246"/>
      <c r="K1357" s="246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6" t="s">
        <v>232</v>
      </c>
      <c r="AU1357" s="256" t="s">
        <v>89</v>
      </c>
      <c r="AV1357" s="13" t="s">
        <v>89</v>
      </c>
      <c r="AW1357" s="13" t="s">
        <v>33</v>
      </c>
      <c r="AX1357" s="13" t="s">
        <v>78</v>
      </c>
      <c r="AY1357" s="256" t="s">
        <v>224</v>
      </c>
    </row>
    <row r="1358" s="13" customFormat="1">
      <c r="A1358" s="13"/>
      <c r="B1358" s="245"/>
      <c r="C1358" s="246"/>
      <c r="D1358" s="247" t="s">
        <v>232</v>
      </c>
      <c r="E1358" s="248" t="s">
        <v>1</v>
      </c>
      <c r="F1358" s="249" t="s">
        <v>3348</v>
      </c>
      <c r="G1358" s="246"/>
      <c r="H1358" s="250">
        <v>-6.5359999999999996</v>
      </c>
      <c r="I1358" s="251"/>
      <c r="J1358" s="246"/>
      <c r="K1358" s="246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6" t="s">
        <v>232</v>
      </c>
      <c r="AU1358" s="256" t="s">
        <v>89</v>
      </c>
      <c r="AV1358" s="13" t="s">
        <v>89</v>
      </c>
      <c r="AW1358" s="13" t="s">
        <v>33</v>
      </c>
      <c r="AX1358" s="13" t="s">
        <v>78</v>
      </c>
      <c r="AY1358" s="256" t="s">
        <v>224</v>
      </c>
    </row>
    <row r="1359" s="13" customFormat="1">
      <c r="A1359" s="13"/>
      <c r="B1359" s="245"/>
      <c r="C1359" s="246"/>
      <c r="D1359" s="247" t="s">
        <v>232</v>
      </c>
      <c r="E1359" s="248" t="s">
        <v>1</v>
      </c>
      <c r="F1359" s="249" t="s">
        <v>3349</v>
      </c>
      <c r="G1359" s="246"/>
      <c r="H1359" s="250">
        <v>-6.1310000000000002</v>
      </c>
      <c r="I1359" s="251"/>
      <c r="J1359" s="246"/>
      <c r="K1359" s="246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6" t="s">
        <v>232</v>
      </c>
      <c r="AU1359" s="256" t="s">
        <v>89</v>
      </c>
      <c r="AV1359" s="13" t="s">
        <v>89</v>
      </c>
      <c r="AW1359" s="13" t="s">
        <v>33</v>
      </c>
      <c r="AX1359" s="13" t="s">
        <v>78</v>
      </c>
      <c r="AY1359" s="256" t="s">
        <v>224</v>
      </c>
    </row>
    <row r="1360" s="13" customFormat="1">
      <c r="A1360" s="13"/>
      <c r="B1360" s="245"/>
      <c r="C1360" s="246"/>
      <c r="D1360" s="247" t="s">
        <v>232</v>
      </c>
      <c r="E1360" s="248" t="s">
        <v>1</v>
      </c>
      <c r="F1360" s="249" t="s">
        <v>3891</v>
      </c>
      <c r="G1360" s="246"/>
      <c r="H1360" s="250">
        <v>17.064</v>
      </c>
      <c r="I1360" s="251"/>
      <c r="J1360" s="246"/>
      <c r="K1360" s="246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6" t="s">
        <v>232</v>
      </c>
      <c r="AU1360" s="256" t="s">
        <v>89</v>
      </c>
      <c r="AV1360" s="13" t="s">
        <v>89</v>
      </c>
      <c r="AW1360" s="13" t="s">
        <v>33</v>
      </c>
      <c r="AX1360" s="13" t="s">
        <v>78</v>
      </c>
      <c r="AY1360" s="256" t="s">
        <v>224</v>
      </c>
    </row>
    <row r="1361" s="13" customFormat="1">
      <c r="A1361" s="13"/>
      <c r="B1361" s="245"/>
      <c r="C1361" s="246"/>
      <c r="D1361" s="247" t="s">
        <v>232</v>
      </c>
      <c r="E1361" s="248" t="s">
        <v>1</v>
      </c>
      <c r="F1361" s="249" t="s">
        <v>3351</v>
      </c>
      <c r="G1361" s="246"/>
      <c r="H1361" s="250">
        <v>-15.129</v>
      </c>
      <c r="I1361" s="251"/>
      <c r="J1361" s="246"/>
      <c r="K1361" s="246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6" t="s">
        <v>232</v>
      </c>
      <c r="AU1361" s="256" t="s">
        <v>89</v>
      </c>
      <c r="AV1361" s="13" t="s">
        <v>89</v>
      </c>
      <c r="AW1361" s="13" t="s">
        <v>33</v>
      </c>
      <c r="AX1361" s="13" t="s">
        <v>78</v>
      </c>
      <c r="AY1361" s="256" t="s">
        <v>224</v>
      </c>
    </row>
    <row r="1362" s="13" customFormat="1">
      <c r="A1362" s="13"/>
      <c r="B1362" s="245"/>
      <c r="C1362" s="246"/>
      <c r="D1362" s="247" t="s">
        <v>232</v>
      </c>
      <c r="E1362" s="248" t="s">
        <v>1</v>
      </c>
      <c r="F1362" s="249" t="s">
        <v>3352</v>
      </c>
      <c r="G1362" s="246"/>
      <c r="H1362" s="250">
        <v>22.738</v>
      </c>
      <c r="I1362" s="251"/>
      <c r="J1362" s="246"/>
      <c r="K1362" s="246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6" t="s">
        <v>232</v>
      </c>
      <c r="AU1362" s="256" t="s">
        <v>89</v>
      </c>
      <c r="AV1362" s="13" t="s">
        <v>89</v>
      </c>
      <c r="AW1362" s="13" t="s">
        <v>33</v>
      </c>
      <c r="AX1362" s="13" t="s">
        <v>78</v>
      </c>
      <c r="AY1362" s="256" t="s">
        <v>224</v>
      </c>
    </row>
    <row r="1363" s="13" customFormat="1">
      <c r="A1363" s="13"/>
      <c r="B1363" s="245"/>
      <c r="C1363" s="246"/>
      <c r="D1363" s="247" t="s">
        <v>232</v>
      </c>
      <c r="E1363" s="248" t="s">
        <v>1</v>
      </c>
      <c r="F1363" s="249" t="s">
        <v>3354</v>
      </c>
      <c r="G1363" s="246"/>
      <c r="H1363" s="250">
        <v>42.162999999999997</v>
      </c>
      <c r="I1363" s="251"/>
      <c r="J1363" s="246"/>
      <c r="K1363" s="246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6" t="s">
        <v>232</v>
      </c>
      <c r="AU1363" s="256" t="s">
        <v>89</v>
      </c>
      <c r="AV1363" s="13" t="s">
        <v>89</v>
      </c>
      <c r="AW1363" s="13" t="s">
        <v>33</v>
      </c>
      <c r="AX1363" s="13" t="s">
        <v>78</v>
      </c>
      <c r="AY1363" s="256" t="s">
        <v>224</v>
      </c>
    </row>
    <row r="1364" s="13" customFormat="1">
      <c r="A1364" s="13"/>
      <c r="B1364" s="245"/>
      <c r="C1364" s="246"/>
      <c r="D1364" s="247" t="s">
        <v>232</v>
      </c>
      <c r="E1364" s="248" t="s">
        <v>1</v>
      </c>
      <c r="F1364" s="249" t="s">
        <v>3892</v>
      </c>
      <c r="G1364" s="246"/>
      <c r="H1364" s="250">
        <v>-0.63</v>
      </c>
      <c r="I1364" s="251"/>
      <c r="J1364" s="246"/>
      <c r="K1364" s="246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6" t="s">
        <v>232</v>
      </c>
      <c r="AU1364" s="256" t="s">
        <v>89</v>
      </c>
      <c r="AV1364" s="13" t="s">
        <v>89</v>
      </c>
      <c r="AW1364" s="13" t="s">
        <v>33</v>
      </c>
      <c r="AX1364" s="13" t="s">
        <v>78</v>
      </c>
      <c r="AY1364" s="256" t="s">
        <v>224</v>
      </c>
    </row>
    <row r="1365" s="13" customFormat="1">
      <c r="A1365" s="13"/>
      <c r="B1365" s="245"/>
      <c r="C1365" s="246"/>
      <c r="D1365" s="247" t="s">
        <v>232</v>
      </c>
      <c r="E1365" s="248" t="s">
        <v>1</v>
      </c>
      <c r="F1365" s="249" t="s">
        <v>3356</v>
      </c>
      <c r="G1365" s="246"/>
      <c r="H1365" s="250">
        <v>42.162999999999997</v>
      </c>
      <c r="I1365" s="251"/>
      <c r="J1365" s="246"/>
      <c r="K1365" s="246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6" t="s">
        <v>232</v>
      </c>
      <c r="AU1365" s="256" t="s">
        <v>89</v>
      </c>
      <c r="AV1365" s="13" t="s">
        <v>89</v>
      </c>
      <c r="AW1365" s="13" t="s">
        <v>33</v>
      </c>
      <c r="AX1365" s="13" t="s">
        <v>78</v>
      </c>
      <c r="AY1365" s="256" t="s">
        <v>224</v>
      </c>
    </row>
    <row r="1366" s="13" customFormat="1">
      <c r="A1366" s="13"/>
      <c r="B1366" s="245"/>
      <c r="C1366" s="246"/>
      <c r="D1366" s="247" t="s">
        <v>232</v>
      </c>
      <c r="E1366" s="248" t="s">
        <v>1</v>
      </c>
      <c r="F1366" s="249" t="s">
        <v>3893</v>
      </c>
      <c r="G1366" s="246"/>
      <c r="H1366" s="250">
        <v>-0.63</v>
      </c>
      <c r="I1366" s="251"/>
      <c r="J1366" s="246"/>
      <c r="K1366" s="246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6" t="s">
        <v>232</v>
      </c>
      <c r="AU1366" s="256" t="s">
        <v>89</v>
      </c>
      <c r="AV1366" s="13" t="s">
        <v>89</v>
      </c>
      <c r="AW1366" s="13" t="s">
        <v>33</v>
      </c>
      <c r="AX1366" s="13" t="s">
        <v>78</v>
      </c>
      <c r="AY1366" s="256" t="s">
        <v>224</v>
      </c>
    </row>
    <row r="1367" s="13" customFormat="1">
      <c r="A1367" s="13"/>
      <c r="B1367" s="245"/>
      <c r="C1367" s="246"/>
      <c r="D1367" s="247" t="s">
        <v>232</v>
      </c>
      <c r="E1367" s="248" t="s">
        <v>1</v>
      </c>
      <c r="F1367" s="249" t="s">
        <v>3358</v>
      </c>
      <c r="G1367" s="246"/>
      <c r="H1367" s="250">
        <v>42.084000000000003</v>
      </c>
      <c r="I1367" s="251"/>
      <c r="J1367" s="246"/>
      <c r="K1367" s="246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6" t="s">
        <v>232</v>
      </c>
      <c r="AU1367" s="256" t="s">
        <v>89</v>
      </c>
      <c r="AV1367" s="13" t="s">
        <v>89</v>
      </c>
      <c r="AW1367" s="13" t="s">
        <v>33</v>
      </c>
      <c r="AX1367" s="13" t="s">
        <v>78</v>
      </c>
      <c r="AY1367" s="256" t="s">
        <v>224</v>
      </c>
    </row>
    <row r="1368" s="13" customFormat="1">
      <c r="A1368" s="13"/>
      <c r="B1368" s="245"/>
      <c r="C1368" s="246"/>
      <c r="D1368" s="247" t="s">
        <v>232</v>
      </c>
      <c r="E1368" s="248" t="s">
        <v>1</v>
      </c>
      <c r="F1368" s="249" t="s">
        <v>3892</v>
      </c>
      <c r="G1368" s="246"/>
      <c r="H1368" s="250">
        <v>-0.63</v>
      </c>
      <c r="I1368" s="251"/>
      <c r="J1368" s="246"/>
      <c r="K1368" s="246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6" t="s">
        <v>232</v>
      </c>
      <c r="AU1368" s="256" t="s">
        <v>89</v>
      </c>
      <c r="AV1368" s="13" t="s">
        <v>89</v>
      </c>
      <c r="AW1368" s="13" t="s">
        <v>33</v>
      </c>
      <c r="AX1368" s="13" t="s">
        <v>78</v>
      </c>
      <c r="AY1368" s="256" t="s">
        <v>224</v>
      </c>
    </row>
    <row r="1369" s="13" customFormat="1">
      <c r="A1369" s="13"/>
      <c r="B1369" s="245"/>
      <c r="C1369" s="246"/>
      <c r="D1369" s="247" t="s">
        <v>232</v>
      </c>
      <c r="E1369" s="248" t="s">
        <v>1</v>
      </c>
      <c r="F1369" s="249" t="s">
        <v>3894</v>
      </c>
      <c r="G1369" s="246"/>
      <c r="H1369" s="250">
        <v>13.236000000000001</v>
      </c>
      <c r="I1369" s="251"/>
      <c r="J1369" s="246"/>
      <c r="K1369" s="246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6" t="s">
        <v>232</v>
      </c>
      <c r="AU1369" s="256" t="s">
        <v>89</v>
      </c>
      <c r="AV1369" s="13" t="s">
        <v>89</v>
      </c>
      <c r="AW1369" s="13" t="s">
        <v>33</v>
      </c>
      <c r="AX1369" s="13" t="s">
        <v>78</v>
      </c>
      <c r="AY1369" s="256" t="s">
        <v>224</v>
      </c>
    </row>
    <row r="1370" s="13" customFormat="1">
      <c r="A1370" s="13"/>
      <c r="B1370" s="245"/>
      <c r="C1370" s="246"/>
      <c r="D1370" s="247" t="s">
        <v>232</v>
      </c>
      <c r="E1370" s="248" t="s">
        <v>1</v>
      </c>
      <c r="F1370" s="249" t="s">
        <v>3360</v>
      </c>
      <c r="G1370" s="246"/>
      <c r="H1370" s="250">
        <v>-3.024</v>
      </c>
      <c r="I1370" s="251"/>
      <c r="J1370" s="246"/>
      <c r="K1370" s="246"/>
      <c r="L1370" s="252"/>
      <c r="M1370" s="253"/>
      <c r="N1370" s="254"/>
      <c r="O1370" s="254"/>
      <c r="P1370" s="254"/>
      <c r="Q1370" s="254"/>
      <c r="R1370" s="254"/>
      <c r="S1370" s="254"/>
      <c r="T1370" s="25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6" t="s">
        <v>232</v>
      </c>
      <c r="AU1370" s="256" t="s">
        <v>89</v>
      </c>
      <c r="AV1370" s="13" t="s">
        <v>89</v>
      </c>
      <c r="AW1370" s="13" t="s">
        <v>33</v>
      </c>
      <c r="AX1370" s="13" t="s">
        <v>78</v>
      </c>
      <c r="AY1370" s="256" t="s">
        <v>224</v>
      </c>
    </row>
    <row r="1371" s="16" customFormat="1">
      <c r="A1371" s="16"/>
      <c r="B1371" s="290"/>
      <c r="C1371" s="291"/>
      <c r="D1371" s="247" t="s">
        <v>232</v>
      </c>
      <c r="E1371" s="292" t="s">
        <v>1</v>
      </c>
      <c r="F1371" s="293" t="s">
        <v>1860</v>
      </c>
      <c r="G1371" s="291"/>
      <c r="H1371" s="294">
        <v>290.09899999999999</v>
      </c>
      <c r="I1371" s="295"/>
      <c r="J1371" s="291"/>
      <c r="K1371" s="291"/>
      <c r="L1371" s="296"/>
      <c r="M1371" s="297"/>
      <c r="N1371" s="298"/>
      <c r="O1371" s="298"/>
      <c r="P1371" s="298"/>
      <c r="Q1371" s="298"/>
      <c r="R1371" s="298"/>
      <c r="S1371" s="298"/>
      <c r="T1371" s="299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300" t="s">
        <v>232</v>
      </c>
      <c r="AU1371" s="300" t="s">
        <v>89</v>
      </c>
      <c r="AV1371" s="16" t="s">
        <v>93</v>
      </c>
      <c r="AW1371" s="16" t="s">
        <v>33</v>
      </c>
      <c r="AX1371" s="16" t="s">
        <v>78</v>
      </c>
      <c r="AY1371" s="300" t="s">
        <v>224</v>
      </c>
    </row>
    <row r="1372" s="15" customFormat="1">
      <c r="A1372" s="15"/>
      <c r="B1372" s="267"/>
      <c r="C1372" s="268"/>
      <c r="D1372" s="247" t="s">
        <v>232</v>
      </c>
      <c r="E1372" s="269" t="s">
        <v>1</v>
      </c>
      <c r="F1372" s="270" t="s">
        <v>248</v>
      </c>
      <c r="G1372" s="268"/>
      <c r="H1372" s="271">
        <v>417.57400000000001</v>
      </c>
      <c r="I1372" s="272"/>
      <c r="J1372" s="268"/>
      <c r="K1372" s="268"/>
      <c r="L1372" s="273"/>
      <c r="M1372" s="274"/>
      <c r="N1372" s="275"/>
      <c r="O1372" s="275"/>
      <c r="P1372" s="275"/>
      <c r="Q1372" s="275"/>
      <c r="R1372" s="275"/>
      <c r="S1372" s="275"/>
      <c r="T1372" s="276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7" t="s">
        <v>232</v>
      </c>
      <c r="AU1372" s="277" t="s">
        <v>89</v>
      </c>
      <c r="AV1372" s="15" t="s">
        <v>230</v>
      </c>
      <c r="AW1372" s="15" t="s">
        <v>33</v>
      </c>
      <c r="AX1372" s="15" t="s">
        <v>84</v>
      </c>
      <c r="AY1372" s="277" t="s">
        <v>224</v>
      </c>
    </row>
    <row r="1373" s="2" customFormat="1" ht="16.5" customHeight="1">
      <c r="A1373" s="40"/>
      <c r="B1373" s="41"/>
      <c r="C1373" s="231" t="s">
        <v>1780</v>
      </c>
      <c r="D1373" s="231" t="s">
        <v>226</v>
      </c>
      <c r="E1373" s="232" t="s">
        <v>2072</v>
      </c>
      <c r="F1373" s="233" t="s">
        <v>2073</v>
      </c>
      <c r="G1373" s="234" t="s">
        <v>229</v>
      </c>
      <c r="H1373" s="235">
        <v>11.089</v>
      </c>
      <c r="I1373" s="236"/>
      <c r="J1373" s="237">
        <f>ROUND(I1373*H1373,2)</f>
        <v>0</v>
      </c>
      <c r="K1373" s="238"/>
      <c r="L1373" s="46"/>
      <c r="M1373" s="239" t="s">
        <v>1</v>
      </c>
      <c r="N1373" s="240" t="s">
        <v>44</v>
      </c>
      <c r="O1373" s="93"/>
      <c r="P1373" s="241">
        <f>O1373*H1373</f>
        <v>0</v>
      </c>
      <c r="Q1373" s="241">
        <v>0.0038</v>
      </c>
      <c r="R1373" s="241">
        <f>Q1373*H1373</f>
        <v>0.042138200000000001</v>
      </c>
      <c r="S1373" s="241">
        <v>0</v>
      </c>
      <c r="T1373" s="242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3" t="s">
        <v>319</v>
      </c>
      <c r="AT1373" s="243" t="s">
        <v>226</v>
      </c>
      <c r="AU1373" s="243" t="s">
        <v>89</v>
      </c>
      <c r="AY1373" s="19" t="s">
        <v>224</v>
      </c>
      <c r="BE1373" s="244">
        <f>IF(N1373="základní",J1373,0)</f>
        <v>0</v>
      </c>
      <c r="BF1373" s="244">
        <f>IF(N1373="snížená",J1373,0)</f>
        <v>0</v>
      </c>
      <c r="BG1373" s="244">
        <f>IF(N1373="zákl. přenesená",J1373,0)</f>
        <v>0</v>
      </c>
      <c r="BH1373" s="244">
        <f>IF(N1373="sníž. přenesená",J1373,0)</f>
        <v>0</v>
      </c>
      <c r="BI1373" s="244">
        <f>IF(N1373="nulová",J1373,0)</f>
        <v>0</v>
      </c>
      <c r="BJ1373" s="19" t="s">
        <v>89</v>
      </c>
      <c r="BK1373" s="244">
        <f>ROUND(I1373*H1373,2)</f>
        <v>0</v>
      </c>
      <c r="BL1373" s="19" t="s">
        <v>319</v>
      </c>
      <c r="BM1373" s="243" t="s">
        <v>3895</v>
      </c>
    </row>
    <row r="1374" s="14" customFormat="1">
      <c r="A1374" s="14"/>
      <c r="B1374" s="257"/>
      <c r="C1374" s="258"/>
      <c r="D1374" s="247" t="s">
        <v>232</v>
      </c>
      <c r="E1374" s="259" t="s">
        <v>1</v>
      </c>
      <c r="F1374" s="260" t="s">
        <v>2075</v>
      </c>
      <c r="G1374" s="258"/>
      <c r="H1374" s="259" t="s">
        <v>1</v>
      </c>
      <c r="I1374" s="261"/>
      <c r="J1374" s="258"/>
      <c r="K1374" s="258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6" t="s">
        <v>232</v>
      </c>
      <c r="AU1374" s="266" t="s">
        <v>89</v>
      </c>
      <c r="AV1374" s="14" t="s">
        <v>84</v>
      </c>
      <c r="AW1374" s="14" t="s">
        <v>33</v>
      </c>
      <c r="AX1374" s="14" t="s">
        <v>78</v>
      </c>
      <c r="AY1374" s="266" t="s">
        <v>224</v>
      </c>
    </row>
    <row r="1375" s="14" customFormat="1">
      <c r="A1375" s="14"/>
      <c r="B1375" s="257"/>
      <c r="C1375" s="258"/>
      <c r="D1375" s="247" t="s">
        <v>232</v>
      </c>
      <c r="E1375" s="259" t="s">
        <v>1</v>
      </c>
      <c r="F1375" s="260" t="s">
        <v>3896</v>
      </c>
      <c r="G1375" s="258"/>
      <c r="H1375" s="259" t="s">
        <v>1</v>
      </c>
      <c r="I1375" s="261"/>
      <c r="J1375" s="258"/>
      <c r="K1375" s="258"/>
      <c r="L1375" s="262"/>
      <c r="M1375" s="263"/>
      <c r="N1375" s="264"/>
      <c r="O1375" s="264"/>
      <c r="P1375" s="264"/>
      <c r="Q1375" s="264"/>
      <c r="R1375" s="264"/>
      <c r="S1375" s="264"/>
      <c r="T1375" s="26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6" t="s">
        <v>232</v>
      </c>
      <c r="AU1375" s="266" t="s">
        <v>89</v>
      </c>
      <c r="AV1375" s="14" t="s">
        <v>84</v>
      </c>
      <c r="AW1375" s="14" t="s">
        <v>33</v>
      </c>
      <c r="AX1375" s="14" t="s">
        <v>78</v>
      </c>
      <c r="AY1375" s="266" t="s">
        <v>224</v>
      </c>
    </row>
    <row r="1376" s="13" customFormat="1">
      <c r="A1376" s="13"/>
      <c r="B1376" s="245"/>
      <c r="C1376" s="246"/>
      <c r="D1376" s="247" t="s">
        <v>232</v>
      </c>
      <c r="E1376" s="248" t="s">
        <v>1</v>
      </c>
      <c r="F1376" s="249" t="s">
        <v>3897</v>
      </c>
      <c r="G1376" s="246"/>
      <c r="H1376" s="250">
        <v>8.5500000000000007</v>
      </c>
      <c r="I1376" s="251"/>
      <c r="J1376" s="246"/>
      <c r="K1376" s="246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6" t="s">
        <v>232</v>
      </c>
      <c r="AU1376" s="256" t="s">
        <v>89</v>
      </c>
      <c r="AV1376" s="13" t="s">
        <v>89</v>
      </c>
      <c r="AW1376" s="13" t="s">
        <v>33</v>
      </c>
      <c r="AX1376" s="13" t="s">
        <v>78</v>
      </c>
      <c r="AY1376" s="256" t="s">
        <v>224</v>
      </c>
    </row>
    <row r="1377" s="13" customFormat="1">
      <c r="A1377" s="13"/>
      <c r="B1377" s="245"/>
      <c r="C1377" s="246"/>
      <c r="D1377" s="247" t="s">
        <v>232</v>
      </c>
      <c r="E1377" s="248" t="s">
        <v>1</v>
      </c>
      <c r="F1377" s="249" t="s">
        <v>3898</v>
      </c>
      <c r="G1377" s="246"/>
      <c r="H1377" s="250">
        <v>2.5390000000000001</v>
      </c>
      <c r="I1377" s="251"/>
      <c r="J1377" s="246"/>
      <c r="K1377" s="246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6" t="s">
        <v>232</v>
      </c>
      <c r="AU1377" s="256" t="s">
        <v>89</v>
      </c>
      <c r="AV1377" s="13" t="s">
        <v>89</v>
      </c>
      <c r="AW1377" s="13" t="s">
        <v>33</v>
      </c>
      <c r="AX1377" s="13" t="s">
        <v>78</v>
      </c>
      <c r="AY1377" s="256" t="s">
        <v>224</v>
      </c>
    </row>
    <row r="1378" s="15" customFormat="1">
      <c r="A1378" s="15"/>
      <c r="B1378" s="267"/>
      <c r="C1378" s="268"/>
      <c r="D1378" s="247" t="s">
        <v>232</v>
      </c>
      <c r="E1378" s="269" t="s">
        <v>1</v>
      </c>
      <c r="F1378" s="270" t="s">
        <v>248</v>
      </c>
      <c r="G1378" s="268"/>
      <c r="H1378" s="271">
        <v>11.089</v>
      </c>
      <c r="I1378" s="272"/>
      <c r="J1378" s="268"/>
      <c r="K1378" s="268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7" t="s">
        <v>232</v>
      </c>
      <c r="AU1378" s="277" t="s">
        <v>89</v>
      </c>
      <c r="AV1378" s="15" t="s">
        <v>230</v>
      </c>
      <c r="AW1378" s="15" t="s">
        <v>33</v>
      </c>
      <c r="AX1378" s="15" t="s">
        <v>84</v>
      </c>
      <c r="AY1378" s="277" t="s">
        <v>224</v>
      </c>
    </row>
    <row r="1379" s="12" customFormat="1" ht="22.8" customHeight="1">
      <c r="A1379" s="12"/>
      <c r="B1379" s="215"/>
      <c r="C1379" s="216"/>
      <c r="D1379" s="217" t="s">
        <v>77</v>
      </c>
      <c r="E1379" s="229" t="s">
        <v>2080</v>
      </c>
      <c r="F1379" s="229" t="s">
        <v>2081</v>
      </c>
      <c r="G1379" s="216"/>
      <c r="H1379" s="216"/>
      <c r="I1379" s="219"/>
      <c r="J1379" s="230">
        <f>BK1379</f>
        <v>0</v>
      </c>
      <c r="K1379" s="216"/>
      <c r="L1379" s="221"/>
      <c r="M1379" s="222"/>
      <c r="N1379" s="223"/>
      <c r="O1379" s="223"/>
      <c r="P1379" s="224">
        <f>SUM(P1380:P1409)</f>
        <v>0</v>
      </c>
      <c r="Q1379" s="223"/>
      <c r="R1379" s="224">
        <f>SUM(R1380:R1409)</f>
        <v>0.051574999999999996</v>
      </c>
      <c r="S1379" s="223"/>
      <c r="T1379" s="225">
        <f>SUM(T1380:T1409)</f>
        <v>0</v>
      </c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R1379" s="226" t="s">
        <v>89</v>
      </c>
      <c r="AT1379" s="227" t="s">
        <v>77</v>
      </c>
      <c r="AU1379" s="227" t="s">
        <v>84</v>
      </c>
      <c r="AY1379" s="226" t="s">
        <v>224</v>
      </c>
      <c r="BK1379" s="228">
        <f>SUM(BK1380:BK1409)</f>
        <v>0</v>
      </c>
    </row>
    <row r="1380" s="2" customFormat="1" ht="24.15" customHeight="1">
      <c r="A1380" s="40"/>
      <c r="B1380" s="41"/>
      <c r="C1380" s="231" t="s">
        <v>1787</v>
      </c>
      <c r="D1380" s="231" t="s">
        <v>226</v>
      </c>
      <c r="E1380" s="232" t="s">
        <v>2083</v>
      </c>
      <c r="F1380" s="233" t="s">
        <v>2084</v>
      </c>
      <c r="G1380" s="234" t="s">
        <v>386</v>
      </c>
      <c r="H1380" s="235">
        <v>4</v>
      </c>
      <c r="I1380" s="236"/>
      <c r="J1380" s="237">
        <f>ROUND(I1380*H1380,2)</f>
        <v>0</v>
      </c>
      <c r="K1380" s="238"/>
      <c r="L1380" s="46"/>
      <c r="M1380" s="239" t="s">
        <v>1</v>
      </c>
      <c r="N1380" s="240" t="s">
        <v>44</v>
      </c>
      <c r="O1380" s="93"/>
      <c r="P1380" s="241">
        <f>O1380*H1380</f>
        <v>0</v>
      </c>
      <c r="Q1380" s="241">
        <v>0</v>
      </c>
      <c r="R1380" s="241">
        <f>Q1380*H1380</f>
        <v>0</v>
      </c>
      <c r="S1380" s="241">
        <v>0</v>
      </c>
      <c r="T1380" s="242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43" t="s">
        <v>319</v>
      </c>
      <c r="AT1380" s="243" t="s">
        <v>226</v>
      </c>
      <c r="AU1380" s="243" t="s">
        <v>89</v>
      </c>
      <c r="AY1380" s="19" t="s">
        <v>224</v>
      </c>
      <c r="BE1380" s="244">
        <f>IF(N1380="základní",J1380,0)</f>
        <v>0</v>
      </c>
      <c r="BF1380" s="244">
        <f>IF(N1380="snížená",J1380,0)</f>
        <v>0</v>
      </c>
      <c r="BG1380" s="244">
        <f>IF(N1380="zákl. přenesená",J1380,0)</f>
        <v>0</v>
      </c>
      <c r="BH1380" s="244">
        <f>IF(N1380="sníž. přenesená",J1380,0)</f>
        <v>0</v>
      </c>
      <c r="BI1380" s="244">
        <f>IF(N1380="nulová",J1380,0)</f>
        <v>0</v>
      </c>
      <c r="BJ1380" s="19" t="s">
        <v>89</v>
      </c>
      <c r="BK1380" s="244">
        <f>ROUND(I1380*H1380,2)</f>
        <v>0</v>
      </c>
      <c r="BL1380" s="19" t="s">
        <v>319</v>
      </c>
      <c r="BM1380" s="243" t="s">
        <v>3899</v>
      </c>
    </row>
    <row r="1381" s="13" customFormat="1">
      <c r="A1381" s="13"/>
      <c r="B1381" s="245"/>
      <c r="C1381" s="246"/>
      <c r="D1381" s="247" t="s">
        <v>232</v>
      </c>
      <c r="E1381" s="248" t="s">
        <v>1</v>
      </c>
      <c r="F1381" s="249" t="s">
        <v>2086</v>
      </c>
      <c r="G1381" s="246"/>
      <c r="H1381" s="250">
        <v>1</v>
      </c>
      <c r="I1381" s="251"/>
      <c r="J1381" s="246"/>
      <c r="K1381" s="246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6" t="s">
        <v>232</v>
      </c>
      <c r="AU1381" s="256" t="s">
        <v>89</v>
      </c>
      <c r="AV1381" s="13" t="s">
        <v>89</v>
      </c>
      <c r="AW1381" s="13" t="s">
        <v>33</v>
      </c>
      <c r="AX1381" s="13" t="s">
        <v>78</v>
      </c>
      <c r="AY1381" s="256" t="s">
        <v>224</v>
      </c>
    </row>
    <row r="1382" s="13" customFormat="1">
      <c r="A1382" s="13"/>
      <c r="B1382" s="245"/>
      <c r="C1382" s="246"/>
      <c r="D1382" s="247" t="s">
        <v>232</v>
      </c>
      <c r="E1382" s="248" t="s">
        <v>1</v>
      </c>
      <c r="F1382" s="249" t="s">
        <v>3900</v>
      </c>
      <c r="G1382" s="246"/>
      <c r="H1382" s="250">
        <v>1</v>
      </c>
      <c r="I1382" s="251"/>
      <c r="J1382" s="246"/>
      <c r="K1382" s="246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6" t="s">
        <v>232</v>
      </c>
      <c r="AU1382" s="256" t="s">
        <v>89</v>
      </c>
      <c r="AV1382" s="13" t="s">
        <v>89</v>
      </c>
      <c r="AW1382" s="13" t="s">
        <v>33</v>
      </c>
      <c r="AX1382" s="13" t="s">
        <v>78</v>
      </c>
      <c r="AY1382" s="256" t="s">
        <v>224</v>
      </c>
    </row>
    <row r="1383" s="13" customFormat="1">
      <c r="A1383" s="13"/>
      <c r="B1383" s="245"/>
      <c r="C1383" s="246"/>
      <c r="D1383" s="247" t="s">
        <v>232</v>
      </c>
      <c r="E1383" s="248" t="s">
        <v>1</v>
      </c>
      <c r="F1383" s="249" t="s">
        <v>3901</v>
      </c>
      <c r="G1383" s="246"/>
      <c r="H1383" s="250">
        <v>2</v>
      </c>
      <c r="I1383" s="251"/>
      <c r="J1383" s="246"/>
      <c r="K1383" s="246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6" t="s">
        <v>232</v>
      </c>
      <c r="AU1383" s="256" t="s">
        <v>89</v>
      </c>
      <c r="AV1383" s="13" t="s">
        <v>89</v>
      </c>
      <c r="AW1383" s="13" t="s">
        <v>33</v>
      </c>
      <c r="AX1383" s="13" t="s">
        <v>78</v>
      </c>
      <c r="AY1383" s="256" t="s">
        <v>224</v>
      </c>
    </row>
    <row r="1384" s="15" customFormat="1">
      <c r="A1384" s="15"/>
      <c r="B1384" s="267"/>
      <c r="C1384" s="268"/>
      <c r="D1384" s="247" t="s">
        <v>232</v>
      </c>
      <c r="E1384" s="269" t="s">
        <v>1</v>
      </c>
      <c r="F1384" s="270" t="s">
        <v>248</v>
      </c>
      <c r="G1384" s="268"/>
      <c r="H1384" s="271">
        <v>4</v>
      </c>
      <c r="I1384" s="272"/>
      <c r="J1384" s="268"/>
      <c r="K1384" s="268"/>
      <c r="L1384" s="273"/>
      <c r="M1384" s="274"/>
      <c r="N1384" s="275"/>
      <c r="O1384" s="275"/>
      <c r="P1384" s="275"/>
      <c r="Q1384" s="275"/>
      <c r="R1384" s="275"/>
      <c r="S1384" s="275"/>
      <c r="T1384" s="276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77" t="s">
        <v>232</v>
      </c>
      <c r="AU1384" s="277" t="s">
        <v>89</v>
      </c>
      <c r="AV1384" s="15" t="s">
        <v>230</v>
      </c>
      <c r="AW1384" s="15" t="s">
        <v>33</v>
      </c>
      <c r="AX1384" s="15" t="s">
        <v>84</v>
      </c>
      <c r="AY1384" s="277" t="s">
        <v>224</v>
      </c>
    </row>
    <row r="1385" s="2" customFormat="1" ht="16.5" customHeight="1">
      <c r="A1385" s="40"/>
      <c r="B1385" s="41"/>
      <c r="C1385" s="278" t="s">
        <v>1792</v>
      </c>
      <c r="D1385" s="278" t="s">
        <v>390</v>
      </c>
      <c r="E1385" s="279" t="s">
        <v>2089</v>
      </c>
      <c r="F1385" s="280" t="s">
        <v>2090</v>
      </c>
      <c r="G1385" s="281" t="s">
        <v>229</v>
      </c>
      <c r="H1385" s="282">
        <v>4.875</v>
      </c>
      <c r="I1385" s="283"/>
      <c r="J1385" s="284">
        <f>ROUND(I1385*H1385,2)</f>
        <v>0</v>
      </c>
      <c r="K1385" s="285"/>
      <c r="L1385" s="286"/>
      <c r="M1385" s="287" t="s">
        <v>1</v>
      </c>
      <c r="N1385" s="288" t="s">
        <v>44</v>
      </c>
      <c r="O1385" s="93"/>
      <c r="P1385" s="241">
        <f>O1385*H1385</f>
        <v>0</v>
      </c>
      <c r="Q1385" s="241">
        <v>0.001</v>
      </c>
      <c r="R1385" s="241">
        <f>Q1385*H1385</f>
        <v>0.004875</v>
      </c>
      <c r="S1385" s="241">
        <v>0</v>
      </c>
      <c r="T1385" s="242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3" t="s">
        <v>418</v>
      </c>
      <c r="AT1385" s="243" t="s">
        <v>390</v>
      </c>
      <c r="AU1385" s="243" t="s">
        <v>89</v>
      </c>
      <c r="AY1385" s="19" t="s">
        <v>224</v>
      </c>
      <c r="BE1385" s="244">
        <f>IF(N1385="základní",J1385,0)</f>
        <v>0</v>
      </c>
      <c r="BF1385" s="244">
        <f>IF(N1385="snížená",J1385,0)</f>
        <v>0</v>
      </c>
      <c r="BG1385" s="244">
        <f>IF(N1385="zákl. přenesená",J1385,0)</f>
        <v>0</v>
      </c>
      <c r="BH1385" s="244">
        <f>IF(N1385="sníž. přenesená",J1385,0)</f>
        <v>0</v>
      </c>
      <c r="BI1385" s="244">
        <f>IF(N1385="nulová",J1385,0)</f>
        <v>0</v>
      </c>
      <c r="BJ1385" s="19" t="s">
        <v>89</v>
      </c>
      <c r="BK1385" s="244">
        <f>ROUND(I1385*H1385,2)</f>
        <v>0</v>
      </c>
      <c r="BL1385" s="19" t="s">
        <v>319</v>
      </c>
      <c r="BM1385" s="243" t="s">
        <v>3902</v>
      </c>
    </row>
    <row r="1386" s="13" customFormat="1">
      <c r="A1386" s="13"/>
      <c r="B1386" s="245"/>
      <c r="C1386" s="246"/>
      <c r="D1386" s="247" t="s">
        <v>232</v>
      </c>
      <c r="E1386" s="248" t="s">
        <v>1</v>
      </c>
      <c r="F1386" s="249" t="s">
        <v>3903</v>
      </c>
      <c r="G1386" s="246"/>
      <c r="H1386" s="250">
        <v>2.2749999999999999</v>
      </c>
      <c r="I1386" s="251"/>
      <c r="J1386" s="246"/>
      <c r="K1386" s="246"/>
      <c r="L1386" s="252"/>
      <c r="M1386" s="253"/>
      <c r="N1386" s="254"/>
      <c r="O1386" s="254"/>
      <c r="P1386" s="254"/>
      <c r="Q1386" s="254"/>
      <c r="R1386" s="254"/>
      <c r="S1386" s="254"/>
      <c r="T1386" s="25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6" t="s">
        <v>232</v>
      </c>
      <c r="AU1386" s="256" t="s">
        <v>89</v>
      </c>
      <c r="AV1386" s="13" t="s">
        <v>89</v>
      </c>
      <c r="AW1386" s="13" t="s">
        <v>33</v>
      </c>
      <c r="AX1386" s="13" t="s">
        <v>78</v>
      </c>
      <c r="AY1386" s="256" t="s">
        <v>224</v>
      </c>
    </row>
    <row r="1387" s="13" customFormat="1">
      <c r="A1387" s="13"/>
      <c r="B1387" s="245"/>
      <c r="C1387" s="246"/>
      <c r="D1387" s="247" t="s">
        <v>232</v>
      </c>
      <c r="E1387" s="248" t="s">
        <v>1</v>
      </c>
      <c r="F1387" s="249" t="s">
        <v>3904</v>
      </c>
      <c r="G1387" s="246"/>
      <c r="H1387" s="250">
        <v>2.6000000000000001</v>
      </c>
      <c r="I1387" s="251"/>
      <c r="J1387" s="246"/>
      <c r="K1387" s="246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6" t="s">
        <v>232</v>
      </c>
      <c r="AU1387" s="256" t="s">
        <v>89</v>
      </c>
      <c r="AV1387" s="13" t="s">
        <v>89</v>
      </c>
      <c r="AW1387" s="13" t="s">
        <v>33</v>
      </c>
      <c r="AX1387" s="13" t="s">
        <v>78</v>
      </c>
      <c r="AY1387" s="256" t="s">
        <v>224</v>
      </c>
    </row>
    <row r="1388" s="15" customFormat="1">
      <c r="A1388" s="15"/>
      <c r="B1388" s="267"/>
      <c r="C1388" s="268"/>
      <c r="D1388" s="247" t="s">
        <v>232</v>
      </c>
      <c r="E1388" s="269" t="s">
        <v>1</v>
      </c>
      <c r="F1388" s="270" t="s">
        <v>248</v>
      </c>
      <c r="G1388" s="268"/>
      <c r="H1388" s="271">
        <v>4.875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77" t="s">
        <v>232</v>
      </c>
      <c r="AU1388" s="277" t="s">
        <v>89</v>
      </c>
      <c r="AV1388" s="15" t="s">
        <v>230</v>
      </c>
      <c r="AW1388" s="15" t="s">
        <v>33</v>
      </c>
      <c r="AX1388" s="15" t="s">
        <v>84</v>
      </c>
      <c r="AY1388" s="277" t="s">
        <v>224</v>
      </c>
    </row>
    <row r="1389" s="2" customFormat="1" ht="16.5" customHeight="1">
      <c r="A1389" s="40"/>
      <c r="B1389" s="41"/>
      <c r="C1389" s="278" t="s">
        <v>1797</v>
      </c>
      <c r="D1389" s="278" t="s">
        <v>390</v>
      </c>
      <c r="E1389" s="279" t="s">
        <v>3905</v>
      </c>
      <c r="F1389" s="280" t="s">
        <v>3906</v>
      </c>
      <c r="G1389" s="281" t="s">
        <v>229</v>
      </c>
      <c r="H1389" s="282">
        <v>7.0199999999999996</v>
      </c>
      <c r="I1389" s="283"/>
      <c r="J1389" s="284">
        <f>ROUND(I1389*H1389,2)</f>
        <v>0</v>
      </c>
      <c r="K1389" s="285"/>
      <c r="L1389" s="286"/>
      <c r="M1389" s="287" t="s">
        <v>1</v>
      </c>
      <c r="N1389" s="288" t="s">
        <v>44</v>
      </c>
      <c r="O1389" s="93"/>
      <c r="P1389" s="241">
        <f>O1389*H1389</f>
        <v>0</v>
      </c>
      <c r="Q1389" s="241">
        <v>0.001</v>
      </c>
      <c r="R1389" s="241">
        <f>Q1389*H1389</f>
        <v>0.0070199999999999993</v>
      </c>
      <c r="S1389" s="241">
        <v>0</v>
      </c>
      <c r="T1389" s="242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43" t="s">
        <v>418</v>
      </c>
      <c r="AT1389" s="243" t="s">
        <v>390</v>
      </c>
      <c r="AU1389" s="243" t="s">
        <v>89</v>
      </c>
      <c r="AY1389" s="19" t="s">
        <v>224</v>
      </c>
      <c r="BE1389" s="244">
        <f>IF(N1389="základní",J1389,0)</f>
        <v>0</v>
      </c>
      <c r="BF1389" s="244">
        <f>IF(N1389="snížená",J1389,0)</f>
        <v>0</v>
      </c>
      <c r="BG1389" s="244">
        <f>IF(N1389="zákl. přenesená",J1389,0)</f>
        <v>0</v>
      </c>
      <c r="BH1389" s="244">
        <f>IF(N1389="sníž. přenesená",J1389,0)</f>
        <v>0</v>
      </c>
      <c r="BI1389" s="244">
        <f>IF(N1389="nulová",J1389,0)</f>
        <v>0</v>
      </c>
      <c r="BJ1389" s="19" t="s">
        <v>89</v>
      </c>
      <c r="BK1389" s="244">
        <f>ROUND(I1389*H1389,2)</f>
        <v>0</v>
      </c>
      <c r="BL1389" s="19" t="s">
        <v>319</v>
      </c>
      <c r="BM1389" s="243" t="s">
        <v>3907</v>
      </c>
    </row>
    <row r="1390" s="13" customFormat="1">
      <c r="A1390" s="13"/>
      <c r="B1390" s="245"/>
      <c r="C1390" s="246"/>
      <c r="D1390" s="247" t="s">
        <v>232</v>
      </c>
      <c r="E1390" s="248" t="s">
        <v>1</v>
      </c>
      <c r="F1390" s="249" t="s">
        <v>3908</v>
      </c>
      <c r="G1390" s="246"/>
      <c r="H1390" s="250">
        <v>7.0199999999999996</v>
      </c>
      <c r="I1390" s="251"/>
      <c r="J1390" s="246"/>
      <c r="K1390" s="246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6" t="s">
        <v>232</v>
      </c>
      <c r="AU1390" s="256" t="s">
        <v>89</v>
      </c>
      <c r="AV1390" s="13" t="s">
        <v>89</v>
      </c>
      <c r="AW1390" s="13" t="s">
        <v>33</v>
      </c>
      <c r="AX1390" s="13" t="s">
        <v>84</v>
      </c>
      <c r="AY1390" s="256" t="s">
        <v>224</v>
      </c>
    </row>
    <row r="1391" s="2" customFormat="1" ht="21.75" customHeight="1">
      <c r="A1391" s="40"/>
      <c r="B1391" s="41"/>
      <c r="C1391" s="278" t="s">
        <v>1801</v>
      </c>
      <c r="D1391" s="278" t="s">
        <v>390</v>
      </c>
      <c r="E1391" s="279" t="s">
        <v>2095</v>
      </c>
      <c r="F1391" s="280" t="s">
        <v>2096</v>
      </c>
      <c r="G1391" s="281" t="s">
        <v>386</v>
      </c>
      <c r="H1391" s="282">
        <v>2</v>
      </c>
      <c r="I1391" s="283"/>
      <c r="J1391" s="284">
        <f>ROUND(I1391*H1391,2)</f>
        <v>0</v>
      </c>
      <c r="K1391" s="285"/>
      <c r="L1391" s="286"/>
      <c r="M1391" s="287" t="s">
        <v>1</v>
      </c>
      <c r="N1391" s="288" t="s">
        <v>44</v>
      </c>
      <c r="O1391" s="93"/>
      <c r="P1391" s="241">
        <f>O1391*H1391</f>
        <v>0</v>
      </c>
      <c r="Q1391" s="241">
        <v>0.001</v>
      </c>
      <c r="R1391" s="241">
        <f>Q1391*H1391</f>
        <v>0.002</v>
      </c>
      <c r="S1391" s="241">
        <v>0</v>
      </c>
      <c r="T1391" s="242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43" t="s">
        <v>418</v>
      </c>
      <c r="AT1391" s="243" t="s">
        <v>390</v>
      </c>
      <c r="AU1391" s="243" t="s">
        <v>89</v>
      </c>
      <c r="AY1391" s="19" t="s">
        <v>224</v>
      </c>
      <c r="BE1391" s="244">
        <f>IF(N1391="základní",J1391,0)</f>
        <v>0</v>
      </c>
      <c r="BF1391" s="244">
        <f>IF(N1391="snížená",J1391,0)</f>
        <v>0</v>
      </c>
      <c r="BG1391" s="244">
        <f>IF(N1391="zákl. přenesená",J1391,0)</f>
        <v>0</v>
      </c>
      <c r="BH1391" s="244">
        <f>IF(N1391="sníž. přenesená",J1391,0)</f>
        <v>0</v>
      </c>
      <c r="BI1391" s="244">
        <f>IF(N1391="nulová",J1391,0)</f>
        <v>0</v>
      </c>
      <c r="BJ1391" s="19" t="s">
        <v>89</v>
      </c>
      <c r="BK1391" s="244">
        <f>ROUND(I1391*H1391,2)</f>
        <v>0</v>
      </c>
      <c r="BL1391" s="19" t="s">
        <v>319</v>
      </c>
      <c r="BM1391" s="243" t="s">
        <v>3909</v>
      </c>
    </row>
    <row r="1392" s="13" customFormat="1">
      <c r="A1392" s="13"/>
      <c r="B1392" s="245"/>
      <c r="C1392" s="246"/>
      <c r="D1392" s="247" t="s">
        <v>232</v>
      </c>
      <c r="E1392" s="248" t="s">
        <v>1</v>
      </c>
      <c r="F1392" s="249" t="s">
        <v>2086</v>
      </c>
      <c r="G1392" s="246"/>
      <c r="H1392" s="250">
        <v>1</v>
      </c>
      <c r="I1392" s="251"/>
      <c r="J1392" s="246"/>
      <c r="K1392" s="246"/>
      <c r="L1392" s="252"/>
      <c r="M1392" s="253"/>
      <c r="N1392" s="254"/>
      <c r="O1392" s="254"/>
      <c r="P1392" s="254"/>
      <c r="Q1392" s="254"/>
      <c r="R1392" s="254"/>
      <c r="S1392" s="254"/>
      <c r="T1392" s="25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6" t="s">
        <v>232</v>
      </c>
      <c r="AU1392" s="256" t="s">
        <v>89</v>
      </c>
      <c r="AV1392" s="13" t="s">
        <v>89</v>
      </c>
      <c r="AW1392" s="13" t="s">
        <v>33</v>
      </c>
      <c r="AX1392" s="13" t="s">
        <v>78</v>
      </c>
      <c r="AY1392" s="256" t="s">
        <v>224</v>
      </c>
    </row>
    <row r="1393" s="13" customFormat="1">
      <c r="A1393" s="13"/>
      <c r="B1393" s="245"/>
      <c r="C1393" s="246"/>
      <c r="D1393" s="247" t="s">
        <v>232</v>
      </c>
      <c r="E1393" s="248" t="s">
        <v>1</v>
      </c>
      <c r="F1393" s="249" t="s">
        <v>3900</v>
      </c>
      <c r="G1393" s="246"/>
      <c r="H1393" s="250">
        <v>1</v>
      </c>
      <c r="I1393" s="251"/>
      <c r="J1393" s="246"/>
      <c r="K1393" s="246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6" t="s">
        <v>232</v>
      </c>
      <c r="AU1393" s="256" t="s">
        <v>89</v>
      </c>
      <c r="AV1393" s="13" t="s">
        <v>89</v>
      </c>
      <c r="AW1393" s="13" t="s">
        <v>33</v>
      </c>
      <c r="AX1393" s="13" t="s">
        <v>78</v>
      </c>
      <c r="AY1393" s="256" t="s">
        <v>224</v>
      </c>
    </row>
    <row r="1394" s="15" customFormat="1">
      <c r="A1394" s="15"/>
      <c r="B1394" s="267"/>
      <c r="C1394" s="268"/>
      <c r="D1394" s="247" t="s">
        <v>232</v>
      </c>
      <c r="E1394" s="269" t="s">
        <v>1</v>
      </c>
      <c r="F1394" s="270" t="s">
        <v>248</v>
      </c>
      <c r="G1394" s="268"/>
      <c r="H1394" s="271">
        <v>2</v>
      </c>
      <c r="I1394" s="272"/>
      <c r="J1394" s="268"/>
      <c r="K1394" s="268"/>
      <c r="L1394" s="273"/>
      <c r="M1394" s="274"/>
      <c r="N1394" s="275"/>
      <c r="O1394" s="275"/>
      <c r="P1394" s="275"/>
      <c r="Q1394" s="275"/>
      <c r="R1394" s="275"/>
      <c r="S1394" s="275"/>
      <c r="T1394" s="276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7" t="s">
        <v>232</v>
      </c>
      <c r="AU1394" s="277" t="s">
        <v>89</v>
      </c>
      <c r="AV1394" s="15" t="s">
        <v>230</v>
      </c>
      <c r="AW1394" s="15" t="s">
        <v>33</v>
      </c>
      <c r="AX1394" s="15" t="s">
        <v>84</v>
      </c>
      <c r="AY1394" s="277" t="s">
        <v>224</v>
      </c>
    </row>
    <row r="1395" s="2" customFormat="1" ht="21.75" customHeight="1">
      <c r="A1395" s="40"/>
      <c r="B1395" s="41"/>
      <c r="C1395" s="278" t="s">
        <v>1808</v>
      </c>
      <c r="D1395" s="278" t="s">
        <v>390</v>
      </c>
      <c r="E1395" s="279" t="s">
        <v>3910</v>
      </c>
      <c r="F1395" s="280" t="s">
        <v>3911</v>
      </c>
      <c r="G1395" s="281" t="s">
        <v>386</v>
      </c>
      <c r="H1395" s="282">
        <v>2</v>
      </c>
      <c r="I1395" s="283"/>
      <c r="J1395" s="284">
        <f>ROUND(I1395*H1395,2)</f>
        <v>0</v>
      </c>
      <c r="K1395" s="285"/>
      <c r="L1395" s="286"/>
      <c r="M1395" s="287" t="s">
        <v>1</v>
      </c>
      <c r="N1395" s="288" t="s">
        <v>44</v>
      </c>
      <c r="O1395" s="93"/>
      <c r="P1395" s="241">
        <f>O1395*H1395</f>
        <v>0</v>
      </c>
      <c r="Q1395" s="241">
        <v>0.001</v>
      </c>
      <c r="R1395" s="241">
        <f>Q1395*H1395</f>
        <v>0.002</v>
      </c>
      <c r="S1395" s="241">
        <v>0</v>
      </c>
      <c r="T1395" s="242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3" t="s">
        <v>418</v>
      </c>
      <c r="AT1395" s="243" t="s">
        <v>390</v>
      </c>
      <c r="AU1395" s="243" t="s">
        <v>89</v>
      </c>
      <c r="AY1395" s="19" t="s">
        <v>224</v>
      </c>
      <c r="BE1395" s="244">
        <f>IF(N1395="základní",J1395,0)</f>
        <v>0</v>
      </c>
      <c r="BF1395" s="244">
        <f>IF(N1395="snížená",J1395,0)</f>
        <v>0</v>
      </c>
      <c r="BG1395" s="244">
        <f>IF(N1395="zákl. přenesená",J1395,0)</f>
        <v>0</v>
      </c>
      <c r="BH1395" s="244">
        <f>IF(N1395="sníž. přenesená",J1395,0)</f>
        <v>0</v>
      </c>
      <c r="BI1395" s="244">
        <f>IF(N1395="nulová",J1395,0)</f>
        <v>0</v>
      </c>
      <c r="BJ1395" s="19" t="s">
        <v>89</v>
      </c>
      <c r="BK1395" s="244">
        <f>ROUND(I1395*H1395,2)</f>
        <v>0</v>
      </c>
      <c r="BL1395" s="19" t="s">
        <v>319</v>
      </c>
      <c r="BM1395" s="243" t="s">
        <v>3912</v>
      </c>
    </row>
    <row r="1396" s="13" customFormat="1">
      <c r="A1396" s="13"/>
      <c r="B1396" s="245"/>
      <c r="C1396" s="246"/>
      <c r="D1396" s="247" t="s">
        <v>232</v>
      </c>
      <c r="E1396" s="248" t="s">
        <v>1</v>
      </c>
      <c r="F1396" s="249" t="s">
        <v>3901</v>
      </c>
      <c r="G1396" s="246"/>
      <c r="H1396" s="250">
        <v>2</v>
      </c>
      <c r="I1396" s="251"/>
      <c r="J1396" s="246"/>
      <c r="K1396" s="246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6" t="s">
        <v>232</v>
      </c>
      <c r="AU1396" s="256" t="s">
        <v>89</v>
      </c>
      <c r="AV1396" s="13" t="s">
        <v>89</v>
      </c>
      <c r="AW1396" s="13" t="s">
        <v>33</v>
      </c>
      <c r="AX1396" s="13" t="s">
        <v>84</v>
      </c>
      <c r="AY1396" s="256" t="s">
        <v>224</v>
      </c>
    </row>
    <row r="1397" s="2" customFormat="1" ht="24.15" customHeight="1">
      <c r="A1397" s="40"/>
      <c r="B1397" s="41"/>
      <c r="C1397" s="231" t="s">
        <v>1813</v>
      </c>
      <c r="D1397" s="231" t="s">
        <v>226</v>
      </c>
      <c r="E1397" s="232" t="s">
        <v>3913</v>
      </c>
      <c r="F1397" s="233" t="s">
        <v>3914</v>
      </c>
      <c r="G1397" s="234" t="s">
        <v>386</v>
      </c>
      <c r="H1397" s="235">
        <v>3</v>
      </c>
      <c r="I1397" s="236"/>
      <c r="J1397" s="237">
        <f>ROUND(I1397*H1397,2)</f>
        <v>0</v>
      </c>
      <c r="K1397" s="238"/>
      <c r="L1397" s="46"/>
      <c r="M1397" s="239" t="s">
        <v>1</v>
      </c>
      <c r="N1397" s="240" t="s">
        <v>44</v>
      </c>
      <c r="O1397" s="93"/>
      <c r="P1397" s="241">
        <f>O1397*H1397</f>
        <v>0</v>
      </c>
      <c r="Q1397" s="241">
        <v>0</v>
      </c>
      <c r="R1397" s="241">
        <f>Q1397*H1397</f>
        <v>0</v>
      </c>
      <c r="S1397" s="241">
        <v>0</v>
      </c>
      <c r="T1397" s="242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3" t="s">
        <v>319</v>
      </c>
      <c r="AT1397" s="243" t="s">
        <v>226</v>
      </c>
      <c r="AU1397" s="243" t="s">
        <v>89</v>
      </c>
      <c r="AY1397" s="19" t="s">
        <v>224</v>
      </c>
      <c r="BE1397" s="244">
        <f>IF(N1397="základní",J1397,0)</f>
        <v>0</v>
      </c>
      <c r="BF1397" s="244">
        <f>IF(N1397="snížená",J1397,0)</f>
        <v>0</v>
      </c>
      <c r="BG1397" s="244">
        <f>IF(N1397="zákl. přenesená",J1397,0)</f>
        <v>0</v>
      </c>
      <c r="BH1397" s="244">
        <f>IF(N1397="sníž. přenesená",J1397,0)</f>
        <v>0</v>
      </c>
      <c r="BI1397" s="244">
        <f>IF(N1397="nulová",J1397,0)</f>
        <v>0</v>
      </c>
      <c r="BJ1397" s="19" t="s">
        <v>89</v>
      </c>
      <c r="BK1397" s="244">
        <f>ROUND(I1397*H1397,2)</f>
        <v>0</v>
      </c>
      <c r="BL1397" s="19" t="s">
        <v>319</v>
      </c>
      <c r="BM1397" s="243" t="s">
        <v>3915</v>
      </c>
    </row>
    <row r="1398" s="13" customFormat="1">
      <c r="A1398" s="13"/>
      <c r="B1398" s="245"/>
      <c r="C1398" s="246"/>
      <c r="D1398" s="247" t="s">
        <v>232</v>
      </c>
      <c r="E1398" s="248" t="s">
        <v>1</v>
      </c>
      <c r="F1398" s="249" t="s">
        <v>3916</v>
      </c>
      <c r="G1398" s="246"/>
      <c r="H1398" s="250">
        <v>3</v>
      </c>
      <c r="I1398" s="251"/>
      <c r="J1398" s="246"/>
      <c r="K1398" s="246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6" t="s">
        <v>232</v>
      </c>
      <c r="AU1398" s="256" t="s">
        <v>89</v>
      </c>
      <c r="AV1398" s="13" t="s">
        <v>89</v>
      </c>
      <c r="AW1398" s="13" t="s">
        <v>33</v>
      </c>
      <c r="AX1398" s="13" t="s">
        <v>84</v>
      </c>
      <c r="AY1398" s="256" t="s">
        <v>224</v>
      </c>
    </row>
    <row r="1399" s="2" customFormat="1" ht="16.5" customHeight="1">
      <c r="A1399" s="40"/>
      <c r="B1399" s="41"/>
      <c r="C1399" s="278" t="s">
        <v>1818</v>
      </c>
      <c r="D1399" s="278" t="s">
        <v>390</v>
      </c>
      <c r="E1399" s="279" t="s">
        <v>3917</v>
      </c>
      <c r="F1399" s="280" t="s">
        <v>3918</v>
      </c>
      <c r="G1399" s="281" t="s">
        <v>229</v>
      </c>
      <c r="H1399" s="282">
        <v>15.6</v>
      </c>
      <c r="I1399" s="283"/>
      <c r="J1399" s="284">
        <f>ROUND(I1399*H1399,2)</f>
        <v>0</v>
      </c>
      <c r="K1399" s="285"/>
      <c r="L1399" s="286"/>
      <c r="M1399" s="287" t="s">
        <v>1</v>
      </c>
      <c r="N1399" s="288" t="s">
        <v>44</v>
      </c>
      <c r="O1399" s="93"/>
      <c r="P1399" s="241">
        <f>O1399*H1399</f>
        <v>0</v>
      </c>
      <c r="Q1399" s="241">
        <v>0.001</v>
      </c>
      <c r="R1399" s="241">
        <f>Q1399*H1399</f>
        <v>0.015599999999999999</v>
      </c>
      <c r="S1399" s="241">
        <v>0</v>
      </c>
      <c r="T1399" s="242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3" t="s">
        <v>418</v>
      </c>
      <c r="AT1399" s="243" t="s">
        <v>390</v>
      </c>
      <c r="AU1399" s="243" t="s">
        <v>89</v>
      </c>
      <c r="AY1399" s="19" t="s">
        <v>224</v>
      </c>
      <c r="BE1399" s="244">
        <f>IF(N1399="základní",J1399,0)</f>
        <v>0</v>
      </c>
      <c r="BF1399" s="244">
        <f>IF(N1399="snížená",J1399,0)</f>
        <v>0</v>
      </c>
      <c r="BG1399" s="244">
        <f>IF(N1399="zákl. přenesená",J1399,0)</f>
        <v>0</v>
      </c>
      <c r="BH1399" s="244">
        <f>IF(N1399="sníž. přenesená",J1399,0)</f>
        <v>0</v>
      </c>
      <c r="BI1399" s="244">
        <f>IF(N1399="nulová",J1399,0)</f>
        <v>0</v>
      </c>
      <c r="BJ1399" s="19" t="s">
        <v>89</v>
      </c>
      <c r="BK1399" s="244">
        <f>ROUND(I1399*H1399,2)</f>
        <v>0</v>
      </c>
      <c r="BL1399" s="19" t="s">
        <v>319</v>
      </c>
      <c r="BM1399" s="243" t="s">
        <v>3919</v>
      </c>
    </row>
    <row r="1400" s="13" customFormat="1">
      <c r="A1400" s="13"/>
      <c r="B1400" s="245"/>
      <c r="C1400" s="246"/>
      <c r="D1400" s="247" t="s">
        <v>232</v>
      </c>
      <c r="E1400" s="248" t="s">
        <v>1</v>
      </c>
      <c r="F1400" s="249" t="s">
        <v>3920</v>
      </c>
      <c r="G1400" s="246"/>
      <c r="H1400" s="250">
        <v>15.6</v>
      </c>
      <c r="I1400" s="251"/>
      <c r="J1400" s="246"/>
      <c r="K1400" s="246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6" t="s">
        <v>232</v>
      </c>
      <c r="AU1400" s="256" t="s">
        <v>89</v>
      </c>
      <c r="AV1400" s="13" t="s">
        <v>89</v>
      </c>
      <c r="AW1400" s="13" t="s">
        <v>33</v>
      </c>
      <c r="AX1400" s="13" t="s">
        <v>84</v>
      </c>
      <c r="AY1400" s="256" t="s">
        <v>224</v>
      </c>
    </row>
    <row r="1401" s="2" customFormat="1" ht="21.75" customHeight="1">
      <c r="A1401" s="40"/>
      <c r="B1401" s="41"/>
      <c r="C1401" s="278" t="s">
        <v>1822</v>
      </c>
      <c r="D1401" s="278" t="s">
        <v>390</v>
      </c>
      <c r="E1401" s="279" t="s">
        <v>3921</v>
      </c>
      <c r="F1401" s="280" t="s">
        <v>3922</v>
      </c>
      <c r="G1401" s="281" t="s">
        <v>386</v>
      </c>
      <c r="H1401" s="282">
        <v>3</v>
      </c>
      <c r="I1401" s="283"/>
      <c r="J1401" s="284">
        <f>ROUND(I1401*H1401,2)</f>
        <v>0</v>
      </c>
      <c r="K1401" s="285"/>
      <c r="L1401" s="286"/>
      <c r="M1401" s="287" t="s">
        <v>1</v>
      </c>
      <c r="N1401" s="288" t="s">
        <v>44</v>
      </c>
      <c r="O1401" s="93"/>
      <c r="P1401" s="241">
        <f>O1401*H1401</f>
        <v>0</v>
      </c>
      <c r="Q1401" s="241">
        <v>0.001</v>
      </c>
      <c r="R1401" s="241">
        <f>Q1401*H1401</f>
        <v>0.0030000000000000001</v>
      </c>
      <c r="S1401" s="241">
        <v>0</v>
      </c>
      <c r="T1401" s="242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43" t="s">
        <v>418</v>
      </c>
      <c r="AT1401" s="243" t="s">
        <v>390</v>
      </c>
      <c r="AU1401" s="243" t="s">
        <v>89</v>
      </c>
      <c r="AY1401" s="19" t="s">
        <v>224</v>
      </c>
      <c r="BE1401" s="244">
        <f>IF(N1401="základní",J1401,0)</f>
        <v>0</v>
      </c>
      <c r="BF1401" s="244">
        <f>IF(N1401="snížená",J1401,0)</f>
        <v>0</v>
      </c>
      <c r="BG1401" s="244">
        <f>IF(N1401="zákl. přenesená",J1401,0)</f>
        <v>0</v>
      </c>
      <c r="BH1401" s="244">
        <f>IF(N1401="sníž. přenesená",J1401,0)</f>
        <v>0</v>
      </c>
      <c r="BI1401" s="244">
        <f>IF(N1401="nulová",J1401,0)</f>
        <v>0</v>
      </c>
      <c r="BJ1401" s="19" t="s">
        <v>89</v>
      </c>
      <c r="BK1401" s="244">
        <f>ROUND(I1401*H1401,2)</f>
        <v>0</v>
      </c>
      <c r="BL1401" s="19" t="s">
        <v>319</v>
      </c>
      <c r="BM1401" s="243" t="s">
        <v>3923</v>
      </c>
    </row>
    <row r="1402" s="13" customFormat="1">
      <c r="A1402" s="13"/>
      <c r="B1402" s="245"/>
      <c r="C1402" s="246"/>
      <c r="D1402" s="247" t="s">
        <v>232</v>
      </c>
      <c r="E1402" s="248" t="s">
        <v>1</v>
      </c>
      <c r="F1402" s="249" t="s">
        <v>3916</v>
      </c>
      <c r="G1402" s="246"/>
      <c r="H1402" s="250">
        <v>3</v>
      </c>
      <c r="I1402" s="251"/>
      <c r="J1402" s="246"/>
      <c r="K1402" s="246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6" t="s">
        <v>232</v>
      </c>
      <c r="AU1402" s="256" t="s">
        <v>89</v>
      </c>
      <c r="AV1402" s="13" t="s">
        <v>89</v>
      </c>
      <c r="AW1402" s="13" t="s">
        <v>33</v>
      </c>
      <c r="AX1402" s="13" t="s">
        <v>84</v>
      </c>
      <c r="AY1402" s="256" t="s">
        <v>224</v>
      </c>
    </row>
    <row r="1403" s="2" customFormat="1" ht="24.15" customHeight="1">
      <c r="A1403" s="40"/>
      <c r="B1403" s="41"/>
      <c r="C1403" s="231" t="s">
        <v>1827</v>
      </c>
      <c r="D1403" s="231" t="s">
        <v>226</v>
      </c>
      <c r="E1403" s="232" t="s">
        <v>2103</v>
      </c>
      <c r="F1403" s="233" t="s">
        <v>2104</v>
      </c>
      <c r="G1403" s="234" t="s">
        <v>386</v>
      </c>
      <c r="H1403" s="235">
        <v>2</v>
      </c>
      <c r="I1403" s="236"/>
      <c r="J1403" s="237">
        <f>ROUND(I1403*H1403,2)</f>
        <v>0</v>
      </c>
      <c r="K1403" s="238"/>
      <c r="L1403" s="46"/>
      <c r="M1403" s="239" t="s">
        <v>1</v>
      </c>
      <c r="N1403" s="240" t="s">
        <v>44</v>
      </c>
      <c r="O1403" s="93"/>
      <c r="P1403" s="241">
        <f>O1403*H1403</f>
        <v>0</v>
      </c>
      <c r="Q1403" s="241">
        <v>0</v>
      </c>
      <c r="R1403" s="241">
        <f>Q1403*H1403</f>
        <v>0</v>
      </c>
      <c r="S1403" s="241">
        <v>0</v>
      </c>
      <c r="T1403" s="242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43" t="s">
        <v>319</v>
      </c>
      <c r="AT1403" s="243" t="s">
        <v>226</v>
      </c>
      <c r="AU1403" s="243" t="s">
        <v>89</v>
      </c>
      <c r="AY1403" s="19" t="s">
        <v>224</v>
      </c>
      <c r="BE1403" s="244">
        <f>IF(N1403="základní",J1403,0)</f>
        <v>0</v>
      </c>
      <c r="BF1403" s="244">
        <f>IF(N1403="snížená",J1403,0)</f>
        <v>0</v>
      </c>
      <c r="BG1403" s="244">
        <f>IF(N1403="zákl. přenesená",J1403,0)</f>
        <v>0</v>
      </c>
      <c r="BH1403" s="244">
        <f>IF(N1403="sníž. přenesená",J1403,0)</f>
        <v>0</v>
      </c>
      <c r="BI1403" s="244">
        <f>IF(N1403="nulová",J1403,0)</f>
        <v>0</v>
      </c>
      <c r="BJ1403" s="19" t="s">
        <v>89</v>
      </c>
      <c r="BK1403" s="244">
        <f>ROUND(I1403*H1403,2)</f>
        <v>0</v>
      </c>
      <c r="BL1403" s="19" t="s">
        <v>319</v>
      </c>
      <c r="BM1403" s="243" t="s">
        <v>3924</v>
      </c>
    </row>
    <row r="1404" s="13" customFormat="1">
      <c r="A1404" s="13"/>
      <c r="B1404" s="245"/>
      <c r="C1404" s="246"/>
      <c r="D1404" s="247" t="s">
        <v>232</v>
      </c>
      <c r="E1404" s="248" t="s">
        <v>1</v>
      </c>
      <c r="F1404" s="249" t="s">
        <v>3925</v>
      </c>
      <c r="G1404" s="246"/>
      <c r="H1404" s="250">
        <v>2</v>
      </c>
      <c r="I1404" s="251"/>
      <c r="J1404" s="246"/>
      <c r="K1404" s="246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6" t="s">
        <v>232</v>
      </c>
      <c r="AU1404" s="256" t="s">
        <v>89</v>
      </c>
      <c r="AV1404" s="13" t="s">
        <v>89</v>
      </c>
      <c r="AW1404" s="13" t="s">
        <v>33</v>
      </c>
      <c r="AX1404" s="13" t="s">
        <v>84</v>
      </c>
      <c r="AY1404" s="256" t="s">
        <v>224</v>
      </c>
    </row>
    <row r="1405" s="2" customFormat="1" ht="16.5" customHeight="1">
      <c r="A1405" s="40"/>
      <c r="B1405" s="41"/>
      <c r="C1405" s="278" t="s">
        <v>1832</v>
      </c>
      <c r="D1405" s="278" t="s">
        <v>390</v>
      </c>
      <c r="E1405" s="279" t="s">
        <v>3926</v>
      </c>
      <c r="F1405" s="280" t="s">
        <v>3927</v>
      </c>
      <c r="G1405" s="281" t="s">
        <v>229</v>
      </c>
      <c r="H1405" s="282">
        <v>15.08</v>
      </c>
      <c r="I1405" s="283"/>
      <c r="J1405" s="284">
        <f>ROUND(I1405*H1405,2)</f>
        <v>0</v>
      </c>
      <c r="K1405" s="285"/>
      <c r="L1405" s="286"/>
      <c r="M1405" s="287" t="s">
        <v>1</v>
      </c>
      <c r="N1405" s="288" t="s">
        <v>44</v>
      </c>
      <c r="O1405" s="93"/>
      <c r="P1405" s="241">
        <f>O1405*H1405</f>
        <v>0</v>
      </c>
      <c r="Q1405" s="241">
        <v>0.001</v>
      </c>
      <c r="R1405" s="241">
        <f>Q1405*H1405</f>
        <v>0.01508</v>
      </c>
      <c r="S1405" s="241">
        <v>0</v>
      </c>
      <c r="T1405" s="242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3" t="s">
        <v>418</v>
      </c>
      <c r="AT1405" s="243" t="s">
        <v>390</v>
      </c>
      <c r="AU1405" s="243" t="s">
        <v>89</v>
      </c>
      <c r="AY1405" s="19" t="s">
        <v>224</v>
      </c>
      <c r="BE1405" s="244">
        <f>IF(N1405="základní",J1405,0)</f>
        <v>0</v>
      </c>
      <c r="BF1405" s="244">
        <f>IF(N1405="snížená",J1405,0)</f>
        <v>0</v>
      </c>
      <c r="BG1405" s="244">
        <f>IF(N1405="zákl. přenesená",J1405,0)</f>
        <v>0</v>
      </c>
      <c r="BH1405" s="244">
        <f>IF(N1405="sníž. přenesená",J1405,0)</f>
        <v>0</v>
      </c>
      <c r="BI1405" s="244">
        <f>IF(N1405="nulová",J1405,0)</f>
        <v>0</v>
      </c>
      <c r="BJ1405" s="19" t="s">
        <v>89</v>
      </c>
      <c r="BK1405" s="244">
        <f>ROUND(I1405*H1405,2)</f>
        <v>0</v>
      </c>
      <c r="BL1405" s="19" t="s">
        <v>319</v>
      </c>
      <c r="BM1405" s="243" t="s">
        <v>3928</v>
      </c>
    </row>
    <row r="1406" s="13" customFormat="1">
      <c r="A1406" s="13"/>
      <c r="B1406" s="245"/>
      <c r="C1406" s="246"/>
      <c r="D1406" s="247" t="s">
        <v>232</v>
      </c>
      <c r="E1406" s="248" t="s">
        <v>1</v>
      </c>
      <c r="F1406" s="249" t="s">
        <v>3929</v>
      </c>
      <c r="G1406" s="246"/>
      <c r="H1406" s="250">
        <v>15.08</v>
      </c>
      <c r="I1406" s="251"/>
      <c r="J1406" s="246"/>
      <c r="K1406" s="246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6" t="s">
        <v>232</v>
      </c>
      <c r="AU1406" s="256" t="s">
        <v>89</v>
      </c>
      <c r="AV1406" s="13" t="s">
        <v>89</v>
      </c>
      <c r="AW1406" s="13" t="s">
        <v>33</v>
      </c>
      <c r="AX1406" s="13" t="s">
        <v>84</v>
      </c>
      <c r="AY1406" s="256" t="s">
        <v>224</v>
      </c>
    </row>
    <row r="1407" s="2" customFormat="1" ht="21.75" customHeight="1">
      <c r="A1407" s="40"/>
      <c r="B1407" s="41"/>
      <c r="C1407" s="278" t="s">
        <v>1838</v>
      </c>
      <c r="D1407" s="278" t="s">
        <v>390</v>
      </c>
      <c r="E1407" s="279" t="s">
        <v>2113</v>
      </c>
      <c r="F1407" s="280" t="s">
        <v>2114</v>
      </c>
      <c r="G1407" s="281" t="s">
        <v>386</v>
      </c>
      <c r="H1407" s="282">
        <v>2</v>
      </c>
      <c r="I1407" s="283"/>
      <c r="J1407" s="284">
        <f>ROUND(I1407*H1407,2)</f>
        <v>0</v>
      </c>
      <c r="K1407" s="285"/>
      <c r="L1407" s="286"/>
      <c r="M1407" s="287" t="s">
        <v>1</v>
      </c>
      <c r="N1407" s="288" t="s">
        <v>44</v>
      </c>
      <c r="O1407" s="93"/>
      <c r="P1407" s="241">
        <f>O1407*H1407</f>
        <v>0</v>
      </c>
      <c r="Q1407" s="241">
        <v>0.001</v>
      </c>
      <c r="R1407" s="241">
        <f>Q1407*H1407</f>
        <v>0.002</v>
      </c>
      <c r="S1407" s="241">
        <v>0</v>
      </c>
      <c r="T1407" s="242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43" t="s">
        <v>418</v>
      </c>
      <c r="AT1407" s="243" t="s">
        <v>390</v>
      </c>
      <c r="AU1407" s="243" t="s">
        <v>89</v>
      </c>
      <c r="AY1407" s="19" t="s">
        <v>224</v>
      </c>
      <c r="BE1407" s="244">
        <f>IF(N1407="základní",J1407,0)</f>
        <v>0</v>
      </c>
      <c r="BF1407" s="244">
        <f>IF(N1407="snížená",J1407,0)</f>
        <v>0</v>
      </c>
      <c r="BG1407" s="244">
        <f>IF(N1407="zákl. přenesená",J1407,0)</f>
        <v>0</v>
      </c>
      <c r="BH1407" s="244">
        <f>IF(N1407="sníž. přenesená",J1407,0)</f>
        <v>0</v>
      </c>
      <c r="BI1407" s="244">
        <f>IF(N1407="nulová",J1407,0)</f>
        <v>0</v>
      </c>
      <c r="BJ1407" s="19" t="s">
        <v>89</v>
      </c>
      <c r="BK1407" s="244">
        <f>ROUND(I1407*H1407,2)</f>
        <v>0</v>
      </c>
      <c r="BL1407" s="19" t="s">
        <v>319</v>
      </c>
      <c r="BM1407" s="243" t="s">
        <v>3930</v>
      </c>
    </row>
    <row r="1408" s="13" customFormat="1">
      <c r="A1408" s="13"/>
      <c r="B1408" s="245"/>
      <c r="C1408" s="246"/>
      <c r="D1408" s="247" t="s">
        <v>232</v>
      </c>
      <c r="E1408" s="248" t="s">
        <v>1</v>
      </c>
      <c r="F1408" s="249" t="s">
        <v>3925</v>
      </c>
      <c r="G1408" s="246"/>
      <c r="H1408" s="250">
        <v>2</v>
      </c>
      <c r="I1408" s="251"/>
      <c r="J1408" s="246"/>
      <c r="K1408" s="246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6" t="s">
        <v>232</v>
      </c>
      <c r="AU1408" s="256" t="s">
        <v>89</v>
      </c>
      <c r="AV1408" s="13" t="s">
        <v>89</v>
      </c>
      <c r="AW1408" s="13" t="s">
        <v>33</v>
      </c>
      <c r="AX1408" s="13" t="s">
        <v>84</v>
      </c>
      <c r="AY1408" s="256" t="s">
        <v>224</v>
      </c>
    </row>
    <row r="1409" s="2" customFormat="1" ht="16.5" customHeight="1">
      <c r="A1409" s="40"/>
      <c r="B1409" s="41"/>
      <c r="C1409" s="231" t="s">
        <v>1843</v>
      </c>
      <c r="D1409" s="231" t="s">
        <v>226</v>
      </c>
      <c r="E1409" s="232" t="s">
        <v>2131</v>
      </c>
      <c r="F1409" s="233" t="s">
        <v>2132</v>
      </c>
      <c r="G1409" s="234" t="s">
        <v>810</v>
      </c>
      <c r="H1409" s="289"/>
      <c r="I1409" s="236"/>
      <c r="J1409" s="237">
        <f>ROUND(I1409*H1409,2)</f>
        <v>0</v>
      </c>
      <c r="K1409" s="238"/>
      <c r="L1409" s="46"/>
      <c r="M1409" s="239" t="s">
        <v>1</v>
      </c>
      <c r="N1409" s="240" t="s">
        <v>44</v>
      </c>
      <c r="O1409" s="93"/>
      <c r="P1409" s="241">
        <f>O1409*H1409</f>
        <v>0</v>
      </c>
      <c r="Q1409" s="241">
        <v>0</v>
      </c>
      <c r="R1409" s="241">
        <f>Q1409*H1409</f>
        <v>0</v>
      </c>
      <c r="S1409" s="241">
        <v>0</v>
      </c>
      <c r="T1409" s="242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3" t="s">
        <v>319</v>
      </c>
      <c r="AT1409" s="243" t="s">
        <v>226</v>
      </c>
      <c r="AU1409" s="243" t="s">
        <v>89</v>
      </c>
      <c r="AY1409" s="19" t="s">
        <v>224</v>
      </c>
      <c r="BE1409" s="244">
        <f>IF(N1409="základní",J1409,0)</f>
        <v>0</v>
      </c>
      <c r="BF1409" s="244">
        <f>IF(N1409="snížená",J1409,0)</f>
        <v>0</v>
      </c>
      <c r="BG1409" s="244">
        <f>IF(N1409="zákl. přenesená",J1409,0)</f>
        <v>0</v>
      </c>
      <c r="BH1409" s="244">
        <f>IF(N1409="sníž. přenesená",J1409,0)</f>
        <v>0</v>
      </c>
      <c r="BI1409" s="244">
        <f>IF(N1409="nulová",J1409,0)</f>
        <v>0</v>
      </c>
      <c r="BJ1409" s="19" t="s">
        <v>89</v>
      </c>
      <c r="BK1409" s="244">
        <f>ROUND(I1409*H1409,2)</f>
        <v>0</v>
      </c>
      <c r="BL1409" s="19" t="s">
        <v>319</v>
      </c>
      <c r="BM1409" s="243" t="s">
        <v>3931</v>
      </c>
    </row>
    <row r="1410" s="12" customFormat="1" ht="22.8" customHeight="1">
      <c r="A1410" s="12"/>
      <c r="B1410" s="215"/>
      <c r="C1410" s="216"/>
      <c r="D1410" s="217" t="s">
        <v>77</v>
      </c>
      <c r="E1410" s="229" t="s">
        <v>2134</v>
      </c>
      <c r="F1410" s="229" t="s">
        <v>2135</v>
      </c>
      <c r="G1410" s="216"/>
      <c r="H1410" s="216"/>
      <c r="I1410" s="219"/>
      <c r="J1410" s="230">
        <f>BK1410</f>
        <v>0</v>
      </c>
      <c r="K1410" s="216"/>
      <c r="L1410" s="221"/>
      <c r="M1410" s="222"/>
      <c r="N1410" s="223"/>
      <c r="O1410" s="223"/>
      <c r="P1410" s="224">
        <f>SUM(P1411:P1416)</f>
        <v>0</v>
      </c>
      <c r="Q1410" s="223"/>
      <c r="R1410" s="224">
        <f>SUM(R1411:R1416)</f>
        <v>0</v>
      </c>
      <c r="S1410" s="223"/>
      <c r="T1410" s="225">
        <f>SUM(T1411:T1416)</f>
        <v>0</v>
      </c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R1410" s="226" t="s">
        <v>89</v>
      </c>
      <c r="AT1410" s="227" t="s">
        <v>77</v>
      </c>
      <c r="AU1410" s="227" t="s">
        <v>84</v>
      </c>
      <c r="AY1410" s="226" t="s">
        <v>224</v>
      </c>
      <c r="BK1410" s="228">
        <f>SUM(BK1411:BK1416)</f>
        <v>0</v>
      </c>
    </row>
    <row r="1411" s="2" customFormat="1" ht="24.15" customHeight="1">
      <c r="A1411" s="40"/>
      <c r="B1411" s="41"/>
      <c r="C1411" s="231" t="s">
        <v>1850</v>
      </c>
      <c r="D1411" s="231" t="s">
        <v>226</v>
      </c>
      <c r="E1411" s="232" t="s">
        <v>2137</v>
      </c>
      <c r="F1411" s="233" t="s">
        <v>2138</v>
      </c>
      <c r="G1411" s="234" t="s">
        <v>386</v>
      </c>
      <c r="H1411" s="235">
        <v>1</v>
      </c>
      <c r="I1411" s="236"/>
      <c r="J1411" s="237">
        <f>ROUND(I1411*H1411,2)</f>
        <v>0</v>
      </c>
      <c r="K1411" s="238"/>
      <c r="L1411" s="46"/>
      <c r="M1411" s="239" t="s">
        <v>1</v>
      </c>
      <c r="N1411" s="240" t="s">
        <v>44</v>
      </c>
      <c r="O1411" s="93"/>
      <c r="P1411" s="241">
        <f>O1411*H1411</f>
        <v>0</v>
      </c>
      <c r="Q1411" s="241">
        <v>0</v>
      </c>
      <c r="R1411" s="241">
        <f>Q1411*H1411</f>
        <v>0</v>
      </c>
      <c r="S1411" s="241">
        <v>0</v>
      </c>
      <c r="T1411" s="242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3" t="s">
        <v>319</v>
      </c>
      <c r="AT1411" s="243" t="s">
        <v>226</v>
      </c>
      <c r="AU1411" s="243" t="s">
        <v>89</v>
      </c>
      <c r="AY1411" s="19" t="s">
        <v>224</v>
      </c>
      <c r="BE1411" s="244">
        <f>IF(N1411="základní",J1411,0)</f>
        <v>0</v>
      </c>
      <c r="BF1411" s="244">
        <f>IF(N1411="snížená",J1411,0)</f>
        <v>0</v>
      </c>
      <c r="BG1411" s="244">
        <f>IF(N1411="zákl. přenesená",J1411,0)</f>
        <v>0</v>
      </c>
      <c r="BH1411" s="244">
        <f>IF(N1411="sníž. přenesená",J1411,0)</f>
        <v>0</v>
      </c>
      <c r="BI1411" s="244">
        <f>IF(N1411="nulová",J1411,0)</f>
        <v>0</v>
      </c>
      <c r="BJ1411" s="19" t="s">
        <v>89</v>
      </c>
      <c r="BK1411" s="244">
        <f>ROUND(I1411*H1411,2)</f>
        <v>0</v>
      </c>
      <c r="BL1411" s="19" t="s">
        <v>319</v>
      </c>
      <c r="BM1411" s="243" t="s">
        <v>3932</v>
      </c>
    </row>
    <row r="1412" s="14" customFormat="1">
      <c r="A1412" s="14"/>
      <c r="B1412" s="257"/>
      <c r="C1412" s="258"/>
      <c r="D1412" s="247" t="s">
        <v>232</v>
      </c>
      <c r="E1412" s="259" t="s">
        <v>1</v>
      </c>
      <c r="F1412" s="260" t="s">
        <v>2140</v>
      </c>
      <c r="G1412" s="258"/>
      <c r="H1412" s="259" t="s">
        <v>1</v>
      </c>
      <c r="I1412" s="261"/>
      <c r="J1412" s="258"/>
      <c r="K1412" s="258"/>
      <c r="L1412" s="262"/>
      <c r="M1412" s="263"/>
      <c r="N1412" s="264"/>
      <c r="O1412" s="264"/>
      <c r="P1412" s="264"/>
      <c r="Q1412" s="264"/>
      <c r="R1412" s="264"/>
      <c r="S1412" s="264"/>
      <c r="T1412" s="26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6" t="s">
        <v>232</v>
      </c>
      <c r="AU1412" s="266" t="s">
        <v>89</v>
      </c>
      <c r="AV1412" s="14" t="s">
        <v>84</v>
      </c>
      <c r="AW1412" s="14" t="s">
        <v>33</v>
      </c>
      <c r="AX1412" s="14" t="s">
        <v>78</v>
      </c>
      <c r="AY1412" s="266" t="s">
        <v>224</v>
      </c>
    </row>
    <row r="1413" s="13" customFormat="1">
      <c r="A1413" s="13"/>
      <c r="B1413" s="245"/>
      <c r="C1413" s="246"/>
      <c r="D1413" s="247" t="s">
        <v>232</v>
      </c>
      <c r="E1413" s="248" t="s">
        <v>1</v>
      </c>
      <c r="F1413" s="249" t="s">
        <v>1021</v>
      </c>
      <c r="G1413" s="246"/>
      <c r="H1413" s="250">
        <v>1</v>
      </c>
      <c r="I1413" s="251"/>
      <c r="J1413" s="246"/>
      <c r="K1413" s="246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6" t="s">
        <v>232</v>
      </c>
      <c r="AU1413" s="256" t="s">
        <v>89</v>
      </c>
      <c r="AV1413" s="13" t="s">
        <v>89</v>
      </c>
      <c r="AW1413" s="13" t="s">
        <v>33</v>
      </c>
      <c r="AX1413" s="13" t="s">
        <v>84</v>
      </c>
      <c r="AY1413" s="256" t="s">
        <v>224</v>
      </c>
    </row>
    <row r="1414" s="2" customFormat="1" ht="37.8" customHeight="1">
      <c r="A1414" s="40"/>
      <c r="B1414" s="41"/>
      <c r="C1414" s="231" t="s">
        <v>1862</v>
      </c>
      <c r="D1414" s="231" t="s">
        <v>226</v>
      </c>
      <c r="E1414" s="232" t="s">
        <v>2143</v>
      </c>
      <c r="F1414" s="233" t="s">
        <v>3933</v>
      </c>
      <c r="G1414" s="234" t="s">
        <v>386</v>
      </c>
      <c r="H1414" s="235">
        <v>1</v>
      </c>
      <c r="I1414" s="236"/>
      <c r="J1414" s="237">
        <f>ROUND(I1414*H1414,2)</f>
        <v>0</v>
      </c>
      <c r="K1414" s="238"/>
      <c r="L1414" s="46"/>
      <c r="M1414" s="239" t="s">
        <v>1</v>
      </c>
      <c r="N1414" s="240" t="s">
        <v>44</v>
      </c>
      <c r="O1414" s="93"/>
      <c r="P1414" s="241">
        <f>O1414*H1414</f>
        <v>0</v>
      </c>
      <c r="Q1414" s="241">
        <v>0</v>
      </c>
      <c r="R1414" s="241">
        <f>Q1414*H1414</f>
        <v>0</v>
      </c>
      <c r="S1414" s="241">
        <v>0</v>
      </c>
      <c r="T1414" s="242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3" t="s">
        <v>319</v>
      </c>
      <c r="AT1414" s="243" t="s">
        <v>226</v>
      </c>
      <c r="AU1414" s="243" t="s">
        <v>89</v>
      </c>
      <c r="AY1414" s="19" t="s">
        <v>224</v>
      </c>
      <c r="BE1414" s="244">
        <f>IF(N1414="základní",J1414,0)</f>
        <v>0</v>
      </c>
      <c r="BF1414" s="244">
        <f>IF(N1414="snížená",J1414,0)</f>
        <v>0</v>
      </c>
      <c r="BG1414" s="244">
        <f>IF(N1414="zákl. přenesená",J1414,0)</f>
        <v>0</v>
      </c>
      <c r="BH1414" s="244">
        <f>IF(N1414="sníž. přenesená",J1414,0)</f>
        <v>0</v>
      </c>
      <c r="BI1414" s="244">
        <f>IF(N1414="nulová",J1414,0)</f>
        <v>0</v>
      </c>
      <c r="BJ1414" s="19" t="s">
        <v>89</v>
      </c>
      <c r="BK1414" s="244">
        <f>ROUND(I1414*H1414,2)</f>
        <v>0</v>
      </c>
      <c r="BL1414" s="19" t="s">
        <v>319</v>
      </c>
      <c r="BM1414" s="243" t="s">
        <v>3934</v>
      </c>
    </row>
    <row r="1415" s="14" customFormat="1">
      <c r="A1415" s="14"/>
      <c r="B1415" s="257"/>
      <c r="C1415" s="258"/>
      <c r="D1415" s="247" t="s">
        <v>232</v>
      </c>
      <c r="E1415" s="259" t="s">
        <v>1</v>
      </c>
      <c r="F1415" s="260" t="s">
        <v>2140</v>
      </c>
      <c r="G1415" s="258"/>
      <c r="H1415" s="259" t="s">
        <v>1</v>
      </c>
      <c r="I1415" s="261"/>
      <c r="J1415" s="258"/>
      <c r="K1415" s="258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6" t="s">
        <v>232</v>
      </c>
      <c r="AU1415" s="266" t="s">
        <v>89</v>
      </c>
      <c r="AV1415" s="14" t="s">
        <v>84</v>
      </c>
      <c r="AW1415" s="14" t="s">
        <v>33</v>
      </c>
      <c r="AX1415" s="14" t="s">
        <v>78</v>
      </c>
      <c r="AY1415" s="266" t="s">
        <v>224</v>
      </c>
    </row>
    <row r="1416" s="13" customFormat="1">
      <c r="A1416" s="13"/>
      <c r="B1416" s="245"/>
      <c r="C1416" s="246"/>
      <c r="D1416" s="247" t="s">
        <v>232</v>
      </c>
      <c r="E1416" s="248" t="s">
        <v>1</v>
      </c>
      <c r="F1416" s="249" t="s">
        <v>3935</v>
      </c>
      <c r="G1416" s="246"/>
      <c r="H1416" s="250">
        <v>1</v>
      </c>
      <c r="I1416" s="251"/>
      <c r="J1416" s="246"/>
      <c r="K1416" s="246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6" t="s">
        <v>232</v>
      </c>
      <c r="AU1416" s="256" t="s">
        <v>89</v>
      </c>
      <c r="AV1416" s="13" t="s">
        <v>89</v>
      </c>
      <c r="AW1416" s="13" t="s">
        <v>33</v>
      </c>
      <c r="AX1416" s="13" t="s">
        <v>84</v>
      </c>
      <c r="AY1416" s="256" t="s">
        <v>224</v>
      </c>
    </row>
    <row r="1417" s="12" customFormat="1" ht="25.92" customHeight="1">
      <c r="A1417" s="12"/>
      <c r="B1417" s="215"/>
      <c r="C1417" s="216"/>
      <c r="D1417" s="217" t="s">
        <v>77</v>
      </c>
      <c r="E1417" s="218" t="s">
        <v>390</v>
      </c>
      <c r="F1417" s="218" t="s">
        <v>2147</v>
      </c>
      <c r="G1417" s="216"/>
      <c r="H1417" s="216"/>
      <c r="I1417" s="219"/>
      <c r="J1417" s="220">
        <f>BK1417</f>
        <v>0</v>
      </c>
      <c r="K1417" s="216"/>
      <c r="L1417" s="221"/>
      <c r="M1417" s="222"/>
      <c r="N1417" s="223"/>
      <c r="O1417" s="223"/>
      <c r="P1417" s="224">
        <f>P1418+P1572</f>
        <v>0</v>
      </c>
      <c r="Q1417" s="223"/>
      <c r="R1417" s="224">
        <f>R1418+R1572</f>
        <v>0.00050000000000000001</v>
      </c>
      <c r="S1417" s="223"/>
      <c r="T1417" s="225">
        <f>T1418+T1572</f>
        <v>0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26" t="s">
        <v>93</v>
      </c>
      <c r="AT1417" s="227" t="s">
        <v>77</v>
      </c>
      <c r="AU1417" s="227" t="s">
        <v>78</v>
      </c>
      <c r="AY1417" s="226" t="s">
        <v>224</v>
      </c>
      <c r="BK1417" s="228">
        <f>BK1418+BK1572</f>
        <v>0</v>
      </c>
    </row>
    <row r="1418" s="12" customFormat="1" ht="22.8" customHeight="1">
      <c r="A1418" s="12"/>
      <c r="B1418" s="215"/>
      <c r="C1418" s="216"/>
      <c r="D1418" s="217" t="s">
        <v>77</v>
      </c>
      <c r="E1418" s="229" t="s">
        <v>2148</v>
      </c>
      <c r="F1418" s="229" t="s">
        <v>2149</v>
      </c>
      <c r="G1418" s="216"/>
      <c r="H1418" s="216"/>
      <c r="I1418" s="219"/>
      <c r="J1418" s="230">
        <f>BK1418</f>
        <v>0</v>
      </c>
      <c r="K1418" s="216"/>
      <c r="L1418" s="221"/>
      <c r="M1418" s="222"/>
      <c r="N1418" s="223"/>
      <c r="O1418" s="223"/>
      <c r="P1418" s="224">
        <f>P1419+P1455+P1466+P1486+P1499+P1520+P1543+P1551+P1569</f>
        <v>0</v>
      </c>
      <c r="Q1418" s="223"/>
      <c r="R1418" s="224">
        <f>R1419+R1455+R1466+R1486+R1499+R1520+R1543+R1551+R1569</f>
        <v>0</v>
      </c>
      <c r="S1418" s="223"/>
      <c r="T1418" s="225">
        <f>T1419+T1455+T1466+T1486+T1499+T1520+T1543+T1551+T1569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26" t="s">
        <v>93</v>
      </c>
      <c r="AT1418" s="227" t="s">
        <v>77</v>
      </c>
      <c r="AU1418" s="227" t="s">
        <v>84</v>
      </c>
      <c r="AY1418" s="226" t="s">
        <v>224</v>
      </c>
      <c r="BK1418" s="228">
        <f>BK1419+BK1455+BK1466+BK1486+BK1499+BK1520+BK1543+BK1551+BK1569</f>
        <v>0</v>
      </c>
    </row>
    <row r="1419" s="12" customFormat="1" ht="20.88" customHeight="1">
      <c r="A1419" s="12"/>
      <c r="B1419" s="215"/>
      <c r="C1419" s="216"/>
      <c r="D1419" s="217" t="s">
        <v>77</v>
      </c>
      <c r="E1419" s="229" t="s">
        <v>2150</v>
      </c>
      <c r="F1419" s="229" t="s">
        <v>2151</v>
      </c>
      <c r="G1419" s="216"/>
      <c r="H1419" s="216"/>
      <c r="I1419" s="219"/>
      <c r="J1419" s="230">
        <f>BK1419</f>
        <v>0</v>
      </c>
      <c r="K1419" s="216"/>
      <c r="L1419" s="221"/>
      <c r="M1419" s="222"/>
      <c r="N1419" s="223"/>
      <c r="O1419" s="223"/>
      <c r="P1419" s="224">
        <f>SUM(P1420:P1454)</f>
        <v>0</v>
      </c>
      <c r="Q1419" s="223"/>
      <c r="R1419" s="224">
        <f>SUM(R1420:R1454)</f>
        <v>0</v>
      </c>
      <c r="S1419" s="223"/>
      <c r="T1419" s="225">
        <f>SUM(T1420:T1454)</f>
        <v>0</v>
      </c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R1419" s="226" t="s">
        <v>93</v>
      </c>
      <c r="AT1419" s="227" t="s">
        <v>77</v>
      </c>
      <c r="AU1419" s="227" t="s">
        <v>89</v>
      </c>
      <c r="AY1419" s="226" t="s">
        <v>224</v>
      </c>
      <c r="BK1419" s="228">
        <f>SUM(BK1420:BK1454)</f>
        <v>0</v>
      </c>
    </row>
    <row r="1420" s="2" customFormat="1" ht="16.5" customHeight="1">
      <c r="A1420" s="40"/>
      <c r="B1420" s="41"/>
      <c r="C1420" s="231" t="s">
        <v>1869</v>
      </c>
      <c r="D1420" s="231" t="s">
        <v>226</v>
      </c>
      <c r="E1420" s="232" t="s">
        <v>2153</v>
      </c>
      <c r="F1420" s="233" t="s">
        <v>2154</v>
      </c>
      <c r="G1420" s="234" t="s">
        <v>1068</v>
      </c>
      <c r="H1420" s="235">
        <v>115</v>
      </c>
      <c r="I1420" s="236"/>
      <c r="J1420" s="237">
        <f>ROUND(I1420*H1420,2)</f>
        <v>0</v>
      </c>
      <c r="K1420" s="238"/>
      <c r="L1420" s="46"/>
      <c r="M1420" s="239" t="s">
        <v>1</v>
      </c>
      <c r="N1420" s="240" t="s">
        <v>44</v>
      </c>
      <c r="O1420" s="93"/>
      <c r="P1420" s="241">
        <f>O1420*H1420</f>
        <v>0</v>
      </c>
      <c r="Q1420" s="241">
        <v>0</v>
      </c>
      <c r="R1420" s="241">
        <f>Q1420*H1420</f>
        <v>0</v>
      </c>
      <c r="S1420" s="241">
        <v>0</v>
      </c>
      <c r="T1420" s="242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3" t="s">
        <v>637</v>
      </c>
      <c r="AT1420" s="243" t="s">
        <v>226</v>
      </c>
      <c r="AU1420" s="243" t="s">
        <v>93</v>
      </c>
      <c r="AY1420" s="19" t="s">
        <v>224</v>
      </c>
      <c r="BE1420" s="244">
        <f>IF(N1420="základní",J1420,0)</f>
        <v>0</v>
      </c>
      <c r="BF1420" s="244">
        <f>IF(N1420="snížená",J1420,0)</f>
        <v>0</v>
      </c>
      <c r="BG1420" s="244">
        <f>IF(N1420="zákl. přenesená",J1420,0)</f>
        <v>0</v>
      </c>
      <c r="BH1420" s="244">
        <f>IF(N1420="sníž. přenesená",J1420,0)</f>
        <v>0</v>
      </c>
      <c r="BI1420" s="244">
        <f>IF(N1420="nulová",J1420,0)</f>
        <v>0</v>
      </c>
      <c r="BJ1420" s="19" t="s">
        <v>89</v>
      </c>
      <c r="BK1420" s="244">
        <f>ROUND(I1420*H1420,2)</f>
        <v>0</v>
      </c>
      <c r="BL1420" s="19" t="s">
        <v>637</v>
      </c>
      <c r="BM1420" s="243" t="s">
        <v>3936</v>
      </c>
    </row>
    <row r="1421" s="2" customFormat="1" ht="16.5" customHeight="1">
      <c r="A1421" s="40"/>
      <c r="B1421" s="41"/>
      <c r="C1421" s="231" t="s">
        <v>1874</v>
      </c>
      <c r="D1421" s="231" t="s">
        <v>226</v>
      </c>
      <c r="E1421" s="232" t="s">
        <v>2157</v>
      </c>
      <c r="F1421" s="233" t="s">
        <v>2158</v>
      </c>
      <c r="G1421" s="234" t="s">
        <v>1068</v>
      </c>
      <c r="H1421" s="235">
        <v>6</v>
      </c>
      <c r="I1421" s="236"/>
      <c r="J1421" s="237">
        <f>ROUND(I1421*H1421,2)</f>
        <v>0</v>
      </c>
      <c r="K1421" s="238"/>
      <c r="L1421" s="46"/>
      <c r="M1421" s="239" t="s">
        <v>1</v>
      </c>
      <c r="N1421" s="240" t="s">
        <v>44</v>
      </c>
      <c r="O1421" s="93"/>
      <c r="P1421" s="241">
        <f>O1421*H1421</f>
        <v>0</v>
      </c>
      <c r="Q1421" s="241">
        <v>0</v>
      </c>
      <c r="R1421" s="241">
        <f>Q1421*H1421</f>
        <v>0</v>
      </c>
      <c r="S1421" s="241">
        <v>0</v>
      </c>
      <c r="T1421" s="242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43" t="s">
        <v>637</v>
      </c>
      <c r="AT1421" s="243" t="s">
        <v>226</v>
      </c>
      <c r="AU1421" s="243" t="s">
        <v>93</v>
      </c>
      <c r="AY1421" s="19" t="s">
        <v>224</v>
      </c>
      <c r="BE1421" s="244">
        <f>IF(N1421="základní",J1421,0)</f>
        <v>0</v>
      </c>
      <c r="BF1421" s="244">
        <f>IF(N1421="snížená",J1421,0)</f>
        <v>0</v>
      </c>
      <c r="BG1421" s="244">
        <f>IF(N1421="zákl. přenesená",J1421,0)</f>
        <v>0</v>
      </c>
      <c r="BH1421" s="244">
        <f>IF(N1421="sníž. přenesená",J1421,0)</f>
        <v>0</v>
      </c>
      <c r="BI1421" s="244">
        <f>IF(N1421="nulová",J1421,0)</f>
        <v>0</v>
      </c>
      <c r="BJ1421" s="19" t="s">
        <v>89</v>
      </c>
      <c r="BK1421" s="244">
        <f>ROUND(I1421*H1421,2)</f>
        <v>0</v>
      </c>
      <c r="BL1421" s="19" t="s">
        <v>637</v>
      </c>
      <c r="BM1421" s="243" t="s">
        <v>3937</v>
      </c>
    </row>
    <row r="1422" s="2" customFormat="1" ht="16.5" customHeight="1">
      <c r="A1422" s="40"/>
      <c r="B1422" s="41"/>
      <c r="C1422" s="231" t="s">
        <v>1879</v>
      </c>
      <c r="D1422" s="231" t="s">
        <v>226</v>
      </c>
      <c r="E1422" s="232" t="s">
        <v>2161</v>
      </c>
      <c r="F1422" s="233" t="s">
        <v>2162</v>
      </c>
      <c r="G1422" s="234" t="s">
        <v>1068</v>
      </c>
      <c r="H1422" s="235">
        <v>1</v>
      </c>
      <c r="I1422" s="236"/>
      <c r="J1422" s="237">
        <f>ROUND(I1422*H1422,2)</f>
        <v>0</v>
      </c>
      <c r="K1422" s="238"/>
      <c r="L1422" s="46"/>
      <c r="M1422" s="239" t="s">
        <v>1</v>
      </c>
      <c r="N1422" s="240" t="s">
        <v>44</v>
      </c>
      <c r="O1422" s="93"/>
      <c r="P1422" s="241">
        <f>O1422*H1422</f>
        <v>0</v>
      </c>
      <c r="Q1422" s="241">
        <v>0</v>
      </c>
      <c r="R1422" s="241">
        <f>Q1422*H1422</f>
        <v>0</v>
      </c>
      <c r="S1422" s="241">
        <v>0</v>
      </c>
      <c r="T1422" s="242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3" t="s">
        <v>637</v>
      </c>
      <c r="AT1422" s="243" t="s">
        <v>226</v>
      </c>
      <c r="AU1422" s="243" t="s">
        <v>93</v>
      </c>
      <c r="AY1422" s="19" t="s">
        <v>224</v>
      </c>
      <c r="BE1422" s="244">
        <f>IF(N1422="základní",J1422,0)</f>
        <v>0</v>
      </c>
      <c r="BF1422" s="244">
        <f>IF(N1422="snížená",J1422,0)</f>
        <v>0</v>
      </c>
      <c r="BG1422" s="244">
        <f>IF(N1422="zákl. přenesená",J1422,0)</f>
        <v>0</v>
      </c>
      <c r="BH1422" s="244">
        <f>IF(N1422="sníž. přenesená",J1422,0)</f>
        <v>0</v>
      </c>
      <c r="BI1422" s="244">
        <f>IF(N1422="nulová",J1422,0)</f>
        <v>0</v>
      </c>
      <c r="BJ1422" s="19" t="s">
        <v>89</v>
      </c>
      <c r="BK1422" s="244">
        <f>ROUND(I1422*H1422,2)</f>
        <v>0</v>
      </c>
      <c r="BL1422" s="19" t="s">
        <v>637</v>
      </c>
      <c r="BM1422" s="243" t="s">
        <v>3938</v>
      </c>
    </row>
    <row r="1423" s="2" customFormat="1" ht="16.5" customHeight="1">
      <c r="A1423" s="40"/>
      <c r="B1423" s="41"/>
      <c r="C1423" s="231" t="s">
        <v>1884</v>
      </c>
      <c r="D1423" s="231" t="s">
        <v>226</v>
      </c>
      <c r="E1423" s="232" t="s">
        <v>2165</v>
      </c>
      <c r="F1423" s="233" t="s">
        <v>2166</v>
      </c>
      <c r="G1423" s="234" t="s">
        <v>1068</v>
      </c>
      <c r="H1423" s="235">
        <v>150</v>
      </c>
      <c r="I1423" s="236"/>
      <c r="J1423" s="237">
        <f>ROUND(I1423*H1423,2)</f>
        <v>0</v>
      </c>
      <c r="K1423" s="238"/>
      <c r="L1423" s="46"/>
      <c r="M1423" s="239" t="s">
        <v>1</v>
      </c>
      <c r="N1423" s="240" t="s">
        <v>44</v>
      </c>
      <c r="O1423" s="93"/>
      <c r="P1423" s="241">
        <f>O1423*H1423</f>
        <v>0</v>
      </c>
      <c r="Q1423" s="241">
        <v>0</v>
      </c>
      <c r="R1423" s="241">
        <f>Q1423*H1423</f>
        <v>0</v>
      </c>
      <c r="S1423" s="241">
        <v>0</v>
      </c>
      <c r="T1423" s="242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3" t="s">
        <v>637</v>
      </c>
      <c r="AT1423" s="243" t="s">
        <v>226</v>
      </c>
      <c r="AU1423" s="243" t="s">
        <v>93</v>
      </c>
      <c r="AY1423" s="19" t="s">
        <v>224</v>
      </c>
      <c r="BE1423" s="244">
        <f>IF(N1423="základní",J1423,0)</f>
        <v>0</v>
      </c>
      <c r="BF1423" s="244">
        <f>IF(N1423="snížená",J1423,0)</f>
        <v>0</v>
      </c>
      <c r="BG1423" s="244">
        <f>IF(N1423="zákl. přenesená",J1423,0)</f>
        <v>0</v>
      </c>
      <c r="BH1423" s="244">
        <f>IF(N1423="sníž. přenesená",J1423,0)</f>
        <v>0</v>
      </c>
      <c r="BI1423" s="244">
        <f>IF(N1423="nulová",J1423,0)</f>
        <v>0</v>
      </c>
      <c r="BJ1423" s="19" t="s">
        <v>89</v>
      </c>
      <c r="BK1423" s="244">
        <f>ROUND(I1423*H1423,2)</f>
        <v>0</v>
      </c>
      <c r="BL1423" s="19" t="s">
        <v>637</v>
      </c>
      <c r="BM1423" s="243" t="s">
        <v>3939</v>
      </c>
    </row>
    <row r="1424" s="2" customFormat="1" ht="16.5" customHeight="1">
      <c r="A1424" s="40"/>
      <c r="B1424" s="41"/>
      <c r="C1424" s="231" t="s">
        <v>1889</v>
      </c>
      <c r="D1424" s="231" t="s">
        <v>226</v>
      </c>
      <c r="E1424" s="232" t="s">
        <v>2169</v>
      </c>
      <c r="F1424" s="233" t="s">
        <v>2170</v>
      </c>
      <c r="G1424" s="234" t="s">
        <v>1068</v>
      </c>
      <c r="H1424" s="235">
        <v>200</v>
      </c>
      <c r="I1424" s="236"/>
      <c r="J1424" s="237">
        <f>ROUND(I1424*H1424,2)</f>
        <v>0</v>
      </c>
      <c r="K1424" s="238"/>
      <c r="L1424" s="46"/>
      <c r="M1424" s="239" t="s">
        <v>1</v>
      </c>
      <c r="N1424" s="240" t="s">
        <v>44</v>
      </c>
      <c r="O1424" s="93"/>
      <c r="P1424" s="241">
        <f>O1424*H1424</f>
        <v>0</v>
      </c>
      <c r="Q1424" s="241">
        <v>0</v>
      </c>
      <c r="R1424" s="241">
        <f>Q1424*H1424</f>
        <v>0</v>
      </c>
      <c r="S1424" s="241">
        <v>0</v>
      </c>
      <c r="T1424" s="242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3" t="s">
        <v>637</v>
      </c>
      <c r="AT1424" s="243" t="s">
        <v>226</v>
      </c>
      <c r="AU1424" s="243" t="s">
        <v>93</v>
      </c>
      <c r="AY1424" s="19" t="s">
        <v>224</v>
      </c>
      <c r="BE1424" s="244">
        <f>IF(N1424="základní",J1424,0)</f>
        <v>0</v>
      </c>
      <c r="BF1424" s="244">
        <f>IF(N1424="snížená",J1424,0)</f>
        <v>0</v>
      </c>
      <c r="BG1424" s="244">
        <f>IF(N1424="zákl. přenesená",J1424,0)</f>
        <v>0</v>
      </c>
      <c r="BH1424" s="244">
        <f>IF(N1424="sníž. přenesená",J1424,0)</f>
        <v>0</v>
      </c>
      <c r="BI1424" s="244">
        <f>IF(N1424="nulová",J1424,0)</f>
        <v>0</v>
      </c>
      <c r="BJ1424" s="19" t="s">
        <v>89</v>
      </c>
      <c r="BK1424" s="244">
        <f>ROUND(I1424*H1424,2)</f>
        <v>0</v>
      </c>
      <c r="BL1424" s="19" t="s">
        <v>637</v>
      </c>
      <c r="BM1424" s="243" t="s">
        <v>3940</v>
      </c>
    </row>
    <row r="1425" s="2" customFormat="1" ht="16.5" customHeight="1">
      <c r="A1425" s="40"/>
      <c r="B1425" s="41"/>
      <c r="C1425" s="231" t="s">
        <v>1894</v>
      </c>
      <c r="D1425" s="231" t="s">
        <v>226</v>
      </c>
      <c r="E1425" s="232" t="s">
        <v>2173</v>
      </c>
      <c r="F1425" s="233" t="s">
        <v>2174</v>
      </c>
      <c r="G1425" s="234" t="s">
        <v>1068</v>
      </c>
      <c r="H1425" s="235">
        <v>200</v>
      </c>
      <c r="I1425" s="236"/>
      <c r="J1425" s="237">
        <f>ROUND(I1425*H1425,2)</f>
        <v>0</v>
      </c>
      <c r="K1425" s="238"/>
      <c r="L1425" s="46"/>
      <c r="M1425" s="239" t="s">
        <v>1</v>
      </c>
      <c r="N1425" s="240" t="s">
        <v>44</v>
      </c>
      <c r="O1425" s="93"/>
      <c r="P1425" s="241">
        <f>O1425*H1425</f>
        <v>0</v>
      </c>
      <c r="Q1425" s="241">
        <v>0</v>
      </c>
      <c r="R1425" s="241">
        <f>Q1425*H1425</f>
        <v>0</v>
      </c>
      <c r="S1425" s="241">
        <v>0</v>
      </c>
      <c r="T1425" s="242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3" t="s">
        <v>637</v>
      </c>
      <c r="AT1425" s="243" t="s">
        <v>226</v>
      </c>
      <c r="AU1425" s="243" t="s">
        <v>93</v>
      </c>
      <c r="AY1425" s="19" t="s">
        <v>224</v>
      </c>
      <c r="BE1425" s="244">
        <f>IF(N1425="základní",J1425,0)</f>
        <v>0</v>
      </c>
      <c r="BF1425" s="244">
        <f>IF(N1425="snížená",J1425,0)</f>
        <v>0</v>
      </c>
      <c r="BG1425" s="244">
        <f>IF(N1425="zákl. přenesená",J1425,0)</f>
        <v>0</v>
      </c>
      <c r="BH1425" s="244">
        <f>IF(N1425="sníž. přenesená",J1425,0)</f>
        <v>0</v>
      </c>
      <c r="BI1425" s="244">
        <f>IF(N1425="nulová",J1425,0)</f>
        <v>0</v>
      </c>
      <c r="BJ1425" s="19" t="s">
        <v>89</v>
      </c>
      <c r="BK1425" s="244">
        <f>ROUND(I1425*H1425,2)</f>
        <v>0</v>
      </c>
      <c r="BL1425" s="19" t="s">
        <v>637</v>
      </c>
      <c r="BM1425" s="243" t="s">
        <v>3941</v>
      </c>
    </row>
    <row r="1426" s="2" customFormat="1" ht="16.5" customHeight="1">
      <c r="A1426" s="40"/>
      <c r="B1426" s="41"/>
      <c r="C1426" s="231" t="s">
        <v>1899</v>
      </c>
      <c r="D1426" s="231" t="s">
        <v>226</v>
      </c>
      <c r="E1426" s="232" t="s">
        <v>2177</v>
      </c>
      <c r="F1426" s="233" t="s">
        <v>2178</v>
      </c>
      <c r="G1426" s="234" t="s">
        <v>1068</v>
      </c>
      <c r="H1426" s="235">
        <v>12</v>
      </c>
      <c r="I1426" s="236"/>
      <c r="J1426" s="237">
        <f>ROUND(I1426*H1426,2)</f>
        <v>0</v>
      </c>
      <c r="K1426" s="238"/>
      <c r="L1426" s="46"/>
      <c r="M1426" s="239" t="s">
        <v>1</v>
      </c>
      <c r="N1426" s="240" t="s">
        <v>44</v>
      </c>
      <c r="O1426" s="93"/>
      <c r="P1426" s="241">
        <f>O1426*H1426</f>
        <v>0</v>
      </c>
      <c r="Q1426" s="241">
        <v>0</v>
      </c>
      <c r="R1426" s="241">
        <f>Q1426*H1426</f>
        <v>0</v>
      </c>
      <c r="S1426" s="241">
        <v>0</v>
      </c>
      <c r="T1426" s="242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3" t="s">
        <v>637</v>
      </c>
      <c r="AT1426" s="243" t="s">
        <v>226</v>
      </c>
      <c r="AU1426" s="243" t="s">
        <v>93</v>
      </c>
      <c r="AY1426" s="19" t="s">
        <v>224</v>
      </c>
      <c r="BE1426" s="244">
        <f>IF(N1426="základní",J1426,0)</f>
        <v>0</v>
      </c>
      <c r="BF1426" s="244">
        <f>IF(N1426="snížená",J1426,0)</f>
        <v>0</v>
      </c>
      <c r="BG1426" s="244">
        <f>IF(N1426="zákl. přenesená",J1426,0)</f>
        <v>0</v>
      </c>
      <c r="BH1426" s="244">
        <f>IF(N1426="sníž. přenesená",J1426,0)</f>
        <v>0</v>
      </c>
      <c r="BI1426" s="244">
        <f>IF(N1426="nulová",J1426,0)</f>
        <v>0</v>
      </c>
      <c r="BJ1426" s="19" t="s">
        <v>89</v>
      </c>
      <c r="BK1426" s="244">
        <f>ROUND(I1426*H1426,2)</f>
        <v>0</v>
      </c>
      <c r="BL1426" s="19" t="s">
        <v>637</v>
      </c>
      <c r="BM1426" s="243" t="s">
        <v>3942</v>
      </c>
    </row>
    <row r="1427" s="2" customFormat="1" ht="16.5" customHeight="1">
      <c r="A1427" s="40"/>
      <c r="B1427" s="41"/>
      <c r="C1427" s="231" t="s">
        <v>1904</v>
      </c>
      <c r="D1427" s="231" t="s">
        <v>226</v>
      </c>
      <c r="E1427" s="232" t="s">
        <v>2181</v>
      </c>
      <c r="F1427" s="233" t="s">
        <v>2182</v>
      </c>
      <c r="G1427" s="234" t="s">
        <v>273</v>
      </c>
      <c r="H1427" s="235">
        <v>20</v>
      </c>
      <c r="I1427" s="236"/>
      <c r="J1427" s="237">
        <f>ROUND(I1427*H1427,2)</f>
        <v>0</v>
      </c>
      <c r="K1427" s="238"/>
      <c r="L1427" s="46"/>
      <c r="M1427" s="239" t="s">
        <v>1</v>
      </c>
      <c r="N1427" s="240" t="s">
        <v>44</v>
      </c>
      <c r="O1427" s="93"/>
      <c r="P1427" s="241">
        <f>O1427*H1427</f>
        <v>0</v>
      </c>
      <c r="Q1427" s="241">
        <v>0</v>
      </c>
      <c r="R1427" s="241">
        <f>Q1427*H1427</f>
        <v>0</v>
      </c>
      <c r="S1427" s="241">
        <v>0</v>
      </c>
      <c r="T1427" s="242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3" t="s">
        <v>637</v>
      </c>
      <c r="AT1427" s="243" t="s">
        <v>226</v>
      </c>
      <c r="AU1427" s="243" t="s">
        <v>93</v>
      </c>
      <c r="AY1427" s="19" t="s">
        <v>224</v>
      </c>
      <c r="BE1427" s="244">
        <f>IF(N1427="základní",J1427,0)</f>
        <v>0</v>
      </c>
      <c r="BF1427" s="244">
        <f>IF(N1427="snížená",J1427,0)</f>
        <v>0</v>
      </c>
      <c r="BG1427" s="244">
        <f>IF(N1427="zákl. přenesená",J1427,0)</f>
        <v>0</v>
      </c>
      <c r="BH1427" s="244">
        <f>IF(N1427="sníž. přenesená",J1427,0)</f>
        <v>0</v>
      </c>
      <c r="BI1427" s="244">
        <f>IF(N1427="nulová",J1427,0)</f>
        <v>0</v>
      </c>
      <c r="BJ1427" s="19" t="s">
        <v>89</v>
      </c>
      <c r="BK1427" s="244">
        <f>ROUND(I1427*H1427,2)</f>
        <v>0</v>
      </c>
      <c r="BL1427" s="19" t="s">
        <v>637</v>
      </c>
      <c r="BM1427" s="243" t="s">
        <v>3943</v>
      </c>
    </row>
    <row r="1428" s="2" customFormat="1" ht="16.5" customHeight="1">
      <c r="A1428" s="40"/>
      <c r="B1428" s="41"/>
      <c r="C1428" s="231" t="s">
        <v>1910</v>
      </c>
      <c r="D1428" s="231" t="s">
        <v>226</v>
      </c>
      <c r="E1428" s="232" t="s">
        <v>2185</v>
      </c>
      <c r="F1428" s="233" t="s">
        <v>2186</v>
      </c>
      <c r="G1428" s="234" t="s">
        <v>273</v>
      </c>
      <c r="H1428" s="235">
        <v>310</v>
      </c>
      <c r="I1428" s="236"/>
      <c r="J1428" s="237">
        <f>ROUND(I1428*H1428,2)</f>
        <v>0</v>
      </c>
      <c r="K1428" s="238"/>
      <c r="L1428" s="46"/>
      <c r="M1428" s="239" t="s">
        <v>1</v>
      </c>
      <c r="N1428" s="240" t="s">
        <v>44</v>
      </c>
      <c r="O1428" s="93"/>
      <c r="P1428" s="241">
        <f>O1428*H1428</f>
        <v>0</v>
      </c>
      <c r="Q1428" s="241">
        <v>0</v>
      </c>
      <c r="R1428" s="241">
        <f>Q1428*H1428</f>
        <v>0</v>
      </c>
      <c r="S1428" s="241">
        <v>0</v>
      </c>
      <c r="T1428" s="242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43" t="s">
        <v>637</v>
      </c>
      <c r="AT1428" s="243" t="s">
        <v>226</v>
      </c>
      <c r="AU1428" s="243" t="s">
        <v>93</v>
      </c>
      <c r="AY1428" s="19" t="s">
        <v>224</v>
      </c>
      <c r="BE1428" s="244">
        <f>IF(N1428="základní",J1428,0)</f>
        <v>0</v>
      </c>
      <c r="BF1428" s="244">
        <f>IF(N1428="snížená",J1428,0)</f>
        <v>0</v>
      </c>
      <c r="BG1428" s="244">
        <f>IF(N1428="zákl. přenesená",J1428,0)</f>
        <v>0</v>
      </c>
      <c r="BH1428" s="244">
        <f>IF(N1428="sníž. přenesená",J1428,0)</f>
        <v>0</v>
      </c>
      <c r="BI1428" s="244">
        <f>IF(N1428="nulová",J1428,0)</f>
        <v>0</v>
      </c>
      <c r="BJ1428" s="19" t="s">
        <v>89</v>
      </c>
      <c r="BK1428" s="244">
        <f>ROUND(I1428*H1428,2)</f>
        <v>0</v>
      </c>
      <c r="BL1428" s="19" t="s">
        <v>637</v>
      </c>
      <c r="BM1428" s="243" t="s">
        <v>3944</v>
      </c>
    </row>
    <row r="1429" s="2" customFormat="1" ht="16.5" customHeight="1">
      <c r="A1429" s="40"/>
      <c r="B1429" s="41"/>
      <c r="C1429" s="231" t="s">
        <v>1916</v>
      </c>
      <c r="D1429" s="231" t="s">
        <v>226</v>
      </c>
      <c r="E1429" s="232" t="s">
        <v>2189</v>
      </c>
      <c r="F1429" s="233" t="s">
        <v>2190</v>
      </c>
      <c r="G1429" s="234" t="s">
        <v>273</v>
      </c>
      <c r="H1429" s="235">
        <v>90</v>
      </c>
      <c r="I1429" s="236"/>
      <c r="J1429" s="237">
        <f>ROUND(I1429*H1429,2)</f>
        <v>0</v>
      </c>
      <c r="K1429" s="238"/>
      <c r="L1429" s="46"/>
      <c r="M1429" s="239" t="s">
        <v>1</v>
      </c>
      <c r="N1429" s="240" t="s">
        <v>44</v>
      </c>
      <c r="O1429" s="93"/>
      <c r="P1429" s="241">
        <f>O1429*H1429</f>
        <v>0</v>
      </c>
      <c r="Q1429" s="241">
        <v>0</v>
      </c>
      <c r="R1429" s="241">
        <f>Q1429*H1429</f>
        <v>0</v>
      </c>
      <c r="S1429" s="241">
        <v>0</v>
      </c>
      <c r="T1429" s="242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3" t="s">
        <v>637</v>
      </c>
      <c r="AT1429" s="243" t="s">
        <v>226</v>
      </c>
      <c r="AU1429" s="243" t="s">
        <v>93</v>
      </c>
      <c r="AY1429" s="19" t="s">
        <v>224</v>
      </c>
      <c r="BE1429" s="244">
        <f>IF(N1429="základní",J1429,0)</f>
        <v>0</v>
      </c>
      <c r="BF1429" s="244">
        <f>IF(N1429="snížená",J1429,0)</f>
        <v>0</v>
      </c>
      <c r="BG1429" s="244">
        <f>IF(N1429="zákl. přenesená",J1429,0)</f>
        <v>0</v>
      </c>
      <c r="BH1429" s="244">
        <f>IF(N1429="sníž. přenesená",J1429,0)</f>
        <v>0</v>
      </c>
      <c r="BI1429" s="244">
        <f>IF(N1429="nulová",J1429,0)</f>
        <v>0</v>
      </c>
      <c r="BJ1429" s="19" t="s">
        <v>89</v>
      </c>
      <c r="BK1429" s="244">
        <f>ROUND(I1429*H1429,2)</f>
        <v>0</v>
      </c>
      <c r="BL1429" s="19" t="s">
        <v>637</v>
      </c>
      <c r="BM1429" s="243" t="s">
        <v>3945</v>
      </c>
    </row>
    <row r="1430" s="2" customFormat="1" ht="16.5" customHeight="1">
      <c r="A1430" s="40"/>
      <c r="B1430" s="41"/>
      <c r="C1430" s="231" t="s">
        <v>1924</v>
      </c>
      <c r="D1430" s="231" t="s">
        <v>226</v>
      </c>
      <c r="E1430" s="232" t="s">
        <v>2193</v>
      </c>
      <c r="F1430" s="233" t="s">
        <v>2194</v>
      </c>
      <c r="G1430" s="234" t="s">
        <v>1068</v>
      </c>
      <c r="H1430" s="235">
        <v>3</v>
      </c>
      <c r="I1430" s="236"/>
      <c r="J1430" s="237">
        <f>ROUND(I1430*H1430,2)</f>
        <v>0</v>
      </c>
      <c r="K1430" s="238"/>
      <c r="L1430" s="46"/>
      <c r="M1430" s="239" t="s">
        <v>1</v>
      </c>
      <c r="N1430" s="240" t="s">
        <v>44</v>
      </c>
      <c r="O1430" s="93"/>
      <c r="P1430" s="241">
        <f>O1430*H1430</f>
        <v>0</v>
      </c>
      <c r="Q1430" s="241">
        <v>0</v>
      </c>
      <c r="R1430" s="241">
        <f>Q1430*H1430</f>
        <v>0</v>
      </c>
      <c r="S1430" s="241">
        <v>0</v>
      </c>
      <c r="T1430" s="242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3" t="s">
        <v>637</v>
      </c>
      <c r="AT1430" s="243" t="s">
        <v>226</v>
      </c>
      <c r="AU1430" s="243" t="s">
        <v>93</v>
      </c>
      <c r="AY1430" s="19" t="s">
        <v>224</v>
      </c>
      <c r="BE1430" s="244">
        <f>IF(N1430="základní",J1430,0)</f>
        <v>0</v>
      </c>
      <c r="BF1430" s="244">
        <f>IF(N1430="snížená",J1430,0)</f>
        <v>0</v>
      </c>
      <c r="BG1430" s="244">
        <f>IF(N1430="zákl. přenesená",J1430,0)</f>
        <v>0</v>
      </c>
      <c r="BH1430" s="244">
        <f>IF(N1430="sníž. přenesená",J1430,0)</f>
        <v>0</v>
      </c>
      <c r="BI1430" s="244">
        <f>IF(N1430="nulová",J1430,0)</f>
        <v>0</v>
      </c>
      <c r="BJ1430" s="19" t="s">
        <v>89</v>
      </c>
      <c r="BK1430" s="244">
        <f>ROUND(I1430*H1430,2)</f>
        <v>0</v>
      </c>
      <c r="BL1430" s="19" t="s">
        <v>637</v>
      </c>
      <c r="BM1430" s="243" t="s">
        <v>3946</v>
      </c>
    </row>
    <row r="1431" s="2" customFormat="1" ht="16.5" customHeight="1">
      <c r="A1431" s="40"/>
      <c r="B1431" s="41"/>
      <c r="C1431" s="231" t="s">
        <v>1928</v>
      </c>
      <c r="D1431" s="231" t="s">
        <v>226</v>
      </c>
      <c r="E1431" s="232" t="s">
        <v>2197</v>
      </c>
      <c r="F1431" s="233" t="s">
        <v>2198</v>
      </c>
      <c r="G1431" s="234" t="s">
        <v>273</v>
      </c>
      <c r="H1431" s="235">
        <v>20</v>
      </c>
      <c r="I1431" s="236"/>
      <c r="J1431" s="237">
        <f>ROUND(I1431*H1431,2)</f>
        <v>0</v>
      </c>
      <c r="K1431" s="238"/>
      <c r="L1431" s="46"/>
      <c r="M1431" s="239" t="s">
        <v>1</v>
      </c>
      <c r="N1431" s="240" t="s">
        <v>44</v>
      </c>
      <c r="O1431" s="93"/>
      <c r="P1431" s="241">
        <f>O1431*H1431</f>
        <v>0</v>
      </c>
      <c r="Q1431" s="241">
        <v>0</v>
      </c>
      <c r="R1431" s="241">
        <f>Q1431*H1431</f>
        <v>0</v>
      </c>
      <c r="S1431" s="241">
        <v>0</v>
      </c>
      <c r="T1431" s="242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43" t="s">
        <v>637</v>
      </c>
      <c r="AT1431" s="243" t="s">
        <v>226</v>
      </c>
      <c r="AU1431" s="243" t="s">
        <v>93</v>
      </c>
      <c r="AY1431" s="19" t="s">
        <v>224</v>
      </c>
      <c r="BE1431" s="244">
        <f>IF(N1431="základní",J1431,0)</f>
        <v>0</v>
      </c>
      <c r="BF1431" s="244">
        <f>IF(N1431="snížená",J1431,0)</f>
        <v>0</v>
      </c>
      <c r="BG1431" s="244">
        <f>IF(N1431="zákl. přenesená",J1431,0)</f>
        <v>0</v>
      </c>
      <c r="BH1431" s="244">
        <f>IF(N1431="sníž. přenesená",J1431,0)</f>
        <v>0</v>
      </c>
      <c r="BI1431" s="244">
        <f>IF(N1431="nulová",J1431,0)</f>
        <v>0</v>
      </c>
      <c r="BJ1431" s="19" t="s">
        <v>89</v>
      </c>
      <c r="BK1431" s="244">
        <f>ROUND(I1431*H1431,2)</f>
        <v>0</v>
      </c>
      <c r="BL1431" s="19" t="s">
        <v>637</v>
      </c>
      <c r="BM1431" s="243" t="s">
        <v>3947</v>
      </c>
    </row>
    <row r="1432" s="2" customFormat="1" ht="16.5" customHeight="1">
      <c r="A1432" s="40"/>
      <c r="B1432" s="41"/>
      <c r="C1432" s="231" t="s">
        <v>1932</v>
      </c>
      <c r="D1432" s="231" t="s">
        <v>226</v>
      </c>
      <c r="E1432" s="232" t="s">
        <v>2201</v>
      </c>
      <c r="F1432" s="233" t="s">
        <v>2202</v>
      </c>
      <c r="G1432" s="234" t="s">
        <v>273</v>
      </c>
      <c r="H1432" s="235">
        <v>8</v>
      </c>
      <c r="I1432" s="236"/>
      <c r="J1432" s="237">
        <f>ROUND(I1432*H1432,2)</f>
        <v>0</v>
      </c>
      <c r="K1432" s="238"/>
      <c r="L1432" s="46"/>
      <c r="M1432" s="239" t="s">
        <v>1</v>
      </c>
      <c r="N1432" s="240" t="s">
        <v>44</v>
      </c>
      <c r="O1432" s="93"/>
      <c r="P1432" s="241">
        <f>O1432*H1432</f>
        <v>0</v>
      </c>
      <c r="Q1432" s="241">
        <v>0</v>
      </c>
      <c r="R1432" s="241">
        <f>Q1432*H1432</f>
        <v>0</v>
      </c>
      <c r="S1432" s="241">
        <v>0</v>
      </c>
      <c r="T1432" s="242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3" t="s">
        <v>637</v>
      </c>
      <c r="AT1432" s="243" t="s">
        <v>226</v>
      </c>
      <c r="AU1432" s="243" t="s">
        <v>93</v>
      </c>
      <c r="AY1432" s="19" t="s">
        <v>224</v>
      </c>
      <c r="BE1432" s="244">
        <f>IF(N1432="základní",J1432,0)</f>
        <v>0</v>
      </c>
      <c r="BF1432" s="244">
        <f>IF(N1432="snížená",J1432,0)</f>
        <v>0</v>
      </c>
      <c r="BG1432" s="244">
        <f>IF(N1432="zákl. přenesená",J1432,0)</f>
        <v>0</v>
      </c>
      <c r="BH1432" s="244">
        <f>IF(N1432="sníž. přenesená",J1432,0)</f>
        <v>0</v>
      </c>
      <c r="BI1432" s="244">
        <f>IF(N1432="nulová",J1432,0)</f>
        <v>0</v>
      </c>
      <c r="BJ1432" s="19" t="s">
        <v>89</v>
      </c>
      <c r="BK1432" s="244">
        <f>ROUND(I1432*H1432,2)</f>
        <v>0</v>
      </c>
      <c r="BL1432" s="19" t="s">
        <v>637</v>
      </c>
      <c r="BM1432" s="243" t="s">
        <v>3948</v>
      </c>
    </row>
    <row r="1433" s="2" customFormat="1" ht="16.5" customHeight="1">
      <c r="A1433" s="40"/>
      <c r="B1433" s="41"/>
      <c r="C1433" s="231" t="s">
        <v>1938</v>
      </c>
      <c r="D1433" s="231" t="s">
        <v>226</v>
      </c>
      <c r="E1433" s="232" t="s">
        <v>2205</v>
      </c>
      <c r="F1433" s="233" t="s">
        <v>2206</v>
      </c>
      <c r="G1433" s="234" t="s">
        <v>1068</v>
      </c>
      <c r="H1433" s="235">
        <v>12</v>
      </c>
      <c r="I1433" s="236"/>
      <c r="J1433" s="237">
        <f>ROUND(I1433*H1433,2)</f>
        <v>0</v>
      </c>
      <c r="K1433" s="238"/>
      <c r="L1433" s="46"/>
      <c r="M1433" s="239" t="s">
        <v>1</v>
      </c>
      <c r="N1433" s="240" t="s">
        <v>44</v>
      </c>
      <c r="O1433" s="93"/>
      <c r="P1433" s="241">
        <f>O1433*H1433</f>
        <v>0</v>
      </c>
      <c r="Q1433" s="241">
        <v>0</v>
      </c>
      <c r="R1433" s="241">
        <f>Q1433*H1433</f>
        <v>0</v>
      </c>
      <c r="S1433" s="241">
        <v>0</v>
      </c>
      <c r="T1433" s="242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43" t="s">
        <v>637</v>
      </c>
      <c r="AT1433" s="243" t="s">
        <v>226</v>
      </c>
      <c r="AU1433" s="243" t="s">
        <v>93</v>
      </c>
      <c r="AY1433" s="19" t="s">
        <v>224</v>
      </c>
      <c r="BE1433" s="244">
        <f>IF(N1433="základní",J1433,0)</f>
        <v>0</v>
      </c>
      <c r="BF1433" s="244">
        <f>IF(N1433="snížená",J1433,0)</f>
        <v>0</v>
      </c>
      <c r="BG1433" s="244">
        <f>IF(N1433="zákl. přenesená",J1433,0)</f>
        <v>0</v>
      </c>
      <c r="BH1433" s="244">
        <f>IF(N1433="sníž. přenesená",J1433,0)</f>
        <v>0</v>
      </c>
      <c r="BI1433" s="244">
        <f>IF(N1433="nulová",J1433,0)</f>
        <v>0</v>
      </c>
      <c r="BJ1433" s="19" t="s">
        <v>89</v>
      </c>
      <c r="BK1433" s="244">
        <f>ROUND(I1433*H1433,2)</f>
        <v>0</v>
      </c>
      <c r="BL1433" s="19" t="s">
        <v>637</v>
      </c>
      <c r="BM1433" s="243" t="s">
        <v>3949</v>
      </c>
    </row>
    <row r="1434" s="2" customFormat="1" ht="16.5" customHeight="1">
      <c r="A1434" s="40"/>
      <c r="B1434" s="41"/>
      <c r="C1434" s="231" t="s">
        <v>1942</v>
      </c>
      <c r="D1434" s="231" t="s">
        <v>226</v>
      </c>
      <c r="E1434" s="232" t="s">
        <v>2209</v>
      </c>
      <c r="F1434" s="233" t="s">
        <v>2210</v>
      </c>
      <c r="G1434" s="234" t="s">
        <v>1068</v>
      </c>
      <c r="H1434" s="235">
        <v>58</v>
      </c>
      <c r="I1434" s="236"/>
      <c r="J1434" s="237">
        <f>ROUND(I1434*H1434,2)</f>
        <v>0</v>
      </c>
      <c r="K1434" s="238"/>
      <c r="L1434" s="46"/>
      <c r="M1434" s="239" t="s">
        <v>1</v>
      </c>
      <c r="N1434" s="240" t="s">
        <v>44</v>
      </c>
      <c r="O1434" s="93"/>
      <c r="P1434" s="241">
        <f>O1434*H1434</f>
        <v>0</v>
      </c>
      <c r="Q1434" s="241">
        <v>0</v>
      </c>
      <c r="R1434" s="241">
        <f>Q1434*H1434</f>
        <v>0</v>
      </c>
      <c r="S1434" s="241">
        <v>0</v>
      </c>
      <c r="T1434" s="242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3" t="s">
        <v>637</v>
      </c>
      <c r="AT1434" s="243" t="s">
        <v>226</v>
      </c>
      <c r="AU1434" s="243" t="s">
        <v>93</v>
      </c>
      <c r="AY1434" s="19" t="s">
        <v>224</v>
      </c>
      <c r="BE1434" s="244">
        <f>IF(N1434="základní",J1434,0)</f>
        <v>0</v>
      </c>
      <c r="BF1434" s="244">
        <f>IF(N1434="snížená",J1434,0)</f>
        <v>0</v>
      </c>
      <c r="BG1434" s="244">
        <f>IF(N1434="zákl. přenesená",J1434,0)</f>
        <v>0</v>
      </c>
      <c r="BH1434" s="244">
        <f>IF(N1434="sníž. přenesená",J1434,0)</f>
        <v>0</v>
      </c>
      <c r="BI1434" s="244">
        <f>IF(N1434="nulová",J1434,0)</f>
        <v>0</v>
      </c>
      <c r="BJ1434" s="19" t="s">
        <v>89</v>
      </c>
      <c r="BK1434" s="244">
        <f>ROUND(I1434*H1434,2)</f>
        <v>0</v>
      </c>
      <c r="BL1434" s="19" t="s">
        <v>637</v>
      </c>
      <c r="BM1434" s="243" t="s">
        <v>3950</v>
      </c>
    </row>
    <row r="1435" s="2" customFormat="1" ht="16.5" customHeight="1">
      <c r="A1435" s="40"/>
      <c r="B1435" s="41"/>
      <c r="C1435" s="231" t="s">
        <v>1948</v>
      </c>
      <c r="D1435" s="231" t="s">
        <v>226</v>
      </c>
      <c r="E1435" s="232" t="s">
        <v>2213</v>
      </c>
      <c r="F1435" s="233" t="s">
        <v>2214</v>
      </c>
      <c r="G1435" s="234" t="s">
        <v>1068</v>
      </c>
      <c r="H1435" s="235">
        <v>1</v>
      </c>
      <c r="I1435" s="236"/>
      <c r="J1435" s="237">
        <f>ROUND(I1435*H1435,2)</f>
        <v>0</v>
      </c>
      <c r="K1435" s="238"/>
      <c r="L1435" s="46"/>
      <c r="M1435" s="239" t="s">
        <v>1</v>
      </c>
      <c r="N1435" s="240" t="s">
        <v>44</v>
      </c>
      <c r="O1435" s="93"/>
      <c r="P1435" s="241">
        <f>O1435*H1435</f>
        <v>0</v>
      </c>
      <c r="Q1435" s="241">
        <v>0</v>
      </c>
      <c r="R1435" s="241">
        <f>Q1435*H1435</f>
        <v>0</v>
      </c>
      <c r="S1435" s="241">
        <v>0</v>
      </c>
      <c r="T1435" s="242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3" t="s">
        <v>637</v>
      </c>
      <c r="AT1435" s="243" t="s">
        <v>226</v>
      </c>
      <c r="AU1435" s="243" t="s">
        <v>93</v>
      </c>
      <c r="AY1435" s="19" t="s">
        <v>224</v>
      </c>
      <c r="BE1435" s="244">
        <f>IF(N1435="základní",J1435,0)</f>
        <v>0</v>
      </c>
      <c r="BF1435" s="244">
        <f>IF(N1435="snížená",J1435,0)</f>
        <v>0</v>
      </c>
      <c r="BG1435" s="244">
        <f>IF(N1435="zákl. přenesená",J1435,0)</f>
        <v>0</v>
      </c>
      <c r="BH1435" s="244">
        <f>IF(N1435="sníž. přenesená",J1435,0)</f>
        <v>0</v>
      </c>
      <c r="BI1435" s="244">
        <f>IF(N1435="nulová",J1435,0)</f>
        <v>0</v>
      </c>
      <c r="BJ1435" s="19" t="s">
        <v>89</v>
      </c>
      <c r="BK1435" s="244">
        <f>ROUND(I1435*H1435,2)</f>
        <v>0</v>
      </c>
      <c r="BL1435" s="19" t="s">
        <v>637</v>
      </c>
      <c r="BM1435" s="243" t="s">
        <v>3951</v>
      </c>
    </row>
    <row r="1436" s="2" customFormat="1" ht="16.5" customHeight="1">
      <c r="A1436" s="40"/>
      <c r="B1436" s="41"/>
      <c r="C1436" s="231" t="s">
        <v>1953</v>
      </c>
      <c r="D1436" s="231" t="s">
        <v>226</v>
      </c>
      <c r="E1436" s="232" t="s">
        <v>2217</v>
      </c>
      <c r="F1436" s="233" t="s">
        <v>2218</v>
      </c>
      <c r="G1436" s="234" t="s">
        <v>273</v>
      </c>
      <c r="H1436" s="235">
        <v>3</v>
      </c>
      <c r="I1436" s="236"/>
      <c r="J1436" s="237">
        <f>ROUND(I1436*H1436,2)</f>
        <v>0</v>
      </c>
      <c r="K1436" s="238"/>
      <c r="L1436" s="46"/>
      <c r="M1436" s="239" t="s">
        <v>1</v>
      </c>
      <c r="N1436" s="240" t="s">
        <v>44</v>
      </c>
      <c r="O1436" s="93"/>
      <c r="P1436" s="241">
        <f>O1436*H1436</f>
        <v>0</v>
      </c>
      <c r="Q1436" s="241">
        <v>0</v>
      </c>
      <c r="R1436" s="241">
        <f>Q1436*H1436</f>
        <v>0</v>
      </c>
      <c r="S1436" s="241">
        <v>0</v>
      </c>
      <c r="T1436" s="242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3" t="s">
        <v>637</v>
      </c>
      <c r="AT1436" s="243" t="s">
        <v>226</v>
      </c>
      <c r="AU1436" s="243" t="s">
        <v>93</v>
      </c>
      <c r="AY1436" s="19" t="s">
        <v>224</v>
      </c>
      <c r="BE1436" s="244">
        <f>IF(N1436="základní",J1436,0)</f>
        <v>0</v>
      </c>
      <c r="BF1436" s="244">
        <f>IF(N1436="snížená",J1436,0)</f>
        <v>0</v>
      </c>
      <c r="BG1436" s="244">
        <f>IF(N1436="zákl. přenesená",J1436,0)</f>
        <v>0</v>
      </c>
      <c r="BH1436" s="244">
        <f>IF(N1436="sníž. přenesená",J1436,0)</f>
        <v>0</v>
      </c>
      <c r="BI1436" s="244">
        <f>IF(N1436="nulová",J1436,0)</f>
        <v>0</v>
      </c>
      <c r="BJ1436" s="19" t="s">
        <v>89</v>
      </c>
      <c r="BK1436" s="244">
        <f>ROUND(I1436*H1436,2)</f>
        <v>0</v>
      </c>
      <c r="BL1436" s="19" t="s">
        <v>637</v>
      </c>
      <c r="BM1436" s="243" t="s">
        <v>3952</v>
      </c>
    </row>
    <row r="1437" s="2" customFormat="1" ht="16.5" customHeight="1">
      <c r="A1437" s="40"/>
      <c r="B1437" s="41"/>
      <c r="C1437" s="231" t="s">
        <v>1957</v>
      </c>
      <c r="D1437" s="231" t="s">
        <v>226</v>
      </c>
      <c r="E1437" s="232" t="s">
        <v>2225</v>
      </c>
      <c r="F1437" s="233" t="s">
        <v>2226</v>
      </c>
      <c r="G1437" s="234" t="s">
        <v>1068</v>
      </c>
      <c r="H1437" s="235">
        <v>1</v>
      </c>
      <c r="I1437" s="236"/>
      <c r="J1437" s="237">
        <f>ROUND(I1437*H1437,2)</f>
        <v>0</v>
      </c>
      <c r="K1437" s="238"/>
      <c r="L1437" s="46"/>
      <c r="M1437" s="239" t="s">
        <v>1</v>
      </c>
      <c r="N1437" s="240" t="s">
        <v>44</v>
      </c>
      <c r="O1437" s="93"/>
      <c r="P1437" s="241">
        <f>O1437*H1437</f>
        <v>0</v>
      </c>
      <c r="Q1437" s="241">
        <v>0</v>
      </c>
      <c r="R1437" s="241">
        <f>Q1437*H1437</f>
        <v>0</v>
      </c>
      <c r="S1437" s="241">
        <v>0</v>
      </c>
      <c r="T1437" s="242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3" t="s">
        <v>637</v>
      </c>
      <c r="AT1437" s="243" t="s">
        <v>226</v>
      </c>
      <c r="AU1437" s="243" t="s">
        <v>93</v>
      </c>
      <c r="AY1437" s="19" t="s">
        <v>224</v>
      </c>
      <c r="BE1437" s="244">
        <f>IF(N1437="základní",J1437,0)</f>
        <v>0</v>
      </c>
      <c r="BF1437" s="244">
        <f>IF(N1437="snížená",J1437,0)</f>
        <v>0</v>
      </c>
      <c r="BG1437" s="244">
        <f>IF(N1437="zákl. přenesená",J1437,0)</f>
        <v>0</v>
      </c>
      <c r="BH1437" s="244">
        <f>IF(N1437="sníž. přenesená",J1437,0)</f>
        <v>0</v>
      </c>
      <c r="BI1437" s="244">
        <f>IF(N1437="nulová",J1437,0)</f>
        <v>0</v>
      </c>
      <c r="BJ1437" s="19" t="s">
        <v>89</v>
      </c>
      <c r="BK1437" s="244">
        <f>ROUND(I1437*H1437,2)</f>
        <v>0</v>
      </c>
      <c r="BL1437" s="19" t="s">
        <v>637</v>
      </c>
      <c r="BM1437" s="243" t="s">
        <v>3953</v>
      </c>
    </row>
    <row r="1438" s="2" customFormat="1" ht="16.5" customHeight="1">
      <c r="A1438" s="40"/>
      <c r="B1438" s="41"/>
      <c r="C1438" s="231" t="s">
        <v>1961</v>
      </c>
      <c r="D1438" s="231" t="s">
        <v>226</v>
      </c>
      <c r="E1438" s="232" t="s">
        <v>2229</v>
      </c>
      <c r="F1438" s="233" t="s">
        <v>2230</v>
      </c>
      <c r="G1438" s="234" t="s">
        <v>1068</v>
      </c>
      <c r="H1438" s="235">
        <v>12</v>
      </c>
      <c r="I1438" s="236"/>
      <c r="J1438" s="237">
        <f>ROUND(I1438*H1438,2)</f>
        <v>0</v>
      </c>
      <c r="K1438" s="238"/>
      <c r="L1438" s="46"/>
      <c r="M1438" s="239" t="s">
        <v>1</v>
      </c>
      <c r="N1438" s="240" t="s">
        <v>44</v>
      </c>
      <c r="O1438" s="93"/>
      <c r="P1438" s="241">
        <f>O1438*H1438</f>
        <v>0</v>
      </c>
      <c r="Q1438" s="241">
        <v>0</v>
      </c>
      <c r="R1438" s="241">
        <f>Q1438*H1438</f>
        <v>0</v>
      </c>
      <c r="S1438" s="241">
        <v>0</v>
      </c>
      <c r="T1438" s="242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3" t="s">
        <v>637</v>
      </c>
      <c r="AT1438" s="243" t="s">
        <v>226</v>
      </c>
      <c r="AU1438" s="243" t="s">
        <v>93</v>
      </c>
      <c r="AY1438" s="19" t="s">
        <v>224</v>
      </c>
      <c r="BE1438" s="244">
        <f>IF(N1438="základní",J1438,0)</f>
        <v>0</v>
      </c>
      <c r="BF1438" s="244">
        <f>IF(N1438="snížená",J1438,0)</f>
        <v>0</v>
      </c>
      <c r="BG1438" s="244">
        <f>IF(N1438="zákl. přenesená",J1438,0)</f>
        <v>0</v>
      </c>
      <c r="BH1438" s="244">
        <f>IF(N1438="sníž. přenesená",J1438,0)</f>
        <v>0</v>
      </c>
      <c r="BI1438" s="244">
        <f>IF(N1438="nulová",J1438,0)</f>
        <v>0</v>
      </c>
      <c r="BJ1438" s="19" t="s">
        <v>89</v>
      </c>
      <c r="BK1438" s="244">
        <f>ROUND(I1438*H1438,2)</f>
        <v>0</v>
      </c>
      <c r="BL1438" s="19" t="s">
        <v>637</v>
      </c>
      <c r="BM1438" s="243" t="s">
        <v>3954</v>
      </c>
    </row>
    <row r="1439" s="2" customFormat="1" ht="16.5" customHeight="1">
      <c r="A1439" s="40"/>
      <c r="B1439" s="41"/>
      <c r="C1439" s="231" t="s">
        <v>1969</v>
      </c>
      <c r="D1439" s="231" t="s">
        <v>226</v>
      </c>
      <c r="E1439" s="232" t="s">
        <v>2233</v>
      </c>
      <c r="F1439" s="233" t="s">
        <v>2234</v>
      </c>
      <c r="G1439" s="234" t="s">
        <v>1068</v>
      </c>
      <c r="H1439" s="235">
        <v>1</v>
      </c>
      <c r="I1439" s="236"/>
      <c r="J1439" s="237">
        <f>ROUND(I1439*H1439,2)</f>
        <v>0</v>
      </c>
      <c r="K1439" s="238"/>
      <c r="L1439" s="46"/>
      <c r="M1439" s="239" t="s">
        <v>1</v>
      </c>
      <c r="N1439" s="240" t="s">
        <v>44</v>
      </c>
      <c r="O1439" s="93"/>
      <c r="P1439" s="241">
        <f>O1439*H1439</f>
        <v>0</v>
      </c>
      <c r="Q1439" s="241">
        <v>0</v>
      </c>
      <c r="R1439" s="241">
        <f>Q1439*H1439</f>
        <v>0</v>
      </c>
      <c r="S1439" s="241">
        <v>0</v>
      </c>
      <c r="T1439" s="242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3" t="s">
        <v>637</v>
      </c>
      <c r="AT1439" s="243" t="s">
        <v>226</v>
      </c>
      <c r="AU1439" s="243" t="s">
        <v>93</v>
      </c>
      <c r="AY1439" s="19" t="s">
        <v>224</v>
      </c>
      <c r="BE1439" s="244">
        <f>IF(N1439="základní",J1439,0)</f>
        <v>0</v>
      </c>
      <c r="BF1439" s="244">
        <f>IF(N1439="snížená",J1439,0)</f>
        <v>0</v>
      </c>
      <c r="BG1439" s="244">
        <f>IF(N1439="zákl. přenesená",J1439,0)</f>
        <v>0</v>
      </c>
      <c r="BH1439" s="244">
        <f>IF(N1439="sníž. přenesená",J1439,0)</f>
        <v>0</v>
      </c>
      <c r="BI1439" s="244">
        <f>IF(N1439="nulová",J1439,0)</f>
        <v>0</v>
      </c>
      <c r="BJ1439" s="19" t="s">
        <v>89</v>
      </c>
      <c r="BK1439" s="244">
        <f>ROUND(I1439*H1439,2)</f>
        <v>0</v>
      </c>
      <c r="BL1439" s="19" t="s">
        <v>637</v>
      </c>
      <c r="BM1439" s="243" t="s">
        <v>3955</v>
      </c>
    </row>
    <row r="1440" s="2" customFormat="1" ht="16.5" customHeight="1">
      <c r="A1440" s="40"/>
      <c r="B1440" s="41"/>
      <c r="C1440" s="231" t="s">
        <v>1977</v>
      </c>
      <c r="D1440" s="231" t="s">
        <v>226</v>
      </c>
      <c r="E1440" s="232" t="s">
        <v>2237</v>
      </c>
      <c r="F1440" s="233" t="s">
        <v>2238</v>
      </c>
      <c r="G1440" s="234" t="s">
        <v>1068</v>
      </c>
      <c r="H1440" s="235">
        <v>6</v>
      </c>
      <c r="I1440" s="236"/>
      <c r="J1440" s="237">
        <f>ROUND(I1440*H1440,2)</f>
        <v>0</v>
      </c>
      <c r="K1440" s="238"/>
      <c r="L1440" s="46"/>
      <c r="M1440" s="239" t="s">
        <v>1</v>
      </c>
      <c r="N1440" s="240" t="s">
        <v>44</v>
      </c>
      <c r="O1440" s="93"/>
      <c r="P1440" s="241">
        <f>O1440*H1440</f>
        <v>0</v>
      </c>
      <c r="Q1440" s="241">
        <v>0</v>
      </c>
      <c r="R1440" s="241">
        <f>Q1440*H1440</f>
        <v>0</v>
      </c>
      <c r="S1440" s="241">
        <v>0</v>
      </c>
      <c r="T1440" s="242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43" t="s">
        <v>637</v>
      </c>
      <c r="AT1440" s="243" t="s">
        <v>226</v>
      </c>
      <c r="AU1440" s="243" t="s">
        <v>93</v>
      </c>
      <c r="AY1440" s="19" t="s">
        <v>224</v>
      </c>
      <c r="BE1440" s="244">
        <f>IF(N1440="základní",J1440,0)</f>
        <v>0</v>
      </c>
      <c r="BF1440" s="244">
        <f>IF(N1440="snížená",J1440,0)</f>
        <v>0</v>
      </c>
      <c r="BG1440" s="244">
        <f>IF(N1440="zákl. přenesená",J1440,0)</f>
        <v>0</v>
      </c>
      <c r="BH1440" s="244">
        <f>IF(N1440="sníž. přenesená",J1440,0)</f>
        <v>0</v>
      </c>
      <c r="BI1440" s="244">
        <f>IF(N1440="nulová",J1440,0)</f>
        <v>0</v>
      </c>
      <c r="BJ1440" s="19" t="s">
        <v>89</v>
      </c>
      <c r="BK1440" s="244">
        <f>ROUND(I1440*H1440,2)</f>
        <v>0</v>
      </c>
      <c r="BL1440" s="19" t="s">
        <v>637</v>
      </c>
      <c r="BM1440" s="243" t="s">
        <v>3956</v>
      </c>
    </row>
    <row r="1441" s="2" customFormat="1" ht="16.5" customHeight="1">
      <c r="A1441" s="40"/>
      <c r="B1441" s="41"/>
      <c r="C1441" s="231" t="s">
        <v>1985</v>
      </c>
      <c r="D1441" s="231" t="s">
        <v>226</v>
      </c>
      <c r="E1441" s="232" t="s">
        <v>2241</v>
      </c>
      <c r="F1441" s="233" t="s">
        <v>2242</v>
      </c>
      <c r="G1441" s="234" t="s">
        <v>1068</v>
      </c>
      <c r="H1441" s="235">
        <v>3</v>
      </c>
      <c r="I1441" s="236"/>
      <c r="J1441" s="237">
        <f>ROUND(I1441*H1441,2)</f>
        <v>0</v>
      </c>
      <c r="K1441" s="238"/>
      <c r="L1441" s="46"/>
      <c r="M1441" s="239" t="s">
        <v>1</v>
      </c>
      <c r="N1441" s="240" t="s">
        <v>44</v>
      </c>
      <c r="O1441" s="93"/>
      <c r="P1441" s="241">
        <f>O1441*H1441</f>
        <v>0</v>
      </c>
      <c r="Q1441" s="241">
        <v>0</v>
      </c>
      <c r="R1441" s="241">
        <f>Q1441*H1441</f>
        <v>0</v>
      </c>
      <c r="S1441" s="241">
        <v>0</v>
      </c>
      <c r="T1441" s="242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3" t="s">
        <v>637</v>
      </c>
      <c r="AT1441" s="243" t="s">
        <v>226</v>
      </c>
      <c r="AU1441" s="243" t="s">
        <v>93</v>
      </c>
      <c r="AY1441" s="19" t="s">
        <v>224</v>
      </c>
      <c r="BE1441" s="244">
        <f>IF(N1441="základní",J1441,0)</f>
        <v>0</v>
      </c>
      <c r="BF1441" s="244">
        <f>IF(N1441="snížená",J1441,0)</f>
        <v>0</v>
      </c>
      <c r="BG1441" s="244">
        <f>IF(N1441="zákl. přenesená",J1441,0)</f>
        <v>0</v>
      </c>
      <c r="BH1441" s="244">
        <f>IF(N1441="sníž. přenesená",J1441,0)</f>
        <v>0</v>
      </c>
      <c r="BI1441" s="244">
        <f>IF(N1441="nulová",J1441,0)</f>
        <v>0</v>
      </c>
      <c r="BJ1441" s="19" t="s">
        <v>89</v>
      </c>
      <c r="BK1441" s="244">
        <f>ROUND(I1441*H1441,2)</f>
        <v>0</v>
      </c>
      <c r="BL1441" s="19" t="s">
        <v>637</v>
      </c>
      <c r="BM1441" s="243" t="s">
        <v>3957</v>
      </c>
    </row>
    <row r="1442" s="2" customFormat="1" ht="16.5" customHeight="1">
      <c r="A1442" s="40"/>
      <c r="B1442" s="41"/>
      <c r="C1442" s="231" t="s">
        <v>1990</v>
      </c>
      <c r="D1442" s="231" t="s">
        <v>226</v>
      </c>
      <c r="E1442" s="232" t="s">
        <v>2245</v>
      </c>
      <c r="F1442" s="233" t="s">
        <v>2246</v>
      </c>
      <c r="G1442" s="234" t="s">
        <v>1068</v>
      </c>
      <c r="H1442" s="235">
        <v>7</v>
      </c>
      <c r="I1442" s="236"/>
      <c r="J1442" s="237">
        <f>ROUND(I1442*H1442,2)</f>
        <v>0</v>
      </c>
      <c r="K1442" s="238"/>
      <c r="L1442" s="46"/>
      <c r="M1442" s="239" t="s">
        <v>1</v>
      </c>
      <c r="N1442" s="240" t="s">
        <v>44</v>
      </c>
      <c r="O1442" s="93"/>
      <c r="P1442" s="241">
        <f>O1442*H1442</f>
        <v>0</v>
      </c>
      <c r="Q1442" s="241">
        <v>0</v>
      </c>
      <c r="R1442" s="241">
        <f>Q1442*H1442</f>
        <v>0</v>
      </c>
      <c r="S1442" s="241">
        <v>0</v>
      </c>
      <c r="T1442" s="242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3" t="s">
        <v>637</v>
      </c>
      <c r="AT1442" s="243" t="s">
        <v>226</v>
      </c>
      <c r="AU1442" s="243" t="s">
        <v>93</v>
      </c>
      <c r="AY1442" s="19" t="s">
        <v>224</v>
      </c>
      <c r="BE1442" s="244">
        <f>IF(N1442="základní",J1442,0)</f>
        <v>0</v>
      </c>
      <c r="BF1442" s="244">
        <f>IF(N1442="snížená",J1442,0)</f>
        <v>0</v>
      </c>
      <c r="BG1442" s="244">
        <f>IF(N1442="zákl. přenesená",J1442,0)</f>
        <v>0</v>
      </c>
      <c r="BH1442" s="244">
        <f>IF(N1442="sníž. přenesená",J1442,0)</f>
        <v>0</v>
      </c>
      <c r="BI1442" s="244">
        <f>IF(N1442="nulová",J1442,0)</f>
        <v>0</v>
      </c>
      <c r="BJ1442" s="19" t="s">
        <v>89</v>
      </c>
      <c r="BK1442" s="244">
        <f>ROUND(I1442*H1442,2)</f>
        <v>0</v>
      </c>
      <c r="BL1442" s="19" t="s">
        <v>637</v>
      </c>
      <c r="BM1442" s="243" t="s">
        <v>3958</v>
      </c>
    </row>
    <row r="1443" s="2" customFormat="1" ht="16.5" customHeight="1">
      <c r="A1443" s="40"/>
      <c r="B1443" s="41"/>
      <c r="C1443" s="231" t="s">
        <v>1996</v>
      </c>
      <c r="D1443" s="231" t="s">
        <v>226</v>
      </c>
      <c r="E1443" s="232" t="s">
        <v>2249</v>
      </c>
      <c r="F1443" s="233" t="s">
        <v>2250</v>
      </c>
      <c r="G1443" s="234" t="s">
        <v>1068</v>
      </c>
      <c r="H1443" s="235">
        <v>6</v>
      </c>
      <c r="I1443" s="236"/>
      <c r="J1443" s="237">
        <f>ROUND(I1443*H1443,2)</f>
        <v>0</v>
      </c>
      <c r="K1443" s="238"/>
      <c r="L1443" s="46"/>
      <c r="M1443" s="239" t="s">
        <v>1</v>
      </c>
      <c r="N1443" s="240" t="s">
        <v>44</v>
      </c>
      <c r="O1443" s="93"/>
      <c r="P1443" s="241">
        <f>O1443*H1443</f>
        <v>0</v>
      </c>
      <c r="Q1443" s="241">
        <v>0</v>
      </c>
      <c r="R1443" s="241">
        <f>Q1443*H1443</f>
        <v>0</v>
      </c>
      <c r="S1443" s="241">
        <v>0</v>
      </c>
      <c r="T1443" s="242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3" t="s">
        <v>637</v>
      </c>
      <c r="AT1443" s="243" t="s">
        <v>226</v>
      </c>
      <c r="AU1443" s="243" t="s">
        <v>93</v>
      </c>
      <c r="AY1443" s="19" t="s">
        <v>224</v>
      </c>
      <c r="BE1443" s="244">
        <f>IF(N1443="základní",J1443,0)</f>
        <v>0</v>
      </c>
      <c r="BF1443" s="244">
        <f>IF(N1443="snížená",J1443,0)</f>
        <v>0</v>
      </c>
      <c r="BG1443" s="244">
        <f>IF(N1443="zákl. přenesená",J1443,0)</f>
        <v>0</v>
      </c>
      <c r="BH1443" s="244">
        <f>IF(N1443="sníž. přenesená",J1443,0)</f>
        <v>0</v>
      </c>
      <c r="BI1443" s="244">
        <f>IF(N1443="nulová",J1443,0)</f>
        <v>0</v>
      </c>
      <c r="BJ1443" s="19" t="s">
        <v>89</v>
      </c>
      <c r="BK1443" s="244">
        <f>ROUND(I1443*H1443,2)</f>
        <v>0</v>
      </c>
      <c r="BL1443" s="19" t="s">
        <v>637</v>
      </c>
      <c r="BM1443" s="243" t="s">
        <v>3959</v>
      </c>
    </row>
    <row r="1444" s="2" customFormat="1" ht="16.5" customHeight="1">
      <c r="A1444" s="40"/>
      <c r="B1444" s="41"/>
      <c r="C1444" s="231" t="s">
        <v>2001</v>
      </c>
      <c r="D1444" s="231" t="s">
        <v>226</v>
      </c>
      <c r="E1444" s="232" t="s">
        <v>2253</v>
      </c>
      <c r="F1444" s="233" t="s">
        <v>2254</v>
      </c>
      <c r="G1444" s="234" t="s">
        <v>1068</v>
      </c>
      <c r="H1444" s="235">
        <v>1</v>
      </c>
      <c r="I1444" s="236"/>
      <c r="J1444" s="237">
        <f>ROUND(I1444*H1444,2)</f>
        <v>0</v>
      </c>
      <c r="K1444" s="238"/>
      <c r="L1444" s="46"/>
      <c r="M1444" s="239" t="s">
        <v>1</v>
      </c>
      <c r="N1444" s="240" t="s">
        <v>44</v>
      </c>
      <c r="O1444" s="93"/>
      <c r="P1444" s="241">
        <f>O1444*H1444</f>
        <v>0</v>
      </c>
      <c r="Q1444" s="241">
        <v>0</v>
      </c>
      <c r="R1444" s="241">
        <f>Q1444*H1444</f>
        <v>0</v>
      </c>
      <c r="S1444" s="241">
        <v>0</v>
      </c>
      <c r="T1444" s="242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3" t="s">
        <v>637</v>
      </c>
      <c r="AT1444" s="243" t="s">
        <v>226</v>
      </c>
      <c r="AU1444" s="243" t="s">
        <v>93</v>
      </c>
      <c r="AY1444" s="19" t="s">
        <v>224</v>
      </c>
      <c r="BE1444" s="244">
        <f>IF(N1444="základní",J1444,0)</f>
        <v>0</v>
      </c>
      <c r="BF1444" s="244">
        <f>IF(N1444="snížená",J1444,0)</f>
        <v>0</v>
      </c>
      <c r="BG1444" s="244">
        <f>IF(N1444="zákl. přenesená",J1444,0)</f>
        <v>0</v>
      </c>
      <c r="BH1444" s="244">
        <f>IF(N1444="sníž. přenesená",J1444,0)</f>
        <v>0</v>
      </c>
      <c r="BI1444" s="244">
        <f>IF(N1444="nulová",J1444,0)</f>
        <v>0</v>
      </c>
      <c r="BJ1444" s="19" t="s">
        <v>89</v>
      </c>
      <c r="BK1444" s="244">
        <f>ROUND(I1444*H1444,2)</f>
        <v>0</v>
      </c>
      <c r="BL1444" s="19" t="s">
        <v>637</v>
      </c>
      <c r="BM1444" s="243" t="s">
        <v>3960</v>
      </c>
    </row>
    <row r="1445" s="2" customFormat="1" ht="16.5" customHeight="1">
      <c r="A1445" s="40"/>
      <c r="B1445" s="41"/>
      <c r="C1445" s="231" t="s">
        <v>2007</v>
      </c>
      <c r="D1445" s="231" t="s">
        <v>226</v>
      </c>
      <c r="E1445" s="232" t="s">
        <v>2257</v>
      </c>
      <c r="F1445" s="233" t="s">
        <v>2258</v>
      </c>
      <c r="G1445" s="234" t="s">
        <v>1068</v>
      </c>
      <c r="H1445" s="235">
        <v>22</v>
      </c>
      <c r="I1445" s="236"/>
      <c r="J1445" s="237">
        <f>ROUND(I1445*H1445,2)</f>
        <v>0</v>
      </c>
      <c r="K1445" s="238"/>
      <c r="L1445" s="46"/>
      <c r="M1445" s="239" t="s">
        <v>1</v>
      </c>
      <c r="N1445" s="240" t="s">
        <v>44</v>
      </c>
      <c r="O1445" s="93"/>
      <c r="P1445" s="241">
        <f>O1445*H1445</f>
        <v>0</v>
      </c>
      <c r="Q1445" s="241">
        <v>0</v>
      </c>
      <c r="R1445" s="241">
        <f>Q1445*H1445</f>
        <v>0</v>
      </c>
      <c r="S1445" s="241">
        <v>0</v>
      </c>
      <c r="T1445" s="242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3" t="s">
        <v>637</v>
      </c>
      <c r="AT1445" s="243" t="s">
        <v>226</v>
      </c>
      <c r="AU1445" s="243" t="s">
        <v>93</v>
      </c>
      <c r="AY1445" s="19" t="s">
        <v>224</v>
      </c>
      <c r="BE1445" s="244">
        <f>IF(N1445="základní",J1445,0)</f>
        <v>0</v>
      </c>
      <c r="BF1445" s="244">
        <f>IF(N1445="snížená",J1445,0)</f>
        <v>0</v>
      </c>
      <c r="BG1445" s="244">
        <f>IF(N1445="zákl. přenesená",J1445,0)</f>
        <v>0</v>
      </c>
      <c r="BH1445" s="244">
        <f>IF(N1445="sníž. přenesená",J1445,0)</f>
        <v>0</v>
      </c>
      <c r="BI1445" s="244">
        <f>IF(N1445="nulová",J1445,0)</f>
        <v>0</v>
      </c>
      <c r="BJ1445" s="19" t="s">
        <v>89</v>
      </c>
      <c r="BK1445" s="244">
        <f>ROUND(I1445*H1445,2)</f>
        <v>0</v>
      </c>
      <c r="BL1445" s="19" t="s">
        <v>637</v>
      </c>
      <c r="BM1445" s="243" t="s">
        <v>3961</v>
      </c>
    </row>
    <row r="1446" s="2" customFormat="1" ht="16.5" customHeight="1">
      <c r="A1446" s="40"/>
      <c r="B1446" s="41"/>
      <c r="C1446" s="231" t="s">
        <v>2013</v>
      </c>
      <c r="D1446" s="231" t="s">
        <v>226</v>
      </c>
      <c r="E1446" s="232" t="s">
        <v>2261</v>
      </c>
      <c r="F1446" s="233" t="s">
        <v>2262</v>
      </c>
      <c r="G1446" s="234" t="s">
        <v>1068</v>
      </c>
      <c r="H1446" s="235">
        <v>20</v>
      </c>
      <c r="I1446" s="236"/>
      <c r="J1446" s="237">
        <f>ROUND(I1446*H1446,2)</f>
        <v>0</v>
      </c>
      <c r="K1446" s="238"/>
      <c r="L1446" s="46"/>
      <c r="M1446" s="239" t="s">
        <v>1</v>
      </c>
      <c r="N1446" s="240" t="s">
        <v>44</v>
      </c>
      <c r="O1446" s="93"/>
      <c r="P1446" s="241">
        <f>O1446*H1446</f>
        <v>0</v>
      </c>
      <c r="Q1446" s="241">
        <v>0</v>
      </c>
      <c r="R1446" s="241">
        <f>Q1446*H1446</f>
        <v>0</v>
      </c>
      <c r="S1446" s="241">
        <v>0</v>
      </c>
      <c r="T1446" s="242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43" t="s">
        <v>637</v>
      </c>
      <c r="AT1446" s="243" t="s">
        <v>226</v>
      </c>
      <c r="AU1446" s="243" t="s">
        <v>93</v>
      </c>
      <c r="AY1446" s="19" t="s">
        <v>224</v>
      </c>
      <c r="BE1446" s="244">
        <f>IF(N1446="základní",J1446,0)</f>
        <v>0</v>
      </c>
      <c r="BF1446" s="244">
        <f>IF(N1446="snížená",J1446,0)</f>
        <v>0</v>
      </c>
      <c r="BG1446" s="244">
        <f>IF(N1446="zákl. přenesená",J1446,0)</f>
        <v>0</v>
      </c>
      <c r="BH1446" s="244">
        <f>IF(N1446="sníž. přenesená",J1446,0)</f>
        <v>0</v>
      </c>
      <c r="BI1446" s="244">
        <f>IF(N1446="nulová",J1446,0)</f>
        <v>0</v>
      </c>
      <c r="BJ1446" s="19" t="s">
        <v>89</v>
      </c>
      <c r="BK1446" s="244">
        <f>ROUND(I1446*H1446,2)</f>
        <v>0</v>
      </c>
      <c r="BL1446" s="19" t="s">
        <v>637</v>
      </c>
      <c r="BM1446" s="243" t="s">
        <v>3962</v>
      </c>
    </row>
    <row r="1447" s="2" customFormat="1" ht="16.5" customHeight="1">
      <c r="A1447" s="40"/>
      <c r="B1447" s="41"/>
      <c r="C1447" s="231" t="s">
        <v>2017</v>
      </c>
      <c r="D1447" s="231" t="s">
        <v>226</v>
      </c>
      <c r="E1447" s="232" t="s">
        <v>2265</v>
      </c>
      <c r="F1447" s="233" t="s">
        <v>2266</v>
      </c>
      <c r="G1447" s="234" t="s">
        <v>1068</v>
      </c>
      <c r="H1447" s="235">
        <v>3</v>
      </c>
      <c r="I1447" s="236"/>
      <c r="J1447" s="237">
        <f>ROUND(I1447*H1447,2)</f>
        <v>0</v>
      </c>
      <c r="K1447" s="238"/>
      <c r="L1447" s="46"/>
      <c r="M1447" s="239" t="s">
        <v>1</v>
      </c>
      <c r="N1447" s="240" t="s">
        <v>44</v>
      </c>
      <c r="O1447" s="93"/>
      <c r="P1447" s="241">
        <f>O1447*H1447</f>
        <v>0</v>
      </c>
      <c r="Q1447" s="241">
        <v>0</v>
      </c>
      <c r="R1447" s="241">
        <f>Q1447*H1447</f>
        <v>0</v>
      </c>
      <c r="S1447" s="241">
        <v>0</v>
      </c>
      <c r="T1447" s="242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3" t="s">
        <v>637</v>
      </c>
      <c r="AT1447" s="243" t="s">
        <v>226</v>
      </c>
      <c r="AU1447" s="243" t="s">
        <v>93</v>
      </c>
      <c r="AY1447" s="19" t="s">
        <v>224</v>
      </c>
      <c r="BE1447" s="244">
        <f>IF(N1447="základní",J1447,0)</f>
        <v>0</v>
      </c>
      <c r="BF1447" s="244">
        <f>IF(N1447="snížená",J1447,0)</f>
        <v>0</v>
      </c>
      <c r="BG1447" s="244">
        <f>IF(N1447="zákl. přenesená",J1447,0)</f>
        <v>0</v>
      </c>
      <c r="BH1447" s="244">
        <f>IF(N1447="sníž. přenesená",J1447,0)</f>
        <v>0</v>
      </c>
      <c r="BI1447" s="244">
        <f>IF(N1447="nulová",J1447,0)</f>
        <v>0</v>
      </c>
      <c r="BJ1447" s="19" t="s">
        <v>89</v>
      </c>
      <c r="BK1447" s="244">
        <f>ROUND(I1447*H1447,2)</f>
        <v>0</v>
      </c>
      <c r="BL1447" s="19" t="s">
        <v>637</v>
      </c>
      <c r="BM1447" s="243" t="s">
        <v>3963</v>
      </c>
    </row>
    <row r="1448" s="2" customFormat="1" ht="16.5" customHeight="1">
      <c r="A1448" s="40"/>
      <c r="B1448" s="41"/>
      <c r="C1448" s="231" t="s">
        <v>2023</v>
      </c>
      <c r="D1448" s="231" t="s">
        <v>226</v>
      </c>
      <c r="E1448" s="232" t="s">
        <v>2269</v>
      </c>
      <c r="F1448" s="233" t="s">
        <v>2270</v>
      </c>
      <c r="G1448" s="234" t="s">
        <v>1068</v>
      </c>
      <c r="H1448" s="235">
        <v>2</v>
      </c>
      <c r="I1448" s="236"/>
      <c r="J1448" s="237">
        <f>ROUND(I1448*H1448,2)</f>
        <v>0</v>
      </c>
      <c r="K1448" s="238"/>
      <c r="L1448" s="46"/>
      <c r="M1448" s="239" t="s">
        <v>1</v>
      </c>
      <c r="N1448" s="240" t="s">
        <v>44</v>
      </c>
      <c r="O1448" s="93"/>
      <c r="P1448" s="241">
        <f>O1448*H1448</f>
        <v>0</v>
      </c>
      <c r="Q1448" s="241">
        <v>0</v>
      </c>
      <c r="R1448" s="241">
        <f>Q1448*H1448</f>
        <v>0</v>
      </c>
      <c r="S1448" s="241">
        <v>0</v>
      </c>
      <c r="T1448" s="242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43" t="s">
        <v>637</v>
      </c>
      <c r="AT1448" s="243" t="s">
        <v>226</v>
      </c>
      <c r="AU1448" s="243" t="s">
        <v>93</v>
      </c>
      <c r="AY1448" s="19" t="s">
        <v>224</v>
      </c>
      <c r="BE1448" s="244">
        <f>IF(N1448="základní",J1448,0)</f>
        <v>0</v>
      </c>
      <c r="BF1448" s="244">
        <f>IF(N1448="snížená",J1448,0)</f>
        <v>0</v>
      </c>
      <c r="BG1448" s="244">
        <f>IF(N1448="zákl. přenesená",J1448,0)</f>
        <v>0</v>
      </c>
      <c r="BH1448" s="244">
        <f>IF(N1448="sníž. přenesená",J1448,0)</f>
        <v>0</v>
      </c>
      <c r="BI1448" s="244">
        <f>IF(N1448="nulová",J1448,0)</f>
        <v>0</v>
      </c>
      <c r="BJ1448" s="19" t="s">
        <v>89</v>
      </c>
      <c r="BK1448" s="244">
        <f>ROUND(I1448*H1448,2)</f>
        <v>0</v>
      </c>
      <c r="BL1448" s="19" t="s">
        <v>637</v>
      </c>
      <c r="BM1448" s="243" t="s">
        <v>3964</v>
      </c>
    </row>
    <row r="1449" s="2" customFormat="1" ht="16.5" customHeight="1">
      <c r="A1449" s="40"/>
      <c r="B1449" s="41"/>
      <c r="C1449" s="231" t="s">
        <v>2027</v>
      </c>
      <c r="D1449" s="231" t="s">
        <v>226</v>
      </c>
      <c r="E1449" s="232" t="s">
        <v>2273</v>
      </c>
      <c r="F1449" s="233" t="s">
        <v>2274</v>
      </c>
      <c r="G1449" s="234" t="s">
        <v>1068</v>
      </c>
      <c r="H1449" s="235">
        <v>4</v>
      </c>
      <c r="I1449" s="236"/>
      <c r="J1449" s="237">
        <f>ROUND(I1449*H1449,2)</f>
        <v>0</v>
      </c>
      <c r="K1449" s="238"/>
      <c r="L1449" s="46"/>
      <c r="M1449" s="239" t="s">
        <v>1</v>
      </c>
      <c r="N1449" s="240" t="s">
        <v>44</v>
      </c>
      <c r="O1449" s="93"/>
      <c r="P1449" s="241">
        <f>O1449*H1449</f>
        <v>0</v>
      </c>
      <c r="Q1449" s="241">
        <v>0</v>
      </c>
      <c r="R1449" s="241">
        <f>Q1449*H1449</f>
        <v>0</v>
      </c>
      <c r="S1449" s="241">
        <v>0</v>
      </c>
      <c r="T1449" s="242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3" t="s">
        <v>637</v>
      </c>
      <c r="AT1449" s="243" t="s">
        <v>226</v>
      </c>
      <c r="AU1449" s="243" t="s">
        <v>93</v>
      </c>
      <c r="AY1449" s="19" t="s">
        <v>224</v>
      </c>
      <c r="BE1449" s="244">
        <f>IF(N1449="základní",J1449,0)</f>
        <v>0</v>
      </c>
      <c r="BF1449" s="244">
        <f>IF(N1449="snížená",J1449,0)</f>
        <v>0</v>
      </c>
      <c r="BG1449" s="244">
        <f>IF(N1449="zákl. přenesená",J1449,0)</f>
        <v>0</v>
      </c>
      <c r="BH1449" s="244">
        <f>IF(N1449="sníž. přenesená",J1449,0)</f>
        <v>0</v>
      </c>
      <c r="BI1449" s="244">
        <f>IF(N1449="nulová",J1449,0)</f>
        <v>0</v>
      </c>
      <c r="BJ1449" s="19" t="s">
        <v>89</v>
      </c>
      <c r="BK1449" s="244">
        <f>ROUND(I1449*H1449,2)</f>
        <v>0</v>
      </c>
      <c r="BL1449" s="19" t="s">
        <v>637</v>
      </c>
      <c r="BM1449" s="243" t="s">
        <v>3965</v>
      </c>
    </row>
    <row r="1450" s="2" customFormat="1" ht="16.5" customHeight="1">
      <c r="A1450" s="40"/>
      <c r="B1450" s="41"/>
      <c r="C1450" s="231" t="s">
        <v>2032</v>
      </c>
      <c r="D1450" s="231" t="s">
        <v>226</v>
      </c>
      <c r="E1450" s="232" t="s">
        <v>2277</v>
      </c>
      <c r="F1450" s="233" t="s">
        <v>2278</v>
      </c>
      <c r="G1450" s="234" t="s">
        <v>1068</v>
      </c>
      <c r="H1450" s="235">
        <v>7</v>
      </c>
      <c r="I1450" s="236"/>
      <c r="J1450" s="237">
        <f>ROUND(I1450*H1450,2)</f>
        <v>0</v>
      </c>
      <c r="K1450" s="238"/>
      <c r="L1450" s="46"/>
      <c r="M1450" s="239" t="s">
        <v>1</v>
      </c>
      <c r="N1450" s="240" t="s">
        <v>44</v>
      </c>
      <c r="O1450" s="93"/>
      <c r="P1450" s="241">
        <f>O1450*H1450</f>
        <v>0</v>
      </c>
      <c r="Q1450" s="241">
        <v>0</v>
      </c>
      <c r="R1450" s="241">
        <f>Q1450*H1450</f>
        <v>0</v>
      </c>
      <c r="S1450" s="241">
        <v>0</v>
      </c>
      <c r="T1450" s="242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3" t="s">
        <v>637</v>
      </c>
      <c r="AT1450" s="243" t="s">
        <v>226</v>
      </c>
      <c r="AU1450" s="243" t="s">
        <v>93</v>
      </c>
      <c r="AY1450" s="19" t="s">
        <v>224</v>
      </c>
      <c r="BE1450" s="244">
        <f>IF(N1450="základní",J1450,0)</f>
        <v>0</v>
      </c>
      <c r="BF1450" s="244">
        <f>IF(N1450="snížená",J1450,0)</f>
        <v>0</v>
      </c>
      <c r="BG1450" s="244">
        <f>IF(N1450="zákl. přenesená",J1450,0)</f>
        <v>0</v>
      </c>
      <c r="BH1450" s="244">
        <f>IF(N1450="sníž. přenesená",J1450,0)</f>
        <v>0</v>
      </c>
      <c r="BI1450" s="244">
        <f>IF(N1450="nulová",J1450,0)</f>
        <v>0</v>
      </c>
      <c r="BJ1450" s="19" t="s">
        <v>89</v>
      </c>
      <c r="BK1450" s="244">
        <f>ROUND(I1450*H1450,2)</f>
        <v>0</v>
      </c>
      <c r="BL1450" s="19" t="s">
        <v>637</v>
      </c>
      <c r="BM1450" s="243" t="s">
        <v>3966</v>
      </c>
    </row>
    <row r="1451" s="2" customFormat="1" ht="16.5" customHeight="1">
      <c r="A1451" s="40"/>
      <c r="B1451" s="41"/>
      <c r="C1451" s="231" t="s">
        <v>2037</v>
      </c>
      <c r="D1451" s="231" t="s">
        <v>226</v>
      </c>
      <c r="E1451" s="232" t="s">
        <v>2285</v>
      </c>
      <c r="F1451" s="233" t="s">
        <v>2286</v>
      </c>
      <c r="G1451" s="234" t="s">
        <v>1068</v>
      </c>
      <c r="H1451" s="235">
        <v>1</v>
      </c>
      <c r="I1451" s="236"/>
      <c r="J1451" s="237">
        <f>ROUND(I1451*H1451,2)</f>
        <v>0</v>
      </c>
      <c r="K1451" s="238"/>
      <c r="L1451" s="46"/>
      <c r="M1451" s="239" t="s">
        <v>1</v>
      </c>
      <c r="N1451" s="240" t="s">
        <v>44</v>
      </c>
      <c r="O1451" s="93"/>
      <c r="P1451" s="241">
        <f>O1451*H1451</f>
        <v>0</v>
      </c>
      <c r="Q1451" s="241">
        <v>0</v>
      </c>
      <c r="R1451" s="241">
        <f>Q1451*H1451</f>
        <v>0</v>
      </c>
      <c r="S1451" s="241">
        <v>0</v>
      </c>
      <c r="T1451" s="242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43" t="s">
        <v>637</v>
      </c>
      <c r="AT1451" s="243" t="s">
        <v>226</v>
      </c>
      <c r="AU1451" s="243" t="s">
        <v>93</v>
      </c>
      <c r="AY1451" s="19" t="s">
        <v>224</v>
      </c>
      <c r="BE1451" s="244">
        <f>IF(N1451="základní",J1451,0)</f>
        <v>0</v>
      </c>
      <c r="BF1451" s="244">
        <f>IF(N1451="snížená",J1451,0)</f>
        <v>0</v>
      </c>
      <c r="BG1451" s="244">
        <f>IF(N1451="zákl. přenesená",J1451,0)</f>
        <v>0</v>
      </c>
      <c r="BH1451" s="244">
        <f>IF(N1451="sníž. přenesená",J1451,0)</f>
        <v>0</v>
      </c>
      <c r="BI1451" s="244">
        <f>IF(N1451="nulová",J1451,0)</f>
        <v>0</v>
      </c>
      <c r="BJ1451" s="19" t="s">
        <v>89</v>
      </c>
      <c r="BK1451" s="244">
        <f>ROUND(I1451*H1451,2)</f>
        <v>0</v>
      </c>
      <c r="BL1451" s="19" t="s">
        <v>637</v>
      </c>
      <c r="BM1451" s="243" t="s">
        <v>3967</v>
      </c>
    </row>
    <row r="1452" s="2" customFormat="1" ht="16.5" customHeight="1">
      <c r="A1452" s="40"/>
      <c r="B1452" s="41"/>
      <c r="C1452" s="231" t="s">
        <v>2042</v>
      </c>
      <c r="D1452" s="231" t="s">
        <v>226</v>
      </c>
      <c r="E1452" s="232" t="s">
        <v>3968</v>
      </c>
      <c r="F1452" s="233" t="s">
        <v>3969</v>
      </c>
      <c r="G1452" s="234" t="s">
        <v>1068</v>
      </c>
      <c r="H1452" s="235">
        <v>2</v>
      </c>
      <c r="I1452" s="236"/>
      <c r="J1452" s="237">
        <f>ROUND(I1452*H1452,2)</f>
        <v>0</v>
      </c>
      <c r="K1452" s="238"/>
      <c r="L1452" s="46"/>
      <c r="M1452" s="239" t="s">
        <v>1</v>
      </c>
      <c r="N1452" s="240" t="s">
        <v>44</v>
      </c>
      <c r="O1452" s="93"/>
      <c r="P1452" s="241">
        <f>O1452*H1452</f>
        <v>0</v>
      </c>
      <c r="Q1452" s="241">
        <v>0</v>
      </c>
      <c r="R1452" s="241">
        <f>Q1452*H1452</f>
        <v>0</v>
      </c>
      <c r="S1452" s="241">
        <v>0</v>
      </c>
      <c r="T1452" s="242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43" t="s">
        <v>637</v>
      </c>
      <c r="AT1452" s="243" t="s">
        <v>226</v>
      </c>
      <c r="AU1452" s="243" t="s">
        <v>93</v>
      </c>
      <c r="AY1452" s="19" t="s">
        <v>224</v>
      </c>
      <c r="BE1452" s="244">
        <f>IF(N1452="základní",J1452,0)</f>
        <v>0</v>
      </c>
      <c r="BF1452" s="244">
        <f>IF(N1452="snížená",J1452,0)</f>
        <v>0</v>
      </c>
      <c r="BG1452" s="244">
        <f>IF(N1452="zákl. přenesená",J1452,0)</f>
        <v>0</v>
      </c>
      <c r="BH1452" s="244">
        <f>IF(N1452="sníž. přenesená",J1452,0)</f>
        <v>0</v>
      </c>
      <c r="BI1452" s="244">
        <f>IF(N1452="nulová",J1452,0)</f>
        <v>0</v>
      </c>
      <c r="BJ1452" s="19" t="s">
        <v>89</v>
      </c>
      <c r="BK1452" s="244">
        <f>ROUND(I1452*H1452,2)</f>
        <v>0</v>
      </c>
      <c r="BL1452" s="19" t="s">
        <v>637</v>
      </c>
      <c r="BM1452" s="243" t="s">
        <v>3970</v>
      </c>
    </row>
    <row r="1453" s="2" customFormat="1" ht="16.5" customHeight="1">
      <c r="A1453" s="40"/>
      <c r="B1453" s="41"/>
      <c r="C1453" s="231" t="s">
        <v>2048</v>
      </c>
      <c r="D1453" s="231" t="s">
        <v>226</v>
      </c>
      <c r="E1453" s="232" t="s">
        <v>2293</v>
      </c>
      <c r="F1453" s="233" t="s">
        <v>3971</v>
      </c>
      <c r="G1453" s="234" t="s">
        <v>1068</v>
      </c>
      <c r="H1453" s="235">
        <v>1</v>
      </c>
      <c r="I1453" s="236"/>
      <c r="J1453" s="237">
        <f>ROUND(I1453*H1453,2)</f>
        <v>0</v>
      </c>
      <c r="K1453" s="238"/>
      <c r="L1453" s="46"/>
      <c r="M1453" s="239" t="s">
        <v>1</v>
      </c>
      <c r="N1453" s="240" t="s">
        <v>44</v>
      </c>
      <c r="O1453" s="93"/>
      <c r="P1453" s="241">
        <f>O1453*H1453</f>
        <v>0</v>
      </c>
      <c r="Q1453" s="241">
        <v>0</v>
      </c>
      <c r="R1453" s="241">
        <f>Q1453*H1453</f>
        <v>0</v>
      </c>
      <c r="S1453" s="241">
        <v>0</v>
      </c>
      <c r="T1453" s="242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3" t="s">
        <v>637</v>
      </c>
      <c r="AT1453" s="243" t="s">
        <v>226</v>
      </c>
      <c r="AU1453" s="243" t="s">
        <v>93</v>
      </c>
      <c r="AY1453" s="19" t="s">
        <v>224</v>
      </c>
      <c r="BE1453" s="244">
        <f>IF(N1453="základní",J1453,0)</f>
        <v>0</v>
      </c>
      <c r="BF1453" s="244">
        <f>IF(N1453="snížená",J1453,0)</f>
        <v>0</v>
      </c>
      <c r="BG1453" s="244">
        <f>IF(N1453="zákl. přenesená",J1453,0)</f>
        <v>0</v>
      </c>
      <c r="BH1453" s="244">
        <f>IF(N1453="sníž. přenesená",J1453,0)</f>
        <v>0</v>
      </c>
      <c r="BI1453" s="244">
        <f>IF(N1453="nulová",J1453,0)</f>
        <v>0</v>
      </c>
      <c r="BJ1453" s="19" t="s">
        <v>89</v>
      </c>
      <c r="BK1453" s="244">
        <f>ROUND(I1453*H1453,2)</f>
        <v>0</v>
      </c>
      <c r="BL1453" s="19" t="s">
        <v>637</v>
      </c>
      <c r="BM1453" s="243" t="s">
        <v>3972</v>
      </c>
    </row>
    <row r="1454" s="2" customFormat="1" ht="16.5" customHeight="1">
      <c r="A1454" s="40"/>
      <c r="B1454" s="41"/>
      <c r="C1454" s="231" t="s">
        <v>2054</v>
      </c>
      <c r="D1454" s="231" t="s">
        <v>226</v>
      </c>
      <c r="E1454" s="232" t="s">
        <v>2297</v>
      </c>
      <c r="F1454" s="233" t="s">
        <v>2302</v>
      </c>
      <c r="G1454" s="234" t="s">
        <v>1846</v>
      </c>
      <c r="H1454" s="235">
        <v>100</v>
      </c>
      <c r="I1454" s="236"/>
      <c r="J1454" s="237">
        <f>ROUND(I1454*H1454,2)</f>
        <v>0</v>
      </c>
      <c r="K1454" s="238"/>
      <c r="L1454" s="46"/>
      <c r="M1454" s="239" t="s">
        <v>1</v>
      </c>
      <c r="N1454" s="240" t="s">
        <v>44</v>
      </c>
      <c r="O1454" s="93"/>
      <c r="P1454" s="241">
        <f>O1454*H1454</f>
        <v>0</v>
      </c>
      <c r="Q1454" s="241">
        <v>0</v>
      </c>
      <c r="R1454" s="241">
        <f>Q1454*H1454</f>
        <v>0</v>
      </c>
      <c r="S1454" s="241">
        <v>0</v>
      </c>
      <c r="T1454" s="242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43" t="s">
        <v>637</v>
      </c>
      <c r="AT1454" s="243" t="s">
        <v>226</v>
      </c>
      <c r="AU1454" s="243" t="s">
        <v>93</v>
      </c>
      <c r="AY1454" s="19" t="s">
        <v>224</v>
      </c>
      <c r="BE1454" s="244">
        <f>IF(N1454="základní",J1454,0)</f>
        <v>0</v>
      </c>
      <c r="BF1454" s="244">
        <f>IF(N1454="snížená",J1454,0)</f>
        <v>0</v>
      </c>
      <c r="BG1454" s="244">
        <f>IF(N1454="zákl. přenesená",J1454,0)</f>
        <v>0</v>
      </c>
      <c r="BH1454" s="244">
        <f>IF(N1454="sníž. přenesená",J1454,0)</f>
        <v>0</v>
      </c>
      <c r="BI1454" s="244">
        <f>IF(N1454="nulová",J1454,0)</f>
        <v>0</v>
      </c>
      <c r="BJ1454" s="19" t="s">
        <v>89</v>
      </c>
      <c r="BK1454" s="244">
        <f>ROUND(I1454*H1454,2)</f>
        <v>0</v>
      </c>
      <c r="BL1454" s="19" t="s">
        <v>637</v>
      </c>
      <c r="BM1454" s="243" t="s">
        <v>3973</v>
      </c>
    </row>
    <row r="1455" s="12" customFormat="1" ht="20.88" customHeight="1">
      <c r="A1455" s="12"/>
      <c r="B1455" s="215"/>
      <c r="C1455" s="216"/>
      <c r="D1455" s="217" t="s">
        <v>77</v>
      </c>
      <c r="E1455" s="229" t="s">
        <v>2304</v>
      </c>
      <c r="F1455" s="229" t="s">
        <v>2305</v>
      </c>
      <c r="G1455" s="216"/>
      <c r="H1455" s="216"/>
      <c r="I1455" s="219"/>
      <c r="J1455" s="230">
        <f>BK1455</f>
        <v>0</v>
      </c>
      <c r="K1455" s="216"/>
      <c r="L1455" s="221"/>
      <c r="M1455" s="222"/>
      <c r="N1455" s="223"/>
      <c r="O1455" s="223"/>
      <c r="P1455" s="224">
        <f>SUM(P1456:P1465)</f>
        <v>0</v>
      </c>
      <c r="Q1455" s="223"/>
      <c r="R1455" s="224">
        <f>SUM(R1456:R1465)</f>
        <v>0</v>
      </c>
      <c r="S1455" s="223"/>
      <c r="T1455" s="225">
        <f>SUM(T1456:T1465)</f>
        <v>0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26" t="s">
        <v>93</v>
      </c>
      <c r="AT1455" s="227" t="s">
        <v>77</v>
      </c>
      <c r="AU1455" s="227" t="s">
        <v>89</v>
      </c>
      <c r="AY1455" s="226" t="s">
        <v>224</v>
      </c>
      <c r="BK1455" s="228">
        <f>SUM(BK1456:BK1465)</f>
        <v>0</v>
      </c>
    </row>
    <row r="1456" s="2" customFormat="1" ht="16.5" customHeight="1">
      <c r="A1456" s="40"/>
      <c r="B1456" s="41"/>
      <c r="C1456" s="231" t="s">
        <v>2071</v>
      </c>
      <c r="D1456" s="231" t="s">
        <v>226</v>
      </c>
      <c r="E1456" s="232" t="s">
        <v>2307</v>
      </c>
      <c r="F1456" s="233" t="s">
        <v>2308</v>
      </c>
      <c r="G1456" s="234" t="s">
        <v>273</v>
      </c>
      <c r="H1456" s="235">
        <v>10</v>
      </c>
      <c r="I1456" s="236"/>
      <c r="J1456" s="237">
        <f>ROUND(I1456*H1456,2)</f>
        <v>0</v>
      </c>
      <c r="K1456" s="238"/>
      <c r="L1456" s="46"/>
      <c r="M1456" s="239" t="s">
        <v>1</v>
      </c>
      <c r="N1456" s="240" t="s">
        <v>44</v>
      </c>
      <c r="O1456" s="93"/>
      <c r="P1456" s="241">
        <f>O1456*H1456</f>
        <v>0</v>
      </c>
      <c r="Q1456" s="241">
        <v>0</v>
      </c>
      <c r="R1456" s="241">
        <f>Q1456*H1456</f>
        <v>0</v>
      </c>
      <c r="S1456" s="241">
        <v>0</v>
      </c>
      <c r="T1456" s="242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3" t="s">
        <v>637</v>
      </c>
      <c r="AT1456" s="243" t="s">
        <v>226</v>
      </c>
      <c r="AU1456" s="243" t="s">
        <v>93</v>
      </c>
      <c r="AY1456" s="19" t="s">
        <v>224</v>
      </c>
      <c r="BE1456" s="244">
        <f>IF(N1456="základní",J1456,0)</f>
        <v>0</v>
      </c>
      <c r="BF1456" s="244">
        <f>IF(N1456="snížená",J1456,0)</f>
        <v>0</v>
      </c>
      <c r="BG1456" s="244">
        <f>IF(N1456="zákl. přenesená",J1456,0)</f>
        <v>0</v>
      </c>
      <c r="BH1456" s="244">
        <f>IF(N1456="sníž. přenesená",J1456,0)</f>
        <v>0</v>
      </c>
      <c r="BI1456" s="244">
        <f>IF(N1456="nulová",J1456,0)</f>
        <v>0</v>
      </c>
      <c r="BJ1456" s="19" t="s">
        <v>89</v>
      </c>
      <c r="BK1456" s="244">
        <f>ROUND(I1456*H1456,2)</f>
        <v>0</v>
      </c>
      <c r="BL1456" s="19" t="s">
        <v>637</v>
      </c>
      <c r="BM1456" s="243" t="s">
        <v>3974</v>
      </c>
    </row>
    <row r="1457" s="2" customFormat="1" ht="16.5" customHeight="1">
      <c r="A1457" s="40"/>
      <c r="B1457" s="41"/>
      <c r="C1457" s="231" t="s">
        <v>2082</v>
      </c>
      <c r="D1457" s="231" t="s">
        <v>226</v>
      </c>
      <c r="E1457" s="232" t="s">
        <v>2315</v>
      </c>
      <c r="F1457" s="233" t="s">
        <v>2316</v>
      </c>
      <c r="G1457" s="234" t="s">
        <v>273</v>
      </c>
      <c r="H1457" s="235">
        <v>35</v>
      </c>
      <c r="I1457" s="236"/>
      <c r="J1457" s="237">
        <f>ROUND(I1457*H1457,2)</f>
        <v>0</v>
      </c>
      <c r="K1457" s="238"/>
      <c r="L1457" s="46"/>
      <c r="M1457" s="239" t="s">
        <v>1</v>
      </c>
      <c r="N1457" s="240" t="s">
        <v>44</v>
      </c>
      <c r="O1457" s="93"/>
      <c r="P1457" s="241">
        <f>O1457*H1457</f>
        <v>0</v>
      </c>
      <c r="Q1457" s="241">
        <v>0</v>
      </c>
      <c r="R1457" s="241">
        <f>Q1457*H1457</f>
        <v>0</v>
      </c>
      <c r="S1457" s="241">
        <v>0</v>
      </c>
      <c r="T1457" s="242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3" t="s">
        <v>637</v>
      </c>
      <c r="AT1457" s="243" t="s">
        <v>226</v>
      </c>
      <c r="AU1457" s="243" t="s">
        <v>93</v>
      </c>
      <c r="AY1457" s="19" t="s">
        <v>224</v>
      </c>
      <c r="BE1457" s="244">
        <f>IF(N1457="základní",J1457,0)</f>
        <v>0</v>
      </c>
      <c r="BF1457" s="244">
        <f>IF(N1457="snížená",J1457,0)</f>
        <v>0</v>
      </c>
      <c r="BG1457" s="244">
        <f>IF(N1457="zákl. přenesená",J1457,0)</f>
        <v>0</v>
      </c>
      <c r="BH1457" s="244">
        <f>IF(N1457="sníž. přenesená",J1457,0)</f>
        <v>0</v>
      </c>
      <c r="BI1457" s="244">
        <f>IF(N1457="nulová",J1457,0)</f>
        <v>0</v>
      </c>
      <c r="BJ1457" s="19" t="s">
        <v>89</v>
      </c>
      <c r="BK1457" s="244">
        <f>ROUND(I1457*H1457,2)</f>
        <v>0</v>
      </c>
      <c r="BL1457" s="19" t="s">
        <v>637</v>
      </c>
      <c r="BM1457" s="243" t="s">
        <v>3975</v>
      </c>
    </row>
    <row r="1458" s="2" customFormat="1" ht="16.5" customHeight="1">
      <c r="A1458" s="40"/>
      <c r="B1458" s="41"/>
      <c r="C1458" s="231" t="s">
        <v>2088</v>
      </c>
      <c r="D1458" s="231" t="s">
        <v>226</v>
      </c>
      <c r="E1458" s="232" t="s">
        <v>2319</v>
      </c>
      <c r="F1458" s="233" t="s">
        <v>2320</v>
      </c>
      <c r="G1458" s="234" t="s">
        <v>273</v>
      </c>
      <c r="H1458" s="235">
        <v>405</v>
      </c>
      <c r="I1458" s="236"/>
      <c r="J1458" s="237">
        <f>ROUND(I1458*H1458,2)</f>
        <v>0</v>
      </c>
      <c r="K1458" s="238"/>
      <c r="L1458" s="46"/>
      <c r="M1458" s="239" t="s">
        <v>1</v>
      </c>
      <c r="N1458" s="240" t="s">
        <v>44</v>
      </c>
      <c r="O1458" s="93"/>
      <c r="P1458" s="241">
        <f>O1458*H1458</f>
        <v>0</v>
      </c>
      <c r="Q1458" s="241">
        <v>0</v>
      </c>
      <c r="R1458" s="241">
        <f>Q1458*H1458</f>
        <v>0</v>
      </c>
      <c r="S1458" s="241">
        <v>0</v>
      </c>
      <c r="T1458" s="242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3" t="s">
        <v>637</v>
      </c>
      <c r="AT1458" s="243" t="s">
        <v>226</v>
      </c>
      <c r="AU1458" s="243" t="s">
        <v>93</v>
      </c>
      <c r="AY1458" s="19" t="s">
        <v>224</v>
      </c>
      <c r="BE1458" s="244">
        <f>IF(N1458="základní",J1458,0)</f>
        <v>0</v>
      </c>
      <c r="BF1458" s="244">
        <f>IF(N1458="snížená",J1458,0)</f>
        <v>0</v>
      </c>
      <c r="BG1458" s="244">
        <f>IF(N1458="zákl. přenesená",J1458,0)</f>
        <v>0</v>
      </c>
      <c r="BH1458" s="244">
        <f>IF(N1458="sníž. přenesená",J1458,0)</f>
        <v>0</v>
      </c>
      <c r="BI1458" s="244">
        <f>IF(N1458="nulová",J1458,0)</f>
        <v>0</v>
      </c>
      <c r="BJ1458" s="19" t="s">
        <v>89</v>
      </c>
      <c r="BK1458" s="244">
        <f>ROUND(I1458*H1458,2)</f>
        <v>0</v>
      </c>
      <c r="BL1458" s="19" t="s">
        <v>637</v>
      </c>
      <c r="BM1458" s="243" t="s">
        <v>3976</v>
      </c>
    </row>
    <row r="1459" s="2" customFormat="1" ht="16.5" customHeight="1">
      <c r="A1459" s="40"/>
      <c r="B1459" s="41"/>
      <c r="C1459" s="231" t="s">
        <v>2094</v>
      </c>
      <c r="D1459" s="231" t="s">
        <v>226</v>
      </c>
      <c r="E1459" s="232" t="s">
        <v>2323</v>
      </c>
      <c r="F1459" s="233" t="s">
        <v>2324</v>
      </c>
      <c r="G1459" s="234" t="s">
        <v>273</v>
      </c>
      <c r="H1459" s="235">
        <v>165</v>
      </c>
      <c r="I1459" s="236"/>
      <c r="J1459" s="237">
        <f>ROUND(I1459*H1459,2)</f>
        <v>0</v>
      </c>
      <c r="K1459" s="238"/>
      <c r="L1459" s="46"/>
      <c r="M1459" s="239" t="s">
        <v>1</v>
      </c>
      <c r="N1459" s="240" t="s">
        <v>44</v>
      </c>
      <c r="O1459" s="93"/>
      <c r="P1459" s="241">
        <f>O1459*H1459</f>
        <v>0</v>
      </c>
      <c r="Q1459" s="241">
        <v>0</v>
      </c>
      <c r="R1459" s="241">
        <f>Q1459*H1459</f>
        <v>0</v>
      </c>
      <c r="S1459" s="241">
        <v>0</v>
      </c>
      <c r="T1459" s="242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3" t="s">
        <v>637</v>
      </c>
      <c r="AT1459" s="243" t="s">
        <v>226</v>
      </c>
      <c r="AU1459" s="243" t="s">
        <v>93</v>
      </c>
      <c r="AY1459" s="19" t="s">
        <v>224</v>
      </c>
      <c r="BE1459" s="244">
        <f>IF(N1459="základní",J1459,0)</f>
        <v>0</v>
      </c>
      <c r="BF1459" s="244">
        <f>IF(N1459="snížená",J1459,0)</f>
        <v>0</v>
      </c>
      <c r="BG1459" s="244">
        <f>IF(N1459="zákl. přenesená",J1459,0)</f>
        <v>0</v>
      </c>
      <c r="BH1459" s="244">
        <f>IF(N1459="sníž. přenesená",J1459,0)</f>
        <v>0</v>
      </c>
      <c r="BI1459" s="244">
        <f>IF(N1459="nulová",J1459,0)</f>
        <v>0</v>
      </c>
      <c r="BJ1459" s="19" t="s">
        <v>89</v>
      </c>
      <c r="BK1459" s="244">
        <f>ROUND(I1459*H1459,2)</f>
        <v>0</v>
      </c>
      <c r="BL1459" s="19" t="s">
        <v>637</v>
      </c>
      <c r="BM1459" s="243" t="s">
        <v>3977</v>
      </c>
    </row>
    <row r="1460" s="2" customFormat="1" ht="16.5" customHeight="1">
      <c r="A1460" s="40"/>
      <c r="B1460" s="41"/>
      <c r="C1460" s="231" t="s">
        <v>2098</v>
      </c>
      <c r="D1460" s="231" t="s">
        <v>226</v>
      </c>
      <c r="E1460" s="232" t="s">
        <v>2327</v>
      </c>
      <c r="F1460" s="233" t="s">
        <v>2328</v>
      </c>
      <c r="G1460" s="234" t="s">
        <v>273</v>
      </c>
      <c r="H1460" s="235">
        <v>90</v>
      </c>
      <c r="I1460" s="236"/>
      <c r="J1460" s="237">
        <f>ROUND(I1460*H1460,2)</f>
        <v>0</v>
      </c>
      <c r="K1460" s="238"/>
      <c r="L1460" s="46"/>
      <c r="M1460" s="239" t="s">
        <v>1</v>
      </c>
      <c r="N1460" s="240" t="s">
        <v>44</v>
      </c>
      <c r="O1460" s="93"/>
      <c r="P1460" s="241">
        <f>O1460*H1460</f>
        <v>0</v>
      </c>
      <c r="Q1460" s="241">
        <v>0</v>
      </c>
      <c r="R1460" s="241">
        <f>Q1460*H1460</f>
        <v>0</v>
      </c>
      <c r="S1460" s="241">
        <v>0</v>
      </c>
      <c r="T1460" s="242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43" t="s">
        <v>637</v>
      </c>
      <c r="AT1460" s="243" t="s">
        <v>226</v>
      </c>
      <c r="AU1460" s="243" t="s">
        <v>93</v>
      </c>
      <c r="AY1460" s="19" t="s">
        <v>224</v>
      </c>
      <c r="BE1460" s="244">
        <f>IF(N1460="základní",J1460,0)</f>
        <v>0</v>
      </c>
      <c r="BF1460" s="244">
        <f>IF(N1460="snížená",J1460,0)</f>
        <v>0</v>
      </c>
      <c r="BG1460" s="244">
        <f>IF(N1460="zákl. přenesená",J1460,0)</f>
        <v>0</v>
      </c>
      <c r="BH1460" s="244">
        <f>IF(N1460="sníž. přenesená",J1460,0)</f>
        <v>0</v>
      </c>
      <c r="BI1460" s="244">
        <f>IF(N1460="nulová",J1460,0)</f>
        <v>0</v>
      </c>
      <c r="BJ1460" s="19" t="s">
        <v>89</v>
      </c>
      <c r="BK1460" s="244">
        <f>ROUND(I1460*H1460,2)</f>
        <v>0</v>
      </c>
      <c r="BL1460" s="19" t="s">
        <v>637</v>
      </c>
      <c r="BM1460" s="243" t="s">
        <v>3978</v>
      </c>
    </row>
    <row r="1461" s="2" customFormat="1" ht="16.5" customHeight="1">
      <c r="A1461" s="40"/>
      <c r="B1461" s="41"/>
      <c r="C1461" s="231" t="s">
        <v>2102</v>
      </c>
      <c r="D1461" s="231" t="s">
        <v>226</v>
      </c>
      <c r="E1461" s="232" t="s">
        <v>2331</v>
      </c>
      <c r="F1461" s="233" t="s">
        <v>2332</v>
      </c>
      <c r="G1461" s="234" t="s">
        <v>273</v>
      </c>
      <c r="H1461" s="235">
        <v>25</v>
      </c>
      <c r="I1461" s="236"/>
      <c r="J1461" s="237">
        <f>ROUND(I1461*H1461,2)</f>
        <v>0</v>
      </c>
      <c r="K1461" s="238"/>
      <c r="L1461" s="46"/>
      <c r="M1461" s="239" t="s">
        <v>1</v>
      </c>
      <c r="N1461" s="240" t="s">
        <v>44</v>
      </c>
      <c r="O1461" s="93"/>
      <c r="P1461" s="241">
        <f>O1461*H1461</f>
        <v>0</v>
      </c>
      <c r="Q1461" s="241">
        <v>0</v>
      </c>
      <c r="R1461" s="241">
        <f>Q1461*H1461</f>
        <v>0</v>
      </c>
      <c r="S1461" s="241">
        <v>0</v>
      </c>
      <c r="T1461" s="242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43" t="s">
        <v>637</v>
      </c>
      <c r="AT1461" s="243" t="s">
        <v>226</v>
      </c>
      <c r="AU1461" s="243" t="s">
        <v>93</v>
      </c>
      <c r="AY1461" s="19" t="s">
        <v>224</v>
      </c>
      <c r="BE1461" s="244">
        <f>IF(N1461="základní",J1461,0)</f>
        <v>0</v>
      </c>
      <c r="BF1461" s="244">
        <f>IF(N1461="snížená",J1461,0)</f>
        <v>0</v>
      </c>
      <c r="BG1461" s="244">
        <f>IF(N1461="zákl. přenesená",J1461,0)</f>
        <v>0</v>
      </c>
      <c r="BH1461" s="244">
        <f>IF(N1461="sníž. přenesená",J1461,0)</f>
        <v>0</v>
      </c>
      <c r="BI1461" s="244">
        <f>IF(N1461="nulová",J1461,0)</f>
        <v>0</v>
      </c>
      <c r="BJ1461" s="19" t="s">
        <v>89</v>
      </c>
      <c r="BK1461" s="244">
        <f>ROUND(I1461*H1461,2)</f>
        <v>0</v>
      </c>
      <c r="BL1461" s="19" t="s">
        <v>637</v>
      </c>
      <c r="BM1461" s="243" t="s">
        <v>3979</v>
      </c>
    </row>
    <row r="1462" s="2" customFormat="1" ht="16.5" customHeight="1">
      <c r="A1462" s="40"/>
      <c r="B1462" s="41"/>
      <c r="C1462" s="231" t="s">
        <v>2107</v>
      </c>
      <c r="D1462" s="231" t="s">
        <v>226</v>
      </c>
      <c r="E1462" s="232" t="s">
        <v>2335</v>
      </c>
      <c r="F1462" s="233" t="s">
        <v>2336</v>
      </c>
      <c r="G1462" s="234" t="s">
        <v>273</v>
      </c>
      <c r="H1462" s="235">
        <v>35</v>
      </c>
      <c r="I1462" s="236"/>
      <c r="J1462" s="237">
        <f>ROUND(I1462*H1462,2)</f>
        <v>0</v>
      </c>
      <c r="K1462" s="238"/>
      <c r="L1462" s="46"/>
      <c r="M1462" s="239" t="s">
        <v>1</v>
      </c>
      <c r="N1462" s="240" t="s">
        <v>44</v>
      </c>
      <c r="O1462" s="93"/>
      <c r="P1462" s="241">
        <f>O1462*H1462</f>
        <v>0</v>
      </c>
      <c r="Q1462" s="241">
        <v>0</v>
      </c>
      <c r="R1462" s="241">
        <f>Q1462*H1462</f>
        <v>0</v>
      </c>
      <c r="S1462" s="241">
        <v>0</v>
      </c>
      <c r="T1462" s="242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3" t="s">
        <v>637</v>
      </c>
      <c r="AT1462" s="243" t="s">
        <v>226</v>
      </c>
      <c r="AU1462" s="243" t="s">
        <v>93</v>
      </c>
      <c r="AY1462" s="19" t="s">
        <v>224</v>
      </c>
      <c r="BE1462" s="244">
        <f>IF(N1462="základní",J1462,0)</f>
        <v>0</v>
      </c>
      <c r="BF1462" s="244">
        <f>IF(N1462="snížená",J1462,0)</f>
        <v>0</v>
      </c>
      <c r="BG1462" s="244">
        <f>IF(N1462="zákl. přenesená",J1462,0)</f>
        <v>0</v>
      </c>
      <c r="BH1462" s="244">
        <f>IF(N1462="sníž. přenesená",J1462,0)</f>
        <v>0</v>
      </c>
      <c r="BI1462" s="244">
        <f>IF(N1462="nulová",J1462,0)</f>
        <v>0</v>
      </c>
      <c r="BJ1462" s="19" t="s">
        <v>89</v>
      </c>
      <c r="BK1462" s="244">
        <f>ROUND(I1462*H1462,2)</f>
        <v>0</v>
      </c>
      <c r="BL1462" s="19" t="s">
        <v>637</v>
      </c>
      <c r="BM1462" s="243" t="s">
        <v>3980</v>
      </c>
    </row>
    <row r="1463" s="2" customFormat="1" ht="16.5" customHeight="1">
      <c r="A1463" s="40"/>
      <c r="B1463" s="41"/>
      <c r="C1463" s="231" t="s">
        <v>2112</v>
      </c>
      <c r="D1463" s="231" t="s">
        <v>226</v>
      </c>
      <c r="E1463" s="232" t="s">
        <v>2339</v>
      </c>
      <c r="F1463" s="233" t="s">
        <v>2340</v>
      </c>
      <c r="G1463" s="234" t="s">
        <v>273</v>
      </c>
      <c r="H1463" s="235">
        <v>42</v>
      </c>
      <c r="I1463" s="236"/>
      <c r="J1463" s="237">
        <f>ROUND(I1463*H1463,2)</f>
        <v>0</v>
      </c>
      <c r="K1463" s="238"/>
      <c r="L1463" s="46"/>
      <c r="M1463" s="239" t="s">
        <v>1</v>
      </c>
      <c r="N1463" s="240" t="s">
        <v>44</v>
      </c>
      <c r="O1463" s="93"/>
      <c r="P1463" s="241">
        <f>O1463*H1463</f>
        <v>0</v>
      </c>
      <c r="Q1463" s="241">
        <v>0</v>
      </c>
      <c r="R1463" s="241">
        <f>Q1463*H1463</f>
        <v>0</v>
      </c>
      <c r="S1463" s="241">
        <v>0</v>
      </c>
      <c r="T1463" s="242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43" t="s">
        <v>637</v>
      </c>
      <c r="AT1463" s="243" t="s">
        <v>226</v>
      </c>
      <c r="AU1463" s="243" t="s">
        <v>93</v>
      </c>
      <c r="AY1463" s="19" t="s">
        <v>224</v>
      </c>
      <c r="BE1463" s="244">
        <f>IF(N1463="základní",J1463,0)</f>
        <v>0</v>
      </c>
      <c r="BF1463" s="244">
        <f>IF(N1463="snížená",J1463,0)</f>
        <v>0</v>
      </c>
      <c r="BG1463" s="244">
        <f>IF(N1463="zákl. přenesená",J1463,0)</f>
        <v>0</v>
      </c>
      <c r="BH1463" s="244">
        <f>IF(N1463="sníž. přenesená",J1463,0)</f>
        <v>0</v>
      </c>
      <c r="BI1463" s="244">
        <f>IF(N1463="nulová",J1463,0)</f>
        <v>0</v>
      </c>
      <c r="BJ1463" s="19" t="s">
        <v>89</v>
      </c>
      <c r="BK1463" s="244">
        <f>ROUND(I1463*H1463,2)</f>
        <v>0</v>
      </c>
      <c r="BL1463" s="19" t="s">
        <v>637</v>
      </c>
      <c r="BM1463" s="243" t="s">
        <v>3981</v>
      </c>
    </row>
    <row r="1464" s="2" customFormat="1" ht="16.5" customHeight="1">
      <c r="A1464" s="40"/>
      <c r="B1464" s="41"/>
      <c r="C1464" s="231" t="s">
        <v>2116</v>
      </c>
      <c r="D1464" s="231" t="s">
        <v>226</v>
      </c>
      <c r="E1464" s="232" t="s">
        <v>2343</v>
      </c>
      <c r="F1464" s="233" t="s">
        <v>2344</v>
      </c>
      <c r="G1464" s="234" t="s">
        <v>273</v>
      </c>
      <c r="H1464" s="235">
        <v>10</v>
      </c>
      <c r="I1464" s="236"/>
      <c r="J1464" s="237">
        <f>ROUND(I1464*H1464,2)</f>
        <v>0</v>
      </c>
      <c r="K1464" s="238"/>
      <c r="L1464" s="46"/>
      <c r="M1464" s="239" t="s">
        <v>1</v>
      </c>
      <c r="N1464" s="240" t="s">
        <v>44</v>
      </c>
      <c r="O1464" s="93"/>
      <c r="P1464" s="241">
        <f>O1464*H1464</f>
        <v>0</v>
      </c>
      <c r="Q1464" s="241">
        <v>0</v>
      </c>
      <c r="R1464" s="241">
        <f>Q1464*H1464</f>
        <v>0</v>
      </c>
      <c r="S1464" s="241">
        <v>0</v>
      </c>
      <c r="T1464" s="242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3" t="s">
        <v>637</v>
      </c>
      <c r="AT1464" s="243" t="s">
        <v>226</v>
      </c>
      <c r="AU1464" s="243" t="s">
        <v>93</v>
      </c>
      <c r="AY1464" s="19" t="s">
        <v>224</v>
      </c>
      <c r="BE1464" s="244">
        <f>IF(N1464="základní",J1464,0)</f>
        <v>0</v>
      </c>
      <c r="BF1464" s="244">
        <f>IF(N1464="snížená",J1464,0)</f>
        <v>0</v>
      </c>
      <c r="BG1464" s="244">
        <f>IF(N1464="zákl. přenesená",J1464,0)</f>
        <v>0</v>
      </c>
      <c r="BH1464" s="244">
        <f>IF(N1464="sníž. přenesená",J1464,0)</f>
        <v>0</v>
      </c>
      <c r="BI1464" s="244">
        <f>IF(N1464="nulová",J1464,0)</f>
        <v>0</v>
      </c>
      <c r="BJ1464" s="19" t="s">
        <v>89</v>
      </c>
      <c r="BK1464" s="244">
        <f>ROUND(I1464*H1464,2)</f>
        <v>0</v>
      </c>
      <c r="BL1464" s="19" t="s">
        <v>637</v>
      </c>
      <c r="BM1464" s="243" t="s">
        <v>3982</v>
      </c>
    </row>
    <row r="1465" s="2" customFormat="1" ht="16.5" customHeight="1">
      <c r="A1465" s="40"/>
      <c r="B1465" s="41"/>
      <c r="C1465" s="231" t="s">
        <v>2121</v>
      </c>
      <c r="D1465" s="231" t="s">
        <v>226</v>
      </c>
      <c r="E1465" s="232" t="s">
        <v>2347</v>
      </c>
      <c r="F1465" s="233" t="s">
        <v>2348</v>
      </c>
      <c r="G1465" s="234" t="s">
        <v>273</v>
      </c>
      <c r="H1465" s="235">
        <v>20</v>
      </c>
      <c r="I1465" s="236"/>
      <c r="J1465" s="237">
        <f>ROUND(I1465*H1465,2)</f>
        <v>0</v>
      </c>
      <c r="K1465" s="238"/>
      <c r="L1465" s="46"/>
      <c r="M1465" s="239" t="s">
        <v>1</v>
      </c>
      <c r="N1465" s="240" t="s">
        <v>44</v>
      </c>
      <c r="O1465" s="93"/>
      <c r="P1465" s="241">
        <f>O1465*H1465</f>
        <v>0</v>
      </c>
      <c r="Q1465" s="241">
        <v>0</v>
      </c>
      <c r="R1465" s="241">
        <f>Q1465*H1465</f>
        <v>0</v>
      </c>
      <c r="S1465" s="241">
        <v>0</v>
      </c>
      <c r="T1465" s="242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3" t="s">
        <v>637</v>
      </c>
      <c r="AT1465" s="243" t="s">
        <v>226</v>
      </c>
      <c r="AU1465" s="243" t="s">
        <v>93</v>
      </c>
      <c r="AY1465" s="19" t="s">
        <v>224</v>
      </c>
      <c r="BE1465" s="244">
        <f>IF(N1465="základní",J1465,0)</f>
        <v>0</v>
      </c>
      <c r="BF1465" s="244">
        <f>IF(N1465="snížená",J1465,0)</f>
        <v>0</v>
      </c>
      <c r="BG1465" s="244">
        <f>IF(N1465="zákl. přenesená",J1465,0)</f>
        <v>0</v>
      </c>
      <c r="BH1465" s="244">
        <f>IF(N1465="sníž. přenesená",J1465,0)</f>
        <v>0</v>
      </c>
      <c r="BI1465" s="244">
        <f>IF(N1465="nulová",J1465,0)</f>
        <v>0</v>
      </c>
      <c r="BJ1465" s="19" t="s">
        <v>89</v>
      </c>
      <c r="BK1465" s="244">
        <f>ROUND(I1465*H1465,2)</f>
        <v>0</v>
      </c>
      <c r="BL1465" s="19" t="s">
        <v>637</v>
      </c>
      <c r="BM1465" s="243" t="s">
        <v>3983</v>
      </c>
    </row>
    <row r="1466" s="12" customFormat="1" ht="20.88" customHeight="1">
      <c r="A1466" s="12"/>
      <c r="B1466" s="215"/>
      <c r="C1466" s="216"/>
      <c r="D1466" s="217" t="s">
        <v>77</v>
      </c>
      <c r="E1466" s="229" t="s">
        <v>2350</v>
      </c>
      <c r="F1466" s="229" t="s">
        <v>2351</v>
      </c>
      <c r="G1466" s="216"/>
      <c r="H1466" s="216"/>
      <c r="I1466" s="219"/>
      <c r="J1466" s="230">
        <f>BK1466</f>
        <v>0</v>
      </c>
      <c r="K1466" s="216"/>
      <c r="L1466" s="221"/>
      <c r="M1466" s="222"/>
      <c r="N1466" s="223"/>
      <c r="O1466" s="223"/>
      <c r="P1466" s="224">
        <f>SUM(P1467:P1485)</f>
        <v>0</v>
      </c>
      <c r="Q1466" s="223"/>
      <c r="R1466" s="224">
        <f>SUM(R1467:R1485)</f>
        <v>0</v>
      </c>
      <c r="S1466" s="223"/>
      <c r="T1466" s="225">
        <f>SUM(T1467:T1485)</f>
        <v>0</v>
      </c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R1466" s="226" t="s">
        <v>93</v>
      </c>
      <c r="AT1466" s="227" t="s">
        <v>77</v>
      </c>
      <c r="AU1466" s="227" t="s">
        <v>89</v>
      </c>
      <c r="AY1466" s="226" t="s">
        <v>224</v>
      </c>
      <c r="BK1466" s="228">
        <f>SUM(BK1467:BK1485)</f>
        <v>0</v>
      </c>
    </row>
    <row r="1467" s="2" customFormat="1" ht="16.5" customHeight="1">
      <c r="A1467" s="40"/>
      <c r="B1467" s="41"/>
      <c r="C1467" s="231" t="s">
        <v>2126</v>
      </c>
      <c r="D1467" s="231" t="s">
        <v>226</v>
      </c>
      <c r="E1467" s="232" t="s">
        <v>2353</v>
      </c>
      <c r="F1467" s="233" t="s">
        <v>3984</v>
      </c>
      <c r="G1467" s="234" t="s">
        <v>1068</v>
      </c>
      <c r="H1467" s="235">
        <v>1</v>
      </c>
      <c r="I1467" s="236"/>
      <c r="J1467" s="237">
        <f>ROUND(I1467*H1467,2)</f>
        <v>0</v>
      </c>
      <c r="K1467" s="238"/>
      <c r="L1467" s="46"/>
      <c r="M1467" s="239" t="s">
        <v>1</v>
      </c>
      <c r="N1467" s="240" t="s">
        <v>44</v>
      </c>
      <c r="O1467" s="93"/>
      <c r="P1467" s="241">
        <f>O1467*H1467</f>
        <v>0</v>
      </c>
      <c r="Q1467" s="241">
        <v>0</v>
      </c>
      <c r="R1467" s="241">
        <f>Q1467*H1467</f>
        <v>0</v>
      </c>
      <c r="S1467" s="241">
        <v>0</v>
      </c>
      <c r="T1467" s="242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3" t="s">
        <v>637</v>
      </c>
      <c r="AT1467" s="243" t="s">
        <v>226</v>
      </c>
      <c r="AU1467" s="243" t="s">
        <v>93</v>
      </c>
      <c r="AY1467" s="19" t="s">
        <v>224</v>
      </c>
      <c r="BE1467" s="244">
        <f>IF(N1467="základní",J1467,0)</f>
        <v>0</v>
      </c>
      <c r="BF1467" s="244">
        <f>IF(N1467="snížená",J1467,0)</f>
        <v>0</v>
      </c>
      <c r="BG1467" s="244">
        <f>IF(N1467="zákl. přenesená",J1467,0)</f>
        <v>0</v>
      </c>
      <c r="BH1467" s="244">
        <f>IF(N1467="sníž. přenesená",J1467,0)</f>
        <v>0</v>
      </c>
      <c r="BI1467" s="244">
        <f>IF(N1467="nulová",J1467,0)</f>
        <v>0</v>
      </c>
      <c r="BJ1467" s="19" t="s">
        <v>89</v>
      </c>
      <c r="BK1467" s="244">
        <f>ROUND(I1467*H1467,2)</f>
        <v>0</v>
      </c>
      <c r="BL1467" s="19" t="s">
        <v>637</v>
      </c>
      <c r="BM1467" s="243" t="s">
        <v>3985</v>
      </c>
    </row>
    <row r="1468" s="14" customFormat="1">
      <c r="A1468" s="14"/>
      <c r="B1468" s="257"/>
      <c r="C1468" s="258"/>
      <c r="D1468" s="247" t="s">
        <v>232</v>
      </c>
      <c r="E1468" s="259" t="s">
        <v>1</v>
      </c>
      <c r="F1468" s="260" t="s">
        <v>2356</v>
      </c>
      <c r="G1468" s="258"/>
      <c r="H1468" s="259" t="s">
        <v>1</v>
      </c>
      <c r="I1468" s="261"/>
      <c r="J1468" s="258"/>
      <c r="K1468" s="258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6" t="s">
        <v>232</v>
      </c>
      <c r="AU1468" s="266" t="s">
        <v>93</v>
      </c>
      <c r="AV1468" s="14" t="s">
        <v>84</v>
      </c>
      <c r="AW1468" s="14" t="s">
        <v>33</v>
      </c>
      <c r="AX1468" s="14" t="s">
        <v>78</v>
      </c>
      <c r="AY1468" s="266" t="s">
        <v>224</v>
      </c>
    </row>
    <row r="1469" s="14" customFormat="1">
      <c r="A1469" s="14"/>
      <c r="B1469" s="257"/>
      <c r="C1469" s="258"/>
      <c r="D1469" s="247" t="s">
        <v>232</v>
      </c>
      <c r="E1469" s="259" t="s">
        <v>1</v>
      </c>
      <c r="F1469" s="260" t="s">
        <v>2357</v>
      </c>
      <c r="G1469" s="258"/>
      <c r="H1469" s="259" t="s">
        <v>1</v>
      </c>
      <c r="I1469" s="261"/>
      <c r="J1469" s="258"/>
      <c r="K1469" s="258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232</v>
      </c>
      <c r="AU1469" s="266" t="s">
        <v>93</v>
      </c>
      <c r="AV1469" s="14" t="s">
        <v>84</v>
      </c>
      <c r="AW1469" s="14" t="s">
        <v>33</v>
      </c>
      <c r="AX1469" s="14" t="s">
        <v>78</v>
      </c>
      <c r="AY1469" s="266" t="s">
        <v>224</v>
      </c>
    </row>
    <row r="1470" s="14" customFormat="1">
      <c r="A1470" s="14"/>
      <c r="B1470" s="257"/>
      <c r="C1470" s="258"/>
      <c r="D1470" s="247" t="s">
        <v>232</v>
      </c>
      <c r="E1470" s="259" t="s">
        <v>1</v>
      </c>
      <c r="F1470" s="260" t="s">
        <v>2358</v>
      </c>
      <c r="G1470" s="258"/>
      <c r="H1470" s="259" t="s">
        <v>1</v>
      </c>
      <c r="I1470" s="261"/>
      <c r="J1470" s="258"/>
      <c r="K1470" s="258"/>
      <c r="L1470" s="262"/>
      <c r="M1470" s="263"/>
      <c r="N1470" s="264"/>
      <c r="O1470" s="264"/>
      <c r="P1470" s="264"/>
      <c r="Q1470" s="264"/>
      <c r="R1470" s="264"/>
      <c r="S1470" s="264"/>
      <c r="T1470" s="26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6" t="s">
        <v>232</v>
      </c>
      <c r="AU1470" s="266" t="s">
        <v>93</v>
      </c>
      <c r="AV1470" s="14" t="s">
        <v>84</v>
      </c>
      <c r="AW1470" s="14" t="s">
        <v>33</v>
      </c>
      <c r="AX1470" s="14" t="s">
        <v>78</v>
      </c>
      <c r="AY1470" s="266" t="s">
        <v>224</v>
      </c>
    </row>
    <row r="1471" s="14" customFormat="1">
      <c r="A1471" s="14"/>
      <c r="B1471" s="257"/>
      <c r="C1471" s="258"/>
      <c r="D1471" s="247" t="s">
        <v>232</v>
      </c>
      <c r="E1471" s="259" t="s">
        <v>1</v>
      </c>
      <c r="F1471" s="260" t="s">
        <v>2359</v>
      </c>
      <c r="G1471" s="258"/>
      <c r="H1471" s="259" t="s">
        <v>1</v>
      </c>
      <c r="I1471" s="261"/>
      <c r="J1471" s="258"/>
      <c r="K1471" s="258"/>
      <c r="L1471" s="262"/>
      <c r="M1471" s="263"/>
      <c r="N1471" s="264"/>
      <c r="O1471" s="264"/>
      <c r="P1471" s="264"/>
      <c r="Q1471" s="264"/>
      <c r="R1471" s="264"/>
      <c r="S1471" s="264"/>
      <c r="T1471" s="26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6" t="s">
        <v>232</v>
      </c>
      <c r="AU1471" s="266" t="s">
        <v>93</v>
      </c>
      <c r="AV1471" s="14" t="s">
        <v>84</v>
      </c>
      <c r="AW1471" s="14" t="s">
        <v>33</v>
      </c>
      <c r="AX1471" s="14" t="s">
        <v>78</v>
      </c>
      <c r="AY1471" s="266" t="s">
        <v>224</v>
      </c>
    </row>
    <row r="1472" s="14" customFormat="1">
      <c r="A1472" s="14"/>
      <c r="B1472" s="257"/>
      <c r="C1472" s="258"/>
      <c r="D1472" s="247" t="s">
        <v>232</v>
      </c>
      <c r="E1472" s="259" t="s">
        <v>1</v>
      </c>
      <c r="F1472" s="260" t="s">
        <v>2360</v>
      </c>
      <c r="G1472" s="258"/>
      <c r="H1472" s="259" t="s">
        <v>1</v>
      </c>
      <c r="I1472" s="261"/>
      <c r="J1472" s="258"/>
      <c r="K1472" s="258"/>
      <c r="L1472" s="262"/>
      <c r="M1472" s="263"/>
      <c r="N1472" s="264"/>
      <c r="O1472" s="264"/>
      <c r="P1472" s="264"/>
      <c r="Q1472" s="264"/>
      <c r="R1472" s="264"/>
      <c r="S1472" s="264"/>
      <c r="T1472" s="26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6" t="s">
        <v>232</v>
      </c>
      <c r="AU1472" s="266" t="s">
        <v>93</v>
      </c>
      <c r="AV1472" s="14" t="s">
        <v>84</v>
      </c>
      <c r="AW1472" s="14" t="s">
        <v>33</v>
      </c>
      <c r="AX1472" s="14" t="s">
        <v>78</v>
      </c>
      <c r="AY1472" s="266" t="s">
        <v>224</v>
      </c>
    </row>
    <row r="1473" s="14" customFormat="1">
      <c r="A1473" s="14"/>
      <c r="B1473" s="257"/>
      <c r="C1473" s="258"/>
      <c r="D1473" s="247" t="s">
        <v>232</v>
      </c>
      <c r="E1473" s="259" t="s">
        <v>1</v>
      </c>
      <c r="F1473" s="260" t="s">
        <v>2362</v>
      </c>
      <c r="G1473" s="258"/>
      <c r="H1473" s="259" t="s">
        <v>1</v>
      </c>
      <c r="I1473" s="261"/>
      <c r="J1473" s="258"/>
      <c r="K1473" s="258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6" t="s">
        <v>232</v>
      </c>
      <c r="AU1473" s="266" t="s">
        <v>93</v>
      </c>
      <c r="AV1473" s="14" t="s">
        <v>84</v>
      </c>
      <c r="AW1473" s="14" t="s">
        <v>33</v>
      </c>
      <c r="AX1473" s="14" t="s">
        <v>78</v>
      </c>
      <c r="AY1473" s="266" t="s">
        <v>224</v>
      </c>
    </row>
    <row r="1474" s="14" customFormat="1">
      <c r="A1474" s="14"/>
      <c r="B1474" s="257"/>
      <c r="C1474" s="258"/>
      <c r="D1474" s="247" t="s">
        <v>232</v>
      </c>
      <c r="E1474" s="259" t="s">
        <v>1</v>
      </c>
      <c r="F1474" s="260" t="s">
        <v>2363</v>
      </c>
      <c r="G1474" s="258"/>
      <c r="H1474" s="259" t="s">
        <v>1</v>
      </c>
      <c r="I1474" s="261"/>
      <c r="J1474" s="258"/>
      <c r="K1474" s="258"/>
      <c r="L1474" s="262"/>
      <c r="M1474" s="263"/>
      <c r="N1474" s="264"/>
      <c r="O1474" s="264"/>
      <c r="P1474" s="264"/>
      <c r="Q1474" s="264"/>
      <c r="R1474" s="264"/>
      <c r="S1474" s="264"/>
      <c r="T1474" s="26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6" t="s">
        <v>232</v>
      </c>
      <c r="AU1474" s="266" t="s">
        <v>93</v>
      </c>
      <c r="AV1474" s="14" t="s">
        <v>84</v>
      </c>
      <c r="AW1474" s="14" t="s">
        <v>33</v>
      </c>
      <c r="AX1474" s="14" t="s">
        <v>78</v>
      </c>
      <c r="AY1474" s="266" t="s">
        <v>224</v>
      </c>
    </row>
    <row r="1475" s="14" customFormat="1">
      <c r="A1475" s="14"/>
      <c r="B1475" s="257"/>
      <c r="C1475" s="258"/>
      <c r="D1475" s="247" t="s">
        <v>232</v>
      </c>
      <c r="E1475" s="259" t="s">
        <v>1</v>
      </c>
      <c r="F1475" s="260" t="s">
        <v>3986</v>
      </c>
      <c r="G1475" s="258"/>
      <c r="H1475" s="259" t="s">
        <v>1</v>
      </c>
      <c r="I1475" s="261"/>
      <c r="J1475" s="258"/>
      <c r="K1475" s="258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6" t="s">
        <v>232</v>
      </c>
      <c r="AU1475" s="266" t="s">
        <v>93</v>
      </c>
      <c r="AV1475" s="14" t="s">
        <v>84</v>
      </c>
      <c r="AW1475" s="14" t="s">
        <v>33</v>
      </c>
      <c r="AX1475" s="14" t="s">
        <v>78</v>
      </c>
      <c r="AY1475" s="266" t="s">
        <v>224</v>
      </c>
    </row>
    <row r="1476" s="14" customFormat="1">
      <c r="A1476" s="14"/>
      <c r="B1476" s="257"/>
      <c r="C1476" s="258"/>
      <c r="D1476" s="247" t="s">
        <v>232</v>
      </c>
      <c r="E1476" s="259" t="s">
        <v>1</v>
      </c>
      <c r="F1476" s="260" t="s">
        <v>3987</v>
      </c>
      <c r="G1476" s="258"/>
      <c r="H1476" s="259" t="s">
        <v>1</v>
      </c>
      <c r="I1476" s="261"/>
      <c r="J1476" s="258"/>
      <c r="K1476" s="258"/>
      <c r="L1476" s="262"/>
      <c r="M1476" s="263"/>
      <c r="N1476" s="264"/>
      <c r="O1476" s="264"/>
      <c r="P1476" s="264"/>
      <c r="Q1476" s="264"/>
      <c r="R1476" s="264"/>
      <c r="S1476" s="264"/>
      <c r="T1476" s="26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6" t="s">
        <v>232</v>
      </c>
      <c r="AU1476" s="266" t="s">
        <v>93</v>
      </c>
      <c r="AV1476" s="14" t="s">
        <v>84</v>
      </c>
      <c r="AW1476" s="14" t="s">
        <v>33</v>
      </c>
      <c r="AX1476" s="14" t="s">
        <v>78</v>
      </c>
      <c r="AY1476" s="266" t="s">
        <v>224</v>
      </c>
    </row>
    <row r="1477" s="14" customFormat="1">
      <c r="A1477" s="14"/>
      <c r="B1477" s="257"/>
      <c r="C1477" s="258"/>
      <c r="D1477" s="247" t="s">
        <v>232</v>
      </c>
      <c r="E1477" s="259" t="s">
        <v>1</v>
      </c>
      <c r="F1477" s="260" t="s">
        <v>3988</v>
      </c>
      <c r="G1477" s="258"/>
      <c r="H1477" s="259" t="s">
        <v>1</v>
      </c>
      <c r="I1477" s="261"/>
      <c r="J1477" s="258"/>
      <c r="K1477" s="258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6" t="s">
        <v>232</v>
      </c>
      <c r="AU1477" s="266" t="s">
        <v>93</v>
      </c>
      <c r="AV1477" s="14" t="s">
        <v>84</v>
      </c>
      <c r="AW1477" s="14" t="s">
        <v>33</v>
      </c>
      <c r="AX1477" s="14" t="s">
        <v>78</v>
      </c>
      <c r="AY1477" s="266" t="s">
        <v>224</v>
      </c>
    </row>
    <row r="1478" s="14" customFormat="1">
      <c r="A1478" s="14"/>
      <c r="B1478" s="257"/>
      <c r="C1478" s="258"/>
      <c r="D1478" s="247" t="s">
        <v>232</v>
      </c>
      <c r="E1478" s="259" t="s">
        <v>1</v>
      </c>
      <c r="F1478" s="260" t="s">
        <v>3989</v>
      </c>
      <c r="G1478" s="258"/>
      <c r="H1478" s="259" t="s">
        <v>1</v>
      </c>
      <c r="I1478" s="261"/>
      <c r="J1478" s="258"/>
      <c r="K1478" s="258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6" t="s">
        <v>232</v>
      </c>
      <c r="AU1478" s="266" t="s">
        <v>93</v>
      </c>
      <c r="AV1478" s="14" t="s">
        <v>84</v>
      </c>
      <c r="AW1478" s="14" t="s">
        <v>33</v>
      </c>
      <c r="AX1478" s="14" t="s">
        <v>78</v>
      </c>
      <c r="AY1478" s="266" t="s">
        <v>224</v>
      </c>
    </row>
    <row r="1479" s="14" customFormat="1">
      <c r="A1479" s="14"/>
      <c r="B1479" s="257"/>
      <c r="C1479" s="258"/>
      <c r="D1479" s="247" t="s">
        <v>232</v>
      </c>
      <c r="E1479" s="259" t="s">
        <v>1</v>
      </c>
      <c r="F1479" s="260" t="s">
        <v>2368</v>
      </c>
      <c r="G1479" s="258"/>
      <c r="H1479" s="259" t="s">
        <v>1</v>
      </c>
      <c r="I1479" s="261"/>
      <c r="J1479" s="258"/>
      <c r="K1479" s="258"/>
      <c r="L1479" s="262"/>
      <c r="M1479" s="263"/>
      <c r="N1479" s="264"/>
      <c r="O1479" s="264"/>
      <c r="P1479" s="264"/>
      <c r="Q1479" s="264"/>
      <c r="R1479" s="264"/>
      <c r="S1479" s="264"/>
      <c r="T1479" s="26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6" t="s">
        <v>232</v>
      </c>
      <c r="AU1479" s="266" t="s">
        <v>93</v>
      </c>
      <c r="AV1479" s="14" t="s">
        <v>84</v>
      </c>
      <c r="AW1479" s="14" t="s">
        <v>33</v>
      </c>
      <c r="AX1479" s="14" t="s">
        <v>78</v>
      </c>
      <c r="AY1479" s="266" t="s">
        <v>224</v>
      </c>
    </row>
    <row r="1480" s="14" customFormat="1">
      <c r="A1480" s="14"/>
      <c r="B1480" s="257"/>
      <c r="C1480" s="258"/>
      <c r="D1480" s="247" t="s">
        <v>232</v>
      </c>
      <c r="E1480" s="259" t="s">
        <v>1</v>
      </c>
      <c r="F1480" s="260" t="s">
        <v>3990</v>
      </c>
      <c r="G1480" s="258"/>
      <c r="H1480" s="259" t="s">
        <v>1</v>
      </c>
      <c r="I1480" s="261"/>
      <c r="J1480" s="258"/>
      <c r="K1480" s="258"/>
      <c r="L1480" s="262"/>
      <c r="M1480" s="263"/>
      <c r="N1480" s="264"/>
      <c r="O1480" s="264"/>
      <c r="P1480" s="264"/>
      <c r="Q1480" s="264"/>
      <c r="R1480" s="264"/>
      <c r="S1480" s="264"/>
      <c r="T1480" s="26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6" t="s">
        <v>232</v>
      </c>
      <c r="AU1480" s="266" t="s">
        <v>93</v>
      </c>
      <c r="AV1480" s="14" t="s">
        <v>84</v>
      </c>
      <c r="AW1480" s="14" t="s">
        <v>33</v>
      </c>
      <c r="AX1480" s="14" t="s">
        <v>78</v>
      </c>
      <c r="AY1480" s="266" t="s">
        <v>224</v>
      </c>
    </row>
    <row r="1481" s="14" customFormat="1">
      <c r="A1481" s="14"/>
      <c r="B1481" s="257"/>
      <c r="C1481" s="258"/>
      <c r="D1481" s="247" t="s">
        <v>232</v>
      </c>
      <c r="E1481" s="259" t="s">
        <v>1</v>
      </c>
      <c r="F1481" s="260" t="s">
        <v>3991</v>
      </c>
      <c r="G1481" s="258"/>
      <c r="H1481" s="259" t="s">
        <v>1</v>
      </c>
      <c r="I1481" s="261"/>
      <c r="J1481" s="258"/>
      <c r="K1481" s="258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6" t="s">
        <v>232</v>
      </c>
      <c r="AU1481" s="266" t="s">
        <v>93</v>
      </c>
      <c r="AV1481" s="14" t="s">
        <v>84</v>
      </c>
      <c r="AW1481" s="14" t="s">
        <v>33</v>
      </c>
      <c r="AX1481" s="14" t="s">
        <v>78</v>
      </c>
      <c r="AY1481" s="266" t="s">
        <v>224</v>
      </c>
    </row>
    <row r="1482" s="14" customFormat="1">
      <c r="A1482" s="14"/>
      <c r="B1482" s="257"/>
      <c r="C1482" s="258"/>
      <c r="D1482" s="247" t="s">
        <v>232</v>
      </c>
      <c r="E1482" s="259" t="s">
        <v>1</v>
      </c>
      <c r="F1482" s="260" t="s">
        <v>2371</v>
      </c>
      <c r="G1482" s="258"/>
      <c r="H1482" s="259" t="s">
        <v>1</v>
      </c>
      <c r="I1482" s="261"/>
      <c r="J1482" s="258"/>
      <c r="K1482" s="258"/>
      <c r="L1482" s="262"/>
      <c r="M1482" s="263"/>
      <c r="N1482" s="264"/>
      <c r="O1482" s="264"/>
      <c r="P1482" s="264"/>
      <c r="Q1482" s="264"/>
      <c r="R1482" s="264"/>
      <c r="S1482" s="264"/>
      <c r="T1482" s="26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6" t="s">
        <v>232</v>
      </c>
      <c r="AU1482" s="266" t="s">
        <v>93</v>
      </c>
      <c r="AV1482" s="14" t="s">
        <v>84</v>
      </c>
      <c r="AW1482" s="14" t="s">
        <v>33</v>
      </c>
      <c r="AX1482" s="14" t="s">
        <v>78</v>
      </c>
      <c r="AY1482" s="266" t="s">
        <v>224</v>
      </c>
    </row>
    <row r="1483" s="14" customFormat="1">
      <c r="A1483" s="14"/>
      <c r="B1483" s="257"/>
      <c r="C1483" s="258"/>
      <c r="D1483" s="247" t="s">
        <v>232</v>
      </c>
      <c r="E1483" s="259" t="s">
        <v>1</v>
      </c>
      <c r="F1483" s="260" t="s">
        <v>2372</v>
      </c>
      <c r="G1483" s="258"/>
      <c r="H1483" s="259" t="s">
        <v>1</v>
      </c>
      <c r="I1483" s="261"/>
      <c r="J1483" s="258"/>
      <c r="K1483" s="258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6" t="s">
        <v>232</v>
      </c>
      <c r="AU1483" s="266" t="s">
        <v>93</v>
      </c>
      <c r="AV1483" s="14" t="s">
        <v>84</v>
      </c>
      <c r="AW1483" s="14" t="s">
        <v>33</v>
      </c>
      <c r="AX1483" s="14" t="s">
        <v>78</v>
      </c>
      <c r="AY1483" s="266" t="s">
        <v>224</v>
      </c>
    </row>
    <row r="1484" s="14" customFormat="1">
      <c r="A1484" s="14"/>
      <c r="B1484" s="257"/>
      <c r="C1484" s="258"/>
      <c r="D1484" s="247" t="s">
        <v>232</v>
      </c>
      <c r="E1484" s="259" t="s">
        <v>1</v>
      </c>
      <c r="F1484" s="260" t="s">
        <v>2373</v>
      </c>
      <c r="G1484" s="258"/>
      <c r="H1484" s="259" t="s">
        <v>1</v>
      </c>
      <c r="I1484" s="261"/>
      <c r="J1484" s="258"/>
      <c r="K1484" s="258"/>
      <c r="L1484" s="262"/>
      <c r="M1484" s="263"/>
      <c r="N1484" s="264"/>
      <c r="O1484" s="264"/>
      <c r="P1484" s="264"/>
      <c r="Q1484" s="264"/>
      <c r="R1484" s="264"/>
      <c r="S1484" s="264"/>
      <c r="T1484" s="26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6" t="s">
        <v>232</v>
      </c>
      <c r="AU1484" s="266" t="s">
        <v>93</v>
      </c>
      <c r="AV1484" s="14" t="s">
        <v>84</v>
      </c>
      <c r="AW1484" s="14" t="s">
        <v>33</v>
      </c>
      <c r="AX1484" s="14" t="s">
        <v>78</v>
      </c>
      <c r="AY1484" s="266" t="s">
        <v>224</v>
      </c>
    </row>
    <row r="1485" s="13" customFormat="1">
      <c r="A1485" s="13"/>
      <c r="B1485" s="245"/>
      <c r="C1485" s="246"/>
      <c r="D1485" s="247" t="s">
        <v>232</v>
      </c>
      <c r="E1485" s="248" t="s">
        <v>1</v>
      </c>
      <c r="F1485" s="249" t="s">
        <v>84</v>
      </c>
      <c r="G1485" s="246"/>
      <c r="H1485" s="250">
        <v>1</v>
      </c>
      <c r="I1485" s="251"/>
      <c r="J1485" s="246"/>
      <c r="K1485" s="246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6" t="s">
        <v>232</v>
      </c>
      <c r="AU1485" s="256" t="s">
        <v>93</v>
      </c>
      <c r="AV1485" s="13" t="s">
        <v>89</v>
      </c>
      <c r="AW1485" s="13" t="s">
        <v>33</v>
      </c>
      <c r="AX1485" s="13" t="s">
        <v>84</v>
      </c>
      <c r="AY1485" s="256" t="s">
        <v>224</v>
      </c>
    </row>
    <row r="1486" s="12" customFormat="1" ht="20.88" customHeight="1">
      <c r="A1486" s="12"/>
      <c r="B1486" s="215"/>
      <c r="C1486" s="216"/>
      <c r="D1486" s="217" t="s">
        <v>77</v>
      </c>
      <c r="E1486" s="229" t="s">
        <v>2374</v>
      </c>
      <c r="F1486" s="229" t="s">
        <v>2375</v>
      </c>
      <c r="G1486" s="216"/>
      <c r="H1486" s="216"/>
      <c r="I1486" s="219"/>
      <c r="J1486" s="230">
        <f>BK1486</f>
        <v>0</v>
      </c>
      <c r="K1486" s="216"/>
      <c r="L1486" s="221"/>
      <c r="M1486" s="222"/>
      <c r="N1486" s="223"/>
      <c r="O1486" s="223"/>
      <c r="P1486" s="224">
        <f>SUM(P1487:P1498)</f>
        <v>0</v>
      </c>
      <c r="Q1486" s="223"/>
      <c r="R1486" s="224">
        <f>SUM(R1487:R1498)</f>
        <v>0</v>
      </c>
      <c r="S1486" s="223"/>
      <c r="T1486" s="225">
        <f>SUM(T1487:T1498)</f>
        <v>0</v>
      </c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R1486" s="226" t="s">
        <v>93</v>
      </c>
      <c r="AT1486" s="227" t="s">
        <v>77</v>
      </c>
      <c r="AU1486" s="227" t="s">
        <v>89</v>
      </c>
      <c r="AY1486" s="226" t="s">
        <v>224</v>
      </c>
      <c r="BK1486" s="228">
        <f>SUM(BK1487:BK1498)</f>
        <v>0</v>
      </c>
    </row>
    <row r="1487" s="2" customFormat="1" ht="21.75" customHeight="1">
      <c r="A1487" s="40"/>
      <c r="B1487" s="41"/>
      <c r="C1487" s="231" t="s">
        <v>2130</v>
      </c>
      <c r="D1487" s="231" t="s">
        <v>226</v>
      </c>
      <c r="E1487" s="232" t="s">
        <v>2385</v>
      </c>
      <c r="F1487" s="233" t="s">
        <v>2386</v>
      </c>
      <c r="G1487" s="234" t="s">
        <v>1068</v>
      </c>
      <c r="H1487" s="235">
        <v>2</v>
      </c>
      <c r="I1487" s="236"/>
      <c r="J1487" s="237">
        <f>ROUND(I1487*H1487,2)</f>
        <v>0</v>
      </c>
      <c r="K1487" s="238"/>
      <c r="L1487" s="46"/>
      <c r="M1487" s="239" t="s">
        <v>1</v>
      </c>
      <c r="N1487" s="240" t="s">
        <v>44</v>
      </c>
      <c r="O1487" s="93"/>
      <c r="P1487" s="241">
        <f>O1487*H1487</f>
        <v>0</v>
      </c>
      <c r="Q1487" s="241">
        <v>0</v>
      </c>
      <c r="R1487" s="241">
        <f>Q1487*H1487</f>
        <v>0</v>
      </c>
      <c r="S1487" s="241">
        <v>0</v>
      </c>
      <c r="T1487" s="242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3" t="s">
        <v>637</v>
      </c>
      <c r="AT1487" s="243" t="s">
        <v>226</v>
      </c>
      <c r="AU1487" s="243" t="s">
        <v>93</v>
      </c>
      <c r="AY1487" s="19" t="s">
        <v>224</v>
      </c>
      <c r="BE1487" s="244">
        <f>IF(N1487="základní",J1487,0)</f>
        <v>0</v>
      </c>
      <c r="BF1487" s="244">
        <f>IF(N1487="snížená",J1487,0)</f>
        <v>0</v>
      </c>
      <c r="BG1487" s="244">
        <f>IF(N1487="zákl. přenesená",J1487,0)</f>
        <v>0</v>
      </c>
      <c r="BH1487" s="244">
        <f>IF(N1487="sníž. přenesená",J1487,0)</f>
        <v>0</v>
      </c>
      <c r="BI1487" s="244">
        <f>IF(N1487="nulová",J1487,0)</f>
        <v>0</v>
      </c>
      <c r="BJ1487" s="19" t="s">
        <v>89</v>
      </c>
      <c r="BK1487" s="244">
        <f>ROUND(I1487*H1487,2)</f>
        <v>0</v>
      </c>
      <c r="BL1487" s="19" t="s">
        <v>637</v>
      </c>
      <c r="BM1487" s="243" t="s">
        <v>3992</v>
      </c>
    </row>
    <row r="1488" s="2" customFormat="1" ht="16.5" customHeight="1">
      <c r="A1488" s="40"/>
      <c r="B1488" s="41"/>
      <c r="C1488" s="231" t="s">
        <v>2136</v>
      </c>
      <c r="D1488" s="231" t="s">
        <v>226</v>
      </c>
      <c r="E1488" s="232" t="s">
        <v>2389</v>
      </c>
      <c r="F1488" s="233" t="s">
        <v>3993</v>
      </c>
      <c r="G1488" s="234" t="s">
        <v>1068</v>
      </c>
      <c r="H1488" s="235">
        <v>5</v>
      </c>
      <c r="I1488" s="236"/>
      <c r="J1488" s="237">
        <f>ROUND(I1488*H1488,2)</f>
        <v>0</v>
      </c>
      <c r="K1488" s="238"/>
      <c r="L1488" s="46"/>
      <c r="M1488" s="239" t="s">
        <v>1</v>
      </c>
      <c r="N1488" s="240" t="s">
        <v>44</v>
      </c>
      <c r="O1488" s="93"/>
      <c r="P1488" s="241">
        <f>O1488*H1488</f>
        <v>0</v>
      </c>
      <c r="Q1488" s="241">
        <v>0</v>
      </c>
      <c r="R1488" s="241">
        <f>Q1488*H1488</f>
        <v>0</v>
      </c>
      <c r="S1488" s="241">
        <v>0</v>
      </c>
      <c r="T1488" s="242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3" t="s">
        <v>637</v>
      </c>
      <c r="AT1488" s="243" t="s">
        <v>226</v>
      </c>
      <c r="AU1488" s="243" t="s">
        <v>93</v>
      </c>
      <c r="AY1488" s="19" t="s">
        <v>224</v>
      </c>
      <c r="BE1488" s="244">
        <f>IF(N1488="základní",J1488,0)</f>
        <v>0</v>
      </c>
      <c r="BF1488" s="244">
        <f>IF(N1488="snížená",J1488,0)</f>
        <v>0</v>
      </c>
      <c r="BG1488" s="244">
        <f>IF(N1488="zákl. přenesená",J1488,0)</f>
        <v>0</v>
      </c>
      <c r="BH1488" s="244">
        <f>IF(N1488="sníž. přenesená",J1488,0)</f>
        <v>0</v>
      </c>
      <c r="BI1488" s="244">
        <f>IF(N1488="nulová",J1488,0)</f>
        <v>0</v>
      </c>
      <c r="BJ1488" s="19" t="s">
        <v>89</v>
      </c>
      <c r="BK1488" s="244">
        <f>ROUND(I1488*H1488,2)</f>
        <v>0</v>
      </c>
      <c r="BL1488" s="19" t="s">
        <v>637</v>
      </c>
      <c r="BM1488" s="243" t="s">
        <v>3994</v>
      </c>
    </row>
    <row r="1489" s="2" customFormat="1" ht="16.5" customHeight="1">
      <c r="A1489" s="40"/>
      <c r="B1489" s="41"/>
      <c r="C1489" s="231" t="s">
        <v>2142</v>
      </c>
      <c r="D1489" s="231" t="s">
        <v>226</v>
      </c>
      <c r="E1489" s="232" t="s">
        <v>2393</v>
      </c>
      <c r="F1489" s="233" t="s">
        <v>2394</v>
      </c>
      <c r="G1489" s="234" t="s">
        <v>1068</v>
      </c>
      <c r="H1489" s="235">
        <v>3</v>
      </c>
      <c r="I1489" s="236"/>
      <c r="J1489" s="237">
        <f>ROUND(I1489*H1489,2)</f>
        <v>0</v>
      </c>
      <c r="K1489" s="238"/>
      <c r="L1489" s="46"/>
      <c r="M1489" s="239" t="s">
        <v>1</v>
      </c>
      <c r="N1489" s="240" t="s">
        <v>44</v>
      </c>
      <c r="O1489" s="93"/>
      <c r="P1489" s="241">
        <f>O1489*H1489</f>
        <v>0</v>
      </c>
      <c r="Q1489" s="241">
        <v>0</v>
      </c>
      <c r="R1489" s="241">
        <f>Q1489*H1489</f>
        <v>0</v>
      </c>
      <c r="S1489" s="241">
        <v>0</v>
      </c>
      <c r="T1489" s="242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43" t="s">
        <v>637</v>
      </c>
      <c r="AT1489" s="243" t="s">
        <v>226</v>
      </c>
      <c r="AU1489" s="243" t="s">
        <v>93</v>
      </c>
      <c r="AY1489" s="19" t="s">
        <v>224</v>
      </c>
      <c r="BE1489" s="244">
        <f>IF(N1489="základní",J1489,0)</f>
        <v>0</v>
      </c>
      <c r="BF1489" s="244">
        <f>IF(N1489="snížená",J1489,0)</f>
        <v>0</v>
      </c>
      <c r="BG1489" s="244">
        <f>IF(N1489="zákl. přenesená",J1489,0)</f>
        <v>0</v>
      </c>
      <c r="BH1489" s="244">
        <f>IF(N1489="sníž. přenesená",J1489,0)</f>
        <v>0</v>
      </c>
      <c r="BI1489" s="244">
        <f>IF(N1489="nulová",J1489,0)</f>
        <v>0</v>
      </c>
      <c r="BJ1489" s="19" t="s">
        <v>89</v>
      </c>
      <c r="BK1489" s="244">
        <f>ROUND(I1489*H1489,2)</f>
        <v>0</v>
      </c>
      <c r="BL1489" s="19" t="s">
        <v>637</v>
      </c>
      <c r="BM1489" s="243" t="s">
        <v>3995</v>
      </c>
    </row>
    <row r="1490" s="2" customFormat="1" ht="16.5" customHeight="1">
      <c r="A1490" s="40"/>
      <c r="B1490" s="41"/>
      <c r="C1490" s="231" t="s">
        <v>2152</v>
      </c>
      <c r="D1490" s="231" t="s">
        <v>226</v>
      </c>
      <c r="E1490" s="232" t="s">
        <v>2397</v>
      </c>
      <c r="F1490" s="233" t="s">
        <v>2398</v>
      </c>
      <c r="G1490" s="234" t="s">
        <v>1068</v>
      </c>
      <c r="H1490" s="235">
        <v>3</v>
      </c>
      <c r="I1490" s="236"/>
      <c r="J1490" s="237">
        <f>ROUND(I1490*H1490,2)</f>
        <v>0</v>
      </c>
      <c r="K1490" s="238"/>
      <c r="L1490" s="46"/>
      <c r="M1490" s="239" t="s">
        <v>1</v>
      </c>
      <c r="N1490" s="240" t="s">
        <v>44</v>
      </c>
      <c r="O1490" s="93"/>
      <c r="P1490" s="241">
        <f>O1490*H1490</f>
        <v>0</v>
      </c>
      <c r="Q1490" s="241">
        <v>0</v>
      </c>
      <c r="R1490" s="241">
        <f>Q1490*H1490</f>
        <v>0</v>
      </c>
      <c r="S1490" s="241">
        <v>0</v>
      </c>
      <c r="T1490" s="242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43" t="s">
        <v>637</v>
      </c>
      <c r="AT1490" s="243" t="s">
        <v>226</v>
      </c>
      <c r="AU1490" s="243" t="s">
        <v>93</v>
      </c>
      <c r="AY1490" s="19" t="s">
        <v>224</v>
      </c>
      <c r="BE1490" s="244">
        <f>IF(N1490="základní",J1490,0)</f>
        <v>0</v>
      </c>
      <c r="BF1490" s="244">
        <f>IF(N1490="snížená",J1490,0)</f>
        <v>0</v>
      </c>
      <c r="BG1490" s="244">
        <f>IF(N1490="zákl. přenesená",J1490,0)</f>
        <v>0</v>
      </c>
      <c r="BH1490" s="244">
        <f>IF(N1490="sníž. přenesená",J1490,0)</f>
        <v>0</v>
      </c>
      <c r="BI1490" s="244">
        <f>IF(N1490="nulová",J1490,0)</f>
        <v>0</v>
      </c>
      <c r="BJ1490" s="19" t="s">
        <v>89</v>
      </c>
      <c r="BK1490" s="244">
        <f>ROUND(I1490*H1490,2)</f>
        <v>0</v>
      </c>
      <c r="BL1490" s="19" t="s">
        <v>637</v>
      </c>
      <c r="BM1490" s="243" t="s">
        <v>3996</v>
      </c>
    </row>
    <row r="1491" s="2" customFormat="1" ht="21.75" customHeight="1">
      <c r="A1491" s="40"/>
      <c r="B1491" s="41"/>
      <c r="C1491" s="231" t="s">
        <v>2156</v>
      </c>
      <c r="D1491" s="231" t="s">
        <v>226</v>
      </c>
      <c r="E1491" s="232" t="s">
        <v>2401</v>
      </c>
      <c r="F1491" s="233" t="s">
        <v>2402</v>
      </c>
      <c r="G1491" s="234" t="s">
        <v>1068</v>
      </c>
      <c r="H1491" s="235">
        <v>1</v>
      </c>
      <c r="I1491" s="236"/>
      <c r="J1491" s="237">
        <f>ROUND(I1491*H1491,2)</f>
        <v>0</v>
      </c>
      <c r="K1491" s="238"/>
      <c r="L1491" s="46"/>
      <c r="M1491" s="239" t="s">
        <v>1</v>
      </c>
      <c r="N1491" s="240" t="s">
        <v>44</v>
      </c>
      <c r="O1491" s="93"/>
      <c r="P1491" s="241">
        <f>O1491*H1491</f>
        <v>0</v>
      </c>
      <c r="Q1491" s="241">
        <v>0</v>
      </c>
      <c r="R1491" s="241">
        <f>Q1491*H1491</f>
        <v>0</v>
      </c>
      <c r="S1491" s="241">
        <v>0</v>
      </c>
      <c r="T1491" s="242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3" t="s">
        <v>637</v>
      </c>
      <c r="AT1491" s="243" t="s">
        <v>226</v>
      </c>
      <c r="AU1491" s="243" t="s">
        <v>93</v>
      </c>
      <c r="AY1491" s="19" t="s">
        <v>224</v>
      </c>
      <c r="BE1491" s="244">
        <f>IF(N1491="základní",J1491,0)</f>
        <v>0</v>
      </c>
      <c r="BF1491" s="244">
        <f>IF(N1491="snížená",J1491,0)</f>
        <v>0</v>
      </c>
      <c r="BG1491" s="244">
        <f>IF(N1491="zákl. přenesená",J1491,0)</f>
        <v>0</v>
      </c>
      <c r="BH1491" s="244">
        <f>IF(N1491="sníž. přenesená",J1491,0)</f>
        <v>0</v>
      </c>
      <c r="BI1491" s="244">
        <f>IF(N1491="nulová",J1491,0)</f>
        <v>0</v>
      </c>
      <c r="BJ1491" s="19" t="s">
        <v>89</v>
      </c>
      <c r="BK1491" s="244">
        <f>ROUND(I1491*H1491,2)</f>
        <v>0</v>
      </c>
      <c r="BL1491" s="19" t="s">
        <v>637</v>
      </c>
      <c r="BM1491" s="243" t="s">
        <v>3997</v>
      </c>
    </row>
    <row r="1492" s="2" customFormat="1" ht="16.5" customHeight="1">
      <c r="A1492" s="40"/>
      <c r="B1492" s="41"/>
      <c r="C1492" s="231" t="s">
        <v>2160</v>
      </c>
      <c r="D1492" s="231" t="s">
        <v>226</v>
      </c>
      <c r="E1492" s="232" t="s">
        <v>2405</v>
      </c>
      <c r="F1492" s="233" t="s">
        <v>2406</v>
      </c>
      <c r="G1492" s="234" t="s">
        <v>1068</v>
      </c>
      <c r="H1492" s="235">
        <v>2</v>
      </c>
      <c r="I1492" s="236"/>
      <c r="J1492" s="237">
        <f>ROUND(I1492*H1492,2)</f>
        <v>0</v>
      </c>
      <c r="K1492" s="238"/>
      <c r="L1492" s="46"/>
      <c r="M1492" s="239" t="s">
        <v>1</v>
      </c>
      <c r="N1492" s="240" t="s">
        <v>44</v>
      </c>
      <c r="O1492" s="93"/>
      <c r="P1492" s="241">
        <f>O1492*H1492</f>
        <v>0</v>
      </c>
      <c r="Q1492" s="241">
        <v>0</v>
      </c>
      <c r="R1492" s="241">
        <f>Q1492*H1492</f>
        <v>0</v>
      </c>
      <c r="S1492" s="241">
        <v>0</v>
      </c>
      <c r="T1492" s="242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3" t="s">
        <v>637</v>
      </c>
      <c r="AT1492" s="243" t="s">
        <v>226</v>
      </c>
      <c r="AU1492" s="243" t="s">
        <v>93</v>
      </c>
      <c r="AY1492" s="19" t="s">
        <v>224</v>
      </c>
      <c r="BE1492" s="244">
        <f>IF(N1492="základní",J1492,0)</f>
        <v>0</v>
      </c>
      <c r="BF1492" s="244">
        <f>IF(N1492="snížená",J1492,0)</f>
        <v>0</v>
      </c>
      <c r="BG1492" s="244">
        <f>IF(N1492="zákl. přenesená",J1492,0)</f>
        <v>0</v>
      </c>
      <c r="BH1492" s="244">
        <f>IF(N1492="sníž. přenesená",J1492,0)</f>
        <v>0</v>
      </c>
      <c r="BI1492" s="244">
        <f>IF(N1492="nulová",J1492,0)</f>
        <v>0</v>
      </c>
      <c r="BJ1492" s="19" t="s">
        <v>89</v>
      </c>
      <c r="BK1492" s="244">
        <f>ROUND(I1492*H1492,2)</f>
        <v>0</v>
      </c>
      <c r="BL1492" s="19" t="s">
        <v>637</v>
      </c>
      <c r="BM1492" s="243" t="s">
        <v>3998</v>
      </c>
    </row>
    <row r="1493" s="2" customFormat="1" ht="16.5" customHeight="1">
      <c r="A1493" s="40"/>
      <c r="B1493" s="41"/>
      <c r="C1493" s="231" t="s">
        <v>2164</v>
      </c>
      <c r="D1493" s="231" t="s">
        <v>226</v>
      </c>
      <c r="E1493" s="232" t="s">
        <v>2421</v>
      </c>
      <c r="F1493" s="233" t="s">
        <v>2422</v>
      </c>
      <c r="G1493" s="234" t="s">
        <v>1068</v>
      </c>
      <c r="H1493" s="235">
        <v>1</v>
      </c>
      <c r="I1493" s="236"/>
      <c r="J1493" s="237">
        <f>ROUND(I1493*H1493,2)</f>
        <v>0</v>
      </c>
      <c r="K1493" s="238"/>
      <c r="L1493" s="46"/>
      <c r="M1493" s="239" t="s">
        <v>1</v>
      </c>
      <c r="N1493" s="240" t="s">
        <v>44</v>
      </c>
      <c r="O1493" s="93"/>
      <c r="P1493" s="241">
        <f>O1493*H1493</f>
        <v>0</v>
      </c>
      <c r="Q1493" s="241">
        <v>0</v>
      </c>
      <c r="R1493" s="241">
        <f>Q1493*H1493</f>
        <v>0</v>
      </c>
      <c r="S1493" s="241">
        <v>0</v>
      </c>
      <c r="T1493" s="242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3" t="s">
        <v>637</v>
      </c>
      <c r="AT1493" s="243" t="s">
        <v>226</v>
      </c>
      <c r="AU1493" s="243" t="s">
        <v>93</v>
      </c>
      <c r="AY1493" s="19" t="s">
        <v>224</v>
      </c>
      <c r="BE1493" s="244">
        <f>IF(N1493="základní",J1493,0)</f>
        <v>0</v>
      </c>
      <c r="BF1493" s="244">
        <f>IF(N1493="snížená",J1493,0)</f>
        <v>0</v>
      </c>
      <c r="BG1493" s="244">
        <f>IF(N1493="zákl. přenesená",J1493,0)</f>
        <v>0</v>
      </c>
      <c r="BH1493" s="244">
        <f>IF(N1493="sníž. přenesená",J1493,0)</f>
        <v>0</v>
      </c>
      <c r="BI1493" s="244">
        <f>IF(N1493="nulová",J1493,0)</f>
        <v>0</v>
      </c>
      <c r="BJ1493" s="19" t="s">
        <v>89</v>
      </c>
      <c r="BK1493" s="244">
        <f>ROUND(I1493*H1493,2)</f>
        <v>0</v>
      </c>
      <c r="BL1493" s="19" t="s">
        <v>637</v>
      </c>
      <c r="BM1493" s="243" t="s">
        <v>3999</v>
      </c>
    </row>
    <row r="1494" s="2" customFormat="1" ht="16.5" customHeight="1">
      <c r="A1494" s="40"/>
      <c r="B1494" s="41"/>
      <c r="C1494" s="231" t="s">
        <v>2168</v>
      </c>
      <c r="D1494" s="231" t="s">
        <v>226</v>
      </c>
      <c r="E1494" s="232" t="s">
        <v>2425</v>
      </c>
      <c r="F1494" s="233" t="s">
        <v>2426</v>
      </c>
      <c r="G1494" s="234" t="s">
        <v>1068</v>
      </c>
      <c r="H1494" s="235">
        <v>1</v>
      </c>
      <c r="I1494" s="236"/>
      <c r="J1494" s="237">
        <f>ROUND(I1494*H1494,2)</f>
        <v>0</v>
      </c>
      <c r="K1494" s="238"/>
      <c r="L1494" s="46"/>
      <c r="M1494" s="239" t="s">
        <v>1</v>
      </c>
      <c r="N1494" s="240" t="s">
        <v>44</v>
      </c>
      <c r="O1494" s="93"/>
      <c r="P1494" s="241">
        <f>O1494*H1494</f>
        <v>0</v>
      </c>
      <c r="Q1494" s="241">
        <v>0</v>
      </c>
      <c r="R1494" s="241">
        <f>Q1494*H1494</f>
        <v>0</v>
      </c>
      <c r="S1494" s="241">
        <v>0</v>
      </c>
      <c r="T1494" s="242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3" t="s">
        <v>637</v>
      </c>
      <c r="AT1494" s="243" t="s">
        <v>226</v>
      </c>
      <c r="AU1494" s="243" t="s">
        <v>93</v>
      </c>
      <c r="AY1494" s="19" t="s">
        <v>224</v>
      </c>
      <c r="BE1494" s="244">
        <f>IF(N1494="základní",J1494,0)</f>
        <v>0</v>
      </c>
      <c r="BF1494" s="244">
        <f>IF(N1494="snížená",J1494,0)</f>
        <v>0</v>
      </c>
      <c r="BG1494" s="244">
        <f>IF(N1494="zákl. přenesená",J1494,0)</f>
        <v>0</v>
      </c>
      <c r="BH1494" s="244">
        <f>IF(N1494="sníž. přenesená",J1494,0)</f>
        <v>0</v>
      </c>
      <c r="BI1494" s="244">
        <f>IF(N1494="nulová",J1494,0)</f>
        <v>0</v>
      </c>
      <c r="BJ1494" s="19" t="s">
        <v>89</v>
      </c>
      <c r="BK1494" s="244">
        <f>ROUND(I1494*H1494,2)</f>
        <v>0</v>
      </c>
      <c r="BL1494" s="19" t="s">
        <v>637</v>
      </c>
      <c r="BM1494" s="243" t="s">
        <v>4000</v>
      </c>
    </row>
    <row r="1495" s="2" customFormat="1" ht="21.75" customHeight="1">
      <c r="A1495" s="40"/>
      <c r="B1495" s="41"/>
      <c r="C1495" s="231" t="s">
        <v>2172</v>
      </c>
      <c r="D1495" s="231" t="s">
        <v>226</v>
      </c>
      <c r="E1495" s="232" t="s">
        <v>4001</v>
      </c>
      <c r="F1495" s="233" t="s">
        <v>4002</v>
      </c>
      <c r="G1495" s="234" t="s">
        <v>1068</v>
      </c>
      <c r="H1495" s="235">
        <v>5</v>
      </c>
      <c r="I1495" s="236"/>
      <c r="J1495" s="237">
        <f>ROUND(I1495*H1495,2)</f>
        <v>0</v>
      </c>
      <c r="K1495" s="238"/>
      <c r="L1495" s="46"/>
      <c r="M1495" s="239" t="s">
        <v>1</v>
      </c>
      <c r="N1495" s="240" t="s">
        <v>44</v>
      </c>
      <c r="O1495" s="93"/>
      <c r="P1495" s="241">
        <f>O1495*H1495</f>
        <v>0</v>
      </c>
      <c r="Q1495" s="241">
        <v>0</v>
      </c>
      <c r="R1495" s="241">
        <f>Q1495*H1495</f>
        <v>0</v>
      </c>
      <c r="S1495" s="241">
        <v>0</v>
      </c>
      <c r="T1495" s="242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3" t="s">
        <v>637</v>
      </c>
      <c r="AT1495" s="243" t="s">
        <v>226</v>
      </c>
      <c r="AU1495" s="243" t="s">
        <v>93</v>
      </c>
      <c r="AY1495" s="19" t="s">
        <v>224</v>
      </c>
      <c r="BE1495" s="244">
        <f>IF(N1495="základní",J1495,0)</f>
        <v>0</v>
      </c>
      <c r="BF1495" s="244">
        <f>IF(N1495="snížená",J1495,0)</f>
        <v>0</v>
      </c>
      <c r="BG1495" s="244">
        <f>IF(N1495="zákl. přenesená",J1495,0)</f>
        <v>0</v>
      </c>
      <c r="BH1495" s="244">
        <f>IF(N1495="sníž. přenesená",J1495,0)</f>
        <v>0</v>
      </c>
      <c r="BI1495" s="244">
        <f>IF(N1495="nulová",J1495,0)</f>
        <v>0</v>
      </c>
      <c r="BJ1495" s="19" t="s">
        <v>89</v>
      </c>
      <c r="BK1495" s="244">
        <f>ROUND(I1495*H1495,2)</f>
        <v>0</v>
      </c>
      <c r="BL1495" s="19" t="s">
        <v>637</v>
      </c>
      <c r="BM1495" s="243" t="s">
        <v>4003</v>
      </c>
    </row>
    <row r="1496" s="2" customFormat="1" ht="21.75" customHeight="1">
      <c r="A1496" s="40"/>
      <c r="B1496" s="41"/>
      <c r="C1496" s="231" t="s">
        <v>2176</v>
      </c>
      <c r="D1496" s="231" t="s">
        <v>226</v>
      </c>
      <c r="E1496" s="232" t="s">
        <v>4004</v>
      </c>
      <c r="F1496" s="233" t="s">
        <v>4005</v>
      </c>
      <c r="G1496" s="234" t="s">
        <v>1068</v>
      </c>
      <c r="H1496" s="235">
        <v>2</v>
      </c>
      <c r="I1496" s="236"/>
      <c r="J1496" s="237">
        <f>ROUND(I1496*H1496,2)</f>
        <v>0</v>
      </c>
      <c r="K1496" s="238"/>
      <c r="L1496" s="46"/>
      <c r="M1496" s="239" t="s">
        <v>1</v>
      </c>
      <c r="N1496" s="240" t="s">
        <v>44</v>
      </c>
      <c r="O1496" s="93"/>
      <c r="P1496" s="241">
        <f>O1496*H1496</f>
        <v>0</v>
      </c>
      <c r="Q1496" s="241">
        <v>0</v>
      </c>
      <c r="R1496" s="241">
        <f>Q1496*H1496</f>
        <v>0</v>
      </c>
      <c r="S1496" s="241">
        <v>0</v>
      </c>
      <c r="T1496" s="242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3" t="s">
        <v>637</v>
      </c>
      <c r="AT1496" s="243" t="s">
        <v>226</v>
      </c>
      <c r="AU1496" s="243" t="s">
        <v>93</v>
      </c>
      <c r="AY1496" s="19" t="s">
        <v>224</v>
      </c>
      <c r="BE1496" s="244">
        <f>IF(N1496="základní",J1496,0)</f>
        <v>0</v>
      </c>
      <c r="BF1496" s="244">
        <f>IF(N1496="snížená",J1496,0)</f>
        <v>0</v>
      </c>
      <c r="BG1496" s="244">
        <f>IF(N1496="zákl. přenesená",J1496,0)</f>
        <v>0</v>
      </c>
      <c r="BH1496" s="244">
        <f>IF(N1496="sníž. přenesená",J1496,0)</f>
        <v>0</v>
      </c>
      <c r="BI1496" s="244">
        <f>IF(N1496="nulová",J1496,0)</f>
        <v>0</v>
      </c>
      <c r="BJ1496" s="19" t="s">
        <v>89</v>
      </c>
      <c r="BK1496" s="244">
        <f>ROUND(I1496*H1496,2)</f>
        <v>0</v>
      </c>
      <c r="BL1496" s="19" t="s">
        <v>637</v>
      </c>
      <c r="BM1496" s="243" t="s">
        <v>4006</v>
      </c>
    </row>
    <row r="1497" s="2" customFormat="1" ht="21.75" customHeight="1">
      <c r="A1497" s="40"/>
      <c r="B1497" s="41"/>
      <c r="C1497" s="231" t="s">
        <v>2180</v>
      </c>
      <c r="D1497" s="231" t="s">
        <v>226</v>
      </c>
      <c r="E1497" s="232" t="s">
        <v>4007</v>
      </c>
      <c r="F1497" s="233" t="s">
        <v>4008</v>
      </c>
      <c r="G1497" s="234" t="s">
        <v>1068</v>
      </c>
      <c r="H1497" s="235">
        <v>2</v>
      </c>
      <c r="I1497" s="236"/>
      <c r="J1497" s="237">
        <f>ROUND(I1497*H1497,2)</f>
        <v>0</v>
      </c>
      <c r="K1497" s="238"/>
      <c r="L1497" s="46"/>
      <c r="M1497" s="239" t="s">
        <v>1</v>
      </c>
      <c r="N1497" s="240" t="s">
        <v>44</v>
      </c>
      <c r="O1497" s="93"/>
      <c r="P1497" s="241">
        <f>O1497*H1497</f>
        <v>0</v>
      </c>
      <c r="Q1497" s="241">
        <v>0</v>
      </c>
      <c r="R1497" s="241">
        <f>Q1497*H1497</f>
        <v>0</v>
      </c>
      <c r="S1497" s="241">
        <v>0</v>
      </c>
      <c r="T1497" s="242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43" t="s">
        <v>637</v>
      </c>
      <c r="AT1497" s="243" t="s">
        <v>226</v>
      </c>
      <c r="AU1497" s="243" t="s">
        <v>93</v>
      </c>
      <c r="AY1497" s="19" t="s">
        <v>224</v>
      </c>
      <c r="BE1497" s="244">
        <f>IF(N1497="základní",J1497,0)</f>
        <v>0</v>
      </c>
      <c r="BF1497" s="244">
        <f>IF(N1497="snížená",J1497,0)</f>
        <v>0</v>
      </c>
      <c r="BG1497" s="244">
        <f>IF(N1497="zákl. přenesená",J1497,0)</f>
        <v>0</v>
      </c>
      <c r="BH1497" s="244">
        <f>IF(N1497="sníž. přenesená",J1497,0)</f>
        <v>0</v>
      </c>
      <c r="BI1497" s="244">
        <f>IF(N1497="nulová",J1497,0)</f>
        <v>0</v>
      </c>
      <c r="BJ1497" s="19" t="s">
        <v>89</v>
      </c>
      <c r="BK1497" s="244">
        <f>ROUND(I1497*H1497,2)</f>
        <v>0</v>
      </c>
      <c r="BL1497" s="19" t="s">
        <v>637</v>
      </c>
      <c r="BM1497" s="243" t="s">
        <v>4009</v>
      </c>
    </row>
    <row r="1498" s="2" customFormat="1" ht="16.5" customHeight="1">
      <c r="A1498" s="40"/>
      <c r="B1498" s="41"/>
      <c r="C1498" s="231" t="s">
        <v>2184</v>
      </c>
      <c r="D1498" s="231" t="s">
        <v>226</v>
      </c>
      <c r="E1498" s="232" t="s">
        <v>2441</v>
      </c>
      <c r="F1498" s="233" t="s">
        <v>2442</v>
      </c>
      <c r="G1498" s="234" t="s">
        <v>1068</v>
      </c>
      <c r="H1498" s="235">
        <v>1</v>
      </c>
      <c r="I1498" s="236"/>
      <c r="J1498" s="237">
        <f>ROUND(I1498*H1498,2)</f>
        <v>0</v>
      </c>
      <c r="K1498" s="238"/>
      <c r="L1498" s="46"/>
      <c r="M1498" s="239" t="s">
        <v>1</v>
      </c>
      <c r="N1498" s="240" t="s">
        <v>44</v>
      </c>
      <c r="O1498" s="93"/>
      <c r="P1498" s="241">
        <f>O1498*H1498</f>
        <v>0</v>
      </c>
      <c r="Q1498" s="241">
        <v>0</v>
      </c>
      <c r="R1498" s="241">
        <f>Q1498*H1498</f>
        <v>0</v>
      </c>
      <c r="S1498" s="241">
        <v>0</v>
      </c>
      <c r="T1498" s="242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3" t="s">
        <v>637</v>
      </c>
      <c r="AT1498" s="243" t="s">
        <v>226</v>
      </c>
      <c r="AU1498" s="243" t="s">
        <v>93</v>
      </c>
      <c r="AY1498" s="19" t="s">
        <v>224</v>
      </c>
      <c r="BE1498" s="244">
        <f>IF(N1498="základní",J1498,0)</f>
        <v>0</v>
      </c>
      <c r="BF1498" s="244">
        <f>IF(N1498="snížená",J1498,0)</f>
        <v>0</v>
      </c>
      <c r="BG1498" s="244">
        <f>IF(N1498="zákl. přenesená",J1498,0)</f>
        <v>0</v>
      </c>
      <c r="BH1498" s="244">
        <f>IF(N1498="sníž. přenesená",J1498,0)</f>
        <v>0</v>
      </c>
      <c r="BI1498" s="244">
        <f>IF(N1498="nulová",J1498,0)</f>
        <v>0</v>
      </c>
      <c r="BJ1498" s="19" t="s">
        <v>89</v>
      </c>
      <c r="BK1498" s="244">
        <f>ROUND(I1498*H1498,2)</f>
        <v>0</v>
      </c>
      <c r="BL1498" s="19" t="s">
        <v>637</v>
      </c>
      <c r="BM1498" s="243" t="s">
        <v>4010</v>
      </c>
    </row>
    <row r="1499" s="12" customFormat="1" ht="20.88" customHeight="1">
      <c r="A1499" s="12"/>
      <c r="B1499" s="215"/>
      <c r="C1499" s="216"/>
      <c r="D1499" s="217" t="s">
        <v>77</v>
      </c>
      <c r="E1499" s="229" t="s">
        <v>2444</v>
      </c>
      <c r="F1499" s="229" t="s">
        <v>2445</v>
      </c>
      <c r="G1499" s="216"/>
      <c r="H1499" s="216"/>
      <c r="I1499" s="219"/>
      <c r="J1499" s="230">
        <f>BK1499</f>
        <v>0</v>
      </c>
      <c r="K1499" s="216"/>
      <c r="L1499" s="221"/>
      <c r="M1499" s="222"/>
      <c r="N1499" s="223"/>
      <c r="O1499" s="223"/>
      <c r="P1499" s="224">
        <f>SUM(P1500:P1519)</f>
        <v>0</v>
      </c>
      <c r="Q1499" s="223"/>
      <c r="R1499" s="224">
        <f>SUM(R1500:R1519)</f>
        <v>0</v>
      </c>
      <c r="S1499" s="223"/>
      <c r="T1499" s="225">
        <f>SUM(T1500:T1519)</f>
        <v>0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226" t="s">
        <v>93</v>
      </c>
      <c r="AT1499" s="227" t="s">
        <v>77</v>
      </c>
      <c r="AU1499" s="227" t="s">
        <v>89</v>
      </c>
      <c r="AY1499" s="226" t="s">
        <v>224</v>
      </c>
      <c r="BK1499" s="228">
        <f>SUM(BK1500:BK1519)</f>
        <v>0</v>
      </c>
    </row>
    <row r="1500" s="2" customFormat="1" ht="16.5" customHeight="1">
      <c r="A1500" s="40"/>
      <c r="B1500" s="41"/>
      <c r="C1500" s="231" t="s">
        <v>2188</v>
      </c>
      <c r="D1500" s="231" t="s">
        <v>226</v>
      </c>
      <c r="E1500" s="232" t="s">
        <v>2447</v>
      </c>
      <c r="F1500" s="233" t="s">
        <v>2448</v>
      </c>
      <c r="G1500" s="234" t="s">
        <v>273</v>
      </c>
      <c r="H1500" s="235">
        <v>105</v>
      </c>
      <c r="I1500" s="236"/>
      <c r="J1500" s="237">
        <f>ROUND(I1500*H1500,2)</f>
        <v>0</v>
      </c>
      <c r="K1500" s="238"/>
      <c r="L1500" s="46"/>
      <c r="M1500" s="239" t="s">
        <v>1</v>
      </c>
      <c r="N1500" s="240" t="s">
        <v>44</v>
      </c>
      <c r="O1500" s="93"/>
      <c r="P1500" s="241">
        <f>O1500*H1500</f>
        <v>0</v>
      </c>
      <c r="Q1500" s="241">
        <v>0</v>
      </c>
      <c r="R1500" s="241">
        <f>Q1500*H1500</f>
        <v>0</v>
      </c>
      <c r="S1500" s="241">
        <v>0</v>
      </c>
      <c r="T1500" s="242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3" t="s">
        <v>637</v>
      </c>
      <c r="AT1500" s="243" t="s">
        <v>226</v>
      </c>
      <c r="AU1500" s="243" t="s">
        <v>93</v>
      </c>
      <c r="AY1500" s="19" t="s">
        <v>224</v>
      </c>
      <c r="BE1500" s="244">
        <f>IF(N1500="základní",J1500,0)</f>
        <v>0</v>
      </c>
      <c r="BF1500" s="244">
        <f>IF(N1500="snížená",J1500,0)</f>
        <v>0</v>
      </c>
      <c r="BG1500" s="244">
        <f>IF(N1500="zákl. přenesená",J1500,0)</f>
        <v>0</v>
      </c>
      <c r="BH1500" s="244">
        <f>IF(N1500="sníž. přenesená",J1500,0)</f>
        <v>0</v>
      </c>
      <c r="BI1500" s="244">
        <f>IF(N1500="nulová",J1500,0)</f>
        <v>0</v>
      </c>
      <c r="BJ1500" s="19" t="s">
        <v>89</v>
      </c>
      <c r="BK1500" s="244">
        <f>ROUND(I1500*H1500,2)</f>
        <v>0</v>
      </c>
      <c r="BL1500" s="19" t="s">
        <v>637</v>
      </c>
      <c r="BM1500" s="243" t="s">
        <v>4011</v>
      </c>
    </row>
    <row r="1501" s="2" customFormat="1" ht="16.5" customHeight="1">
      <c r="A1501" s="40"/>
      <c r="B1501" s="41"/>
      <c r="C1501" s="231" t="s">
        <v>2192</v>
      </c>
      <c r="D1501" s="231" t="s">
        <v>226</v>
      </c>
      <c r="E1501" s="232" t="s">
        <v>2451</v>
      </c>
      <c r="F1501" s="233" t="s">
        <v>2452</v>
      </c>
      <c r="G1501" s="234" t="s">
        <v>273</v>
      </c>
      <c r="H1501" s="235">
        <v>20</v>
      </c>
      <c r="I1501" s="236"/>
      <c r="J1501" s="237">
        <f>ROUND(I1501*H1501,2)</f>
        <v>0</v>
      </c>
      <c r="K1501" s="238"/>
      <c r="L1501" s="46"/>
      <c r="M1501" s="239" t="s">
        <v>1</v>
      </c>
      <c r="N1501" s="240" t="s">
        <v>44</v>
      </c>
      <c r="O1501" s="93"/>
      <c r="P1501" s="241">
        <f>O1501*H1501</f>
        <v>0</v>
      </c>
      <c r="Q1501" s="241">
        <v>0</v>
      </c>
      <c r="R1501" s="241">
        <f>Q1501*H1501</f>
        <v>0</v>
      </c>
      <c r="S1501" s="241">
        <v>0</v>
      </c>
      <c r="T1501" s="242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3" t="s">
        <v>637</v>
      </c>
      <c r="AT1501" s="243" t="s">
        <v>226</v>
      </c>
      <c r="AU1501" s="243" t="s">
        <v>93</v>
      </c>
      <c r="AY1501" s="19" t="s">
        <v>224</v>
      </c>
      <c r="BE1501" s="244">
        <f>IF(N1501="základní",J1501,0)</f>
        <v>0</v>
      </c>
      <c r="BF1501" s="244">
        <f>IF(N1501="snížená",J1501,0)</f>
        <v>0</v>
      </c>
      <c r="BG1501" s="244">
        <f>IF(N1501="zákl. přenesená",J1501,0)</f>
        <v>0</v>
      </c>
      <c r="BH1501" s="244">
        <f>IF(N1501="sníž. přenesená",J1501,0)</f>
        <v>0</v>
      </c>
      <c r="BI1501" s="244">
        <f>IF(N1501="nulová",J1501,0)</f>
        <v>0</v>
      </c>
      <c r="BJ1501" s="19" t="s">
        <v>89</v>
      </c>
      <c r="BK1501" s="244">
        <f>ROUND(I1501*H1501,2)</f>
        <v>0</v>
      </c>
      <c r="BL1501" s="19" t="s">
        <v>637</v>
      </c>
      <c r="BM1501" s="243" t="s">
        <v>4012</v>
      </c>
    </row>
    <row r="1502" s="2" customFormat="1" ht="16.5" customHeight="1">
      <c r="A1502" s="40"/>
      <c r="B1502" s="41"/>
      <c r="C1502" s="231" t="s">
        <v>2196</v>
      </c>
      <c r="D1502" s="231" t="s">
        <v>226</v>
      </c>
      <c r="E1502" s="232" t="s">
        <v>2455</v>
      </c>
      <c r="F1502" s="233" t="s">
        <v>2456</v>
      </c>
      <c r="G1502" s="234" t="s">
        <v>1068</v>
      </c>
      <c r="H1502" s="235">
        <v>15</v>
      </c>
      <c r="I1502" s="236"/>
      <c r="J1502" s="237">
        <f>ROUND(I1502*H1502,2)</f>
        <v>0</v>
      </c>
      <c r="K1502" s="238"/>
      <c r="L1502" s="46"/>
      <c r="M1502" s="239" t="s">
        <v>1</v>
      </c>
      <c r="N1502" s="240" t="s">
        <v>44</v>
      </c>
      <c r="O1502" s="93"/>
      <c r="P1502" s="241">
        <f>O1502*H1502</f>
        <v>0</v>
      </c>
      <c r="Q1502" s="241">
        <v>0</v>
      </c>
      <c r="R1502" s="241">
        <f>Q1502*H1502</f>
        <v>0</v>
      </c>
      <c r="S1502" s="241">
        <v>0</v>
      </c>
      <c r="T1502" s="242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3" t="s">
        <v>637</v>
      </c>
      <c r="AT1502" s="243" t="s">
        <v>226</v>
      </c>
      <c r="AU1502" s="243" t="s">
        <v>93</v>
      </c>
      <c r="AY1502" s="19" t="s">
        <v>224</v>
      </c>
      <c r="BE1502" s="244">
        <f>IF(N1502="základní",J1502,0)</f>
        <v>0</v>
      </c>
      <c r="BF1502" s="244">
        <f>IF(N1502="snížená",J1502,0)</f>
        <v>0</v>
      </c>
      <c r="BG1502" s="244">
        <f>IF(N1502="zákl. přenesená",J1502,0)</f>
        <v>0</v>
      </c>
      <c r="BH1502" s="244">
        <f>IF(N1502="sníž. přenesená",J1502,0)</f>
        <v>0</v>
      </c>
      <c r="BI1502" s="244">
        <f>IF(N1502="nulová",J1502,0)</f>
        <v>0</v>
      </c>
      <c r="BJ1502" s="19" t="s">
        <v>89</v>
      </c>
      <c r="BK1502" s="244">
        <f>ROUND(I1502*H1502,2)</f>
        <v>0</v>
      </c>
      <c r="BL1502" s="19" t="s">
        <v>637</v>
      </c>
      <c r="BM1502" s="243" t="s">
        <v>4013</v>
      </c>
    </row>
    <row r="1503" s="2" customFormat="1" ht="16.5" customHeight="1">
      <c r="A1503" s="40"/>
      <c r="B1503" s="41"/>
      <c r="C1503" s="231" t="s">
        <v>2200</v>
      </c>
      <c r="D1503" s="231" t="s">
        <v>226</v>
      </c>
      <c r="E1503" s="232" t="s">
        <v>4014</v>
      </c>
      <c r="F1503" s="233" t="s">
        <v>4015</v>
      </c>
      <c r="G1503" s="234" t="s">
        <v>1068</v>
      </c>
      <c r="H1503" s="235">
        <v>7</v>
      </c>
      <c r="I1503" s="236"/>
      <c r="J1503" s="237">
        <f>ROUND(I1503*H1503,2)</f>
        <v>0</v>
      </c>
      <c r="K1503" s="238"/>
      <c r="L1503" s="46"/>
      <c r="M1503" s="239" t="s">
        <v>1</v>
      </c>
      <c r="N1503" s="240" t="s">
        <v>44</v>
      </c>
      <c r="O1503" s="93"/>
      <c r="P1503" s="241">
        <f>O1503*H1503</f>
        <v>0</v>
      </c>
      <c r="Q1503" s="241">
        <v>0</v>
      </c>
      <c r="R1503" s="241">
        <f>Q1503*H1503</f>
        <v>0</v>
      </c>
      <c r="S1503" s="241">
        <v>0</v>
      </c>
      <c r="T1503" s="242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3" t="s">
        <v>637</v>
      </c>
      <c r="AT1503" s="243" t="s">
        <v>226</v>
      </c>
      <c r="AU1503" s="243" t="s">
        <v>93</v>
      </c>
      <c r="AY1503" s="19" t="s">
        <v>224</v>
      </c>
      <c r="BE1503" s="244">
        <f>IF(N1503="základní",J1503,0)</f>
        <v>0</v>
      </c>
      <c r="BF1503" s="244">
        <f>IF(N1503="snížená",J1503,0)</f>
        <v>0</v>
      </c>
      <c r="BG1503" s="244">
        <f>IF(N1503="zákl. přenesená",J1503,0)</f>
        <v>0</v>
      </c>
      <c r="BH1503" s="244">
        <f>IF(N1503="sníž. přenesená",J1503,0)</f>
        <v>0</v>
      </c>
      <c r="BI1503" s="244">
        <f>IF(N1503="nulová",J1503,0)</f>
        <v>0</v>
      </c>
      <c r="BJ1503" s="19" t="s">
        <v>89</v>
      </c>
      <c r="BK1503" s="244">
        <f>ROUND(I1503*H1503,2)</f>
        <v>0</v>
      </c>
      <c r="BL1503" s="19" t="s">
        <v>637</v>
      </c>
      <c r="BM1503" s="243" t="s">
        <v>4016</v>
      </c>
    </row>
    <row r="1504" s="2" customFormat="1" ht="16.5" customHeight="1">
      <c r="A1504" s="40"/>
      <c r="B1504" s="41"/>
      <c r="C1504" s="231" t="s">
        <v>2204</v>
      </c>
      <c r="D1504" s="231" t="s">
        <v>226</v>
      </c>
      <c r="E1504" s="232" t="s">
        <v>4017</v>
      </c>
      <c r="F1504" s="233" t="s">
        <v>4018</v>
      </c>
      <c r="G1504" s="234" t="s">
        <v>1068</v>
      </c>
      <c r="H1504" s="235">
        <v>8</v>
      </c>
      <c r="I1504" s="236"/>
      <c r="J1504" s="237">
        <f>ROUND(I1504*H1504,2)</f>
        <v>0</v>
      </c>
      <c r="K1504" s="238"/>
      <c r="L1504" s="46"/>
      <c r="M1504" s="239" t="s">
        <v>1</v>
      </c>
      <c r="N1504" s="240" t="s">
        <v>44</v>
      </c>
      <c r="O1504" s="93"/>
      <c r="P1504" s="241">
        <f>O1504*H1504</f>
        <v>0</v>
      </c>
      <c r="Q1504" s="241">
        <v>0</v>
      </c>
      <c r="R1504" s="241">
        <f>Q1504*H1504</f>
        <v>0</v>
      </c>
      <c r="S1504" s="241">
        <v>0</v>
      </c>
      <c r="T1504" s="242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3" t="s">
        <v>637</v>
      </c>
      <c r="AT1504" s="243" t="s">
        <v>226</v>
      </c>
      <c r="AU1504" s="243" t="s">
        <v>93</v>
      </c>
      <c r="AY1504" s="19" t="s">
        <v>224</v>
      </c>
      <c r="BE1504" s="244">
        <f>IF(N1504="základní",J1504,0)</f>
        <v>0</v>
      </c>
      <c r="BF1504" s="244">
        <f>IF(N1504="snížená",J1504,0)</f>
        <v>0</v>
      </c>
      <c r="BG1504" s="244">
        <f>IF(N1504="zákl. přenesená",J1504,0)</f>
        <v>0</v>
      </c>
      <c r="BH1504" s="244">
        <f>IF(N1504="sníž. přenesená",J1504,0)</f>
        <v>0</v>
      </c>
      <c r="BI1504" s="244">
        <f>IF(N1504="nulová",J1504,0)</f>
        <v>0</v>
      </c>
      <c r="BJ1504" s="19" t="s">
        <v>89</v>
      </c>
      <c r="BK1504" s="244">
        <f>ROUND(I1504*H1504,2)</f>
        <v>0</v>
      </c>
      <c r="BL1504" s="19" t="s">
        <v>637</v>
      </c>
      <c r="BM1504" s="243" t="s">
        <v>4019</v>
      </c>
    </row>
    <row r="1505" s="2" customFormat="1" ht="16.5" customHeight="1">
      <c r="A1505" s="40"/>
      <c r="B1505" s="41"/>
      <c r="C1505" s="231" t="s">
        <v>2208</v>
      </c>
      <c r="D1505" s="231" t="s">
        <v>226</v>
      </c>
      <c r="E1505" s="232" t="s">
        <v>4020</v>
      </c>
      <c r="F1505" s="233" t="s">
        <v>4021</v>
      </c>
      <c r="G1505" s="234" t="s">
        <v>1068</v>
      </c>
      <c r="H1505" s="235">
        <v>8</v>
      </c>
      <c r="I1505" s="236"/>
      <c r="J1505" s="237">
        <f>ROUND(I1505*H1505,2)</f>
        <v>0</v>
      </c>
      <c r="K1505" s="238"/>
      <c r="L1505" s="46"/>
      <c r="M1505" s="239" t="s">
        <v>1</v>
      </c>
      <c r="N1505" s="240" t="s">
        <v>44</v>
      </c>
      <c r="O1505" s="93"/>
      <c r="P1505" s="241">
        <f>O1505*H1505</f>
        <v>0</v>
      </c>
      <c r="Q1505" s="241">
        <v>0</v>
      </c>
      <c r="R1505" s="241">
        <f>Q1505*H1505</f>
        <v>0</v>
      </c>
      <c r="S1505" s="241">
        <v>0</v>
      </c>
      <c r="T1505" s="242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43" t="s">
        <v>637</v>
      </c>
      <c r="AT1505" s="243" t="s">
        <v>226</v>
      </c>
      <c r="AU1505" s="243" t="s">
        <v>93</v>
      </c>
      <c r="AY1505" s="19" t="s">
        <v>224</v>
      </c>
      <c r="BE1505" s="244">
        <f>IF(N1505="základní",J1505,0)</f>
        <v>0</v>
      </c>
      <c r="BF1505" s="244">
        <f>IF(N1505="snížená",J1505,0)</f>
        <v>0</v>
      </c>
      <c r="BG1505" s="244">
        <f>IF(N1505="zákl. přenesená",J1505,0)</f>
        <v>0</v>
      </c>
      <c r="BH1505" s="244">
        <f>IF(N1505="sníž. přenesená",J1505,0)</f>
        <v>0</v>
      </c>
      <c r="BI1505" s="244">
        <f>IF(N1505="nulová",J1505,0)</f>
        <v>0</v>
      </c>
      <c r="BJ1505" s="19" t="s">
        <v>89</v>
      </c>
      <c r="BK1505" s="244">
        <f>ROUND(I1505*H1505,2)</f>
        <v>0</v>
      </c>
      <c r="BL1505" s="19" t="s">
        <v>637</v>
      </c>
      <c r="BM1505" s="243" t="s">
        <v>4022</v>
      </c>
    </row>
    <row r="1506" s="2" customFormat="1" ht="16.5" customHeight="1">
      <c r="A1506" s="40"/>
      <c r="B1506" s="41"/>
      <c r="C1506" s="231" t="s">
        <v>2212</v>
      </c>
      <c r="D1506" s="231" t="s">
        <v>226</v>
      </c>
      <c r="E1506" s="232" t="s">
        <v>4023</v>
      </c>
      <c r="F1506" s="233" t="s">
        <v>4024</v>
      </c>
      <c r="G1506" s="234" t="s">
        <v>1068</v>
      </c>
      <c r="H1506" s="235">
        <v>8</v>
      </c>
      <c r="I1506" s="236"/>
      <c r="J1506" s="237">
        <f>ROUND(I1506*H1506,2)</f>
        <v>0</v>
      </c>
      <c r="K1506" s="238"/>
      <c r="L1506" s="46"/>
      <c r="M1506" s="239" t="s">
        <v>1</v>
      </c>
      <c r="N1506" s="240" t="s">
        <v>44</v>
      </c>
      <c r="O1506" s="93"/>
      <c r="P1506" s="241">
        <f>O1506*H1506</f>
        <v>0</v>
      </c>
      <c r="Q1506" s="241">
        <v>0</v>
      </c>
      <c r="R1506" s="241">
        <f>Q1506*H1506</f>
        <v>0</v>
      </c>
      <c r="S1506" s="241">
        <v>0</v>
      </c>
      <c r="T1506" s="242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3" t="s">
        <v>637</v>
      </c>
      <c r="AT1506" s="243" t="s">
        <v>226</v>
      </c>
      <c r="AU1506" s="243" t="s">
        <v>93</v>
      </c>
      <c r="AY1506" s="19" t="s">
        <v>224</v>
      </c>
      <c r="BE1506" s="244">
        <f>IF(N1506="základní",J1506,0)</f>
        <v>0</v>
      </c>
      <c r="BF1506" s="244">
        <f>IF(N1506="snížená",J1506,0)</f>
        <v>0</v>
      </c>
      <c r="BG1506" s="244">
        <f>IF(N1506="zákl. přenesená",J1506,0)</f>
        <v>0</v>
      </c>
      <c r="BH1506" s="244">
        <f>IF(N1506="sníž. přenesená",J1506,0)</f>
        <v>0</v>
      </c>
      <c r="BI1506" s="244">
        <f>IF(N1506="nulová",J1506,0)</f>
        <v>0</v>
      </c>
      <c r="BJ1506" s="19" t="s">
        <v>89</v>
      </c>
      <c r="BK1506" s="244">
        <f>ROUND(I1506*H1506,2)</f>
        <v>0</v>
      </c>
      <c r="BL1506" s="19" t="s">
        <v>637</v>
      </c>
      <c r="BM1506" s="243" t="s">
        <v>4025</v>
      </c>
    </row>
    <row r="1507" s="2" customFormat="1" ht="16.5" customHeight="1">
      <c r="A1507" s="40"/>
      <c r="B1507" s="41"/>
      <c r="C1507" s="231" t="s">
        <v>2216</v>
      </c>
      <c r="D1507" s="231" t="s">
        <v>226</v>
      </c>
      <c r="E1507" s="232" t="s">
        <v>2459</v>
      </c>
      <c r="F1507" s="233" t="s">
        <v>2460</v>
      </c>
      <c r="G1507" s="234" t="s">
        <v>1068</v>
      </c>
      <c r="H1507" s="235">
        <v>45</v>
      </c>
      <c r="I1507" s="236"/>
      <c r="J1507" s="237">
        <f>ROUND(I1507*H1507,2)</f>
        <v>0</v>
      </c>
      <c r="K1507" s="238"/>
      <c r="L1507" s="46"/>
      <c r="M1507" s="239" t="s">
        <v>1</v>
      </c>
      <c r="N1507" s="240" t="s">
        <v>44</v>
      </c>
      <c r="O1507" s="93"/>
      <c r="P1507" s="241">
        <f>O1507*H1507</f>
        <v>0</v>
      </c>
      <c r="Q1507" s="241">
        <v>0</v>
      </c>
      <c r="R1507" s="241">
        <f>Q1507*H1507</f>
        <v>0</v>
      </c>
      <c r="S1507" s="241">
        <v>0</v>
      </c>
      <c r="T1507" s="242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3" t="s">
        <v>637</v>
      </c>
      <c r="AT1507" s="243" t="s">
        <v>226</v>
      </c>
      <c r="AU1507" s="243" t="s">
        <v>93</v>
      </c>
      <c r="AY1507" s="19" t="s">
        <v>224</v>
      </c>
      <c r="BE1507" s="244">
        <f>IF(N1507="základní",J1507,0)</f>
        <v>0</v>
      </c>
      <c r="BF1507" s="244">
        <f>IF(N1507="snížená",J1507,0)</f>
        <v>0</v>
      </c>
      <c r="BG1507" s="244">
        <f>IF(N1507="zákl. přenesená",J1507,0)</f>
        <v>0</v>
      </c>
      <c r="BH1507" s="244">
        <f>IF(N1507="sníž. přenesená",J1507,0)</f>
        <v>0</v>
      </c>
      <c r="BI1507" s="244">
        <f>IF(N1507="nulová",J1507,0)</f>
        <v>0</v>
      </c>
      <c r="BJ1507" s="19" t="s">
        <v>89</v>
      </c>
      <c r="BK1507" s="244">
        <f>ROUND(I1507*H1507,2)</f>
        <v>0</v>
      </c>
      <c r="BL1507" s="19" t="s">
        <v>637</v>
      </c>
      <c r="BM1507" s="243" t="s">
        <v>4026</v>
      </c>
    </row>
    <row r="1508" s="2" customFormat="1" ht="16.5" customHeight="1">
      <c r="A1508" s="40"/>
      <c r="B1508" s="41"/>
      <c r="C1508" s="231" t="s">
        <v>2220</v>
      </c>
      <c r="D1508" s="231" t="s">
        <v>226</v>
      </c>
      <c r="E1508" s="232" t="s">
        <v>4027</v>
      </c>
      <c r="F1508" s="233" t="s">
        <v>4028</v>
      </c>
      <c r="G1508" s="234" t="s">
        <v>1068</v>
      </c>
      <c r="H1508" s="235">
        <v>65</v>
      </c>
      <c r="I1508" s="236"/>
      <c r="J1508" s="237">
        <f>ROUND(I1508*H1508,2)</f>
        <v>0</v>
      </c>
      <c r="K1508" s="238"/>
      <c r="L1508" s="46"/>
      <c r="M1508" s="239" t="s">
        <v>1</v>
      </c>
      <c r="N1508" s="240" t="s">
        <v>44</v>
      </c>
      <c r="O1508" s="93"/>
      <c r="P1508" s="241">
        <f>O1508*H1508</f>
        <v>0</v>
      </c>
      <c r="Q1508" s="241">
        <v>0</v>
      </c>
      <c r="R1508" s="241">
        <f>Q1508*H1508</f>
        <v>0</v>
      </c>
      <c r="S1508" s="241">
        <v>0</v>
      </c>
      <c r="T1508" s="242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3" t="s">
        <v>637</v>
      </c>
      <c r="AT1508" s="243" t="s">
        <v>226</v>
      </c>
      <c r="AU1508" s="243" t="s">
        <v>93</v>
      </c>
      <c r="AY1508" s="19" t="s">
        <v>224</v>
      </c>
      <c r="BE1508" s="244">
        <f>IF(N1508="základní",J1508,0)</f>
        <v>0</v>
      </c>
      <c r="BF1508" s="244">
        <f>IF(N1508="snížená",J1508,0)</f>
        <v>0</v>
      </c>
      <c r="BG1508" s="244">
        <f>IF(N1508="zákl. přenesená",J1508,0)</f>
        <v>0</v>
      </c>
      <c r="BH1508" s="244">
        <f>IF(N1508="sníž. přenesená",J1508,0)</f>
        <v>0</v>
      </c>
      <c r="BI1508" s="244">
        <f>IF(N1508="nulová",J1508,0)</f>
        <v>0</v>
      </c>
      <c r="BJ1508" s="19" t="s">
        <v>89</v>
      </c>
      <c r="BK1508" s="244">
        <f>ROUND(I1508*H1508,2)</f>
        <v>0</v>
      </c>
      <c r="BL1508" s="19" t="s">
        <v>637</v>
      </c>
      <c r="BM1508" s="243" t="s">
        <v>4029</v>
      </c>
    </row>
    <row r="1509" s="2" customFormat="1" ht="16.5" customHeight="1">
      <c r="A1509" s="40"/>
      <c r="B1509" s="41"/>
      <c r="C1509" s="231" t="s">
        <v>2224</v>
      </c>
      <c r="D1509" s="231" t="s">
        <v>226</v>
      </c>
      <c r="E1509" s="232" t="s">
        <v>4030</v>
      </c>
      <c r="F1509" s="233" t="s">
        <v>4031</v>
      </c>
      <c r="G1509" s="234" t="s">
        <v>1068</v>
      </c>
      <c r="H1509" s="235">
        <v>15</v>
      </c>
      <c r="I1509" s="236"/>
      <c r="J1509" s="237">
        <f>ROUND(I1509*H1509,2)</f>
        <v>0</v>
      </c>
      <c r="K1509" s="238"/>
      <c r="L1509" s="46"/>
      <c r="M1509" s="239" t="s">
        <v>1</v>
      </c>
      <c r="N1509" s="240" t="s">
        <v>44</v>
      </c>
      <c r="O1509" s="93"/>
      <c r="P1509" s="241">
        <f>O1509*H1509</f>
        <v>0</v>
      </c>
      <c r="Q1509" s="241">
        <v>0</v>
      </c>
      <c r="R1509" s="241">
        <f>Q1509*H1509</f>
        <v>0</v>
      </c>
      <c r="S1509" s="241">
        <v>0</v>
      </c>
      <c r="T1509" s="242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43" t="s">
        <v>637</v>
      </c>
      <c r="AT1509" s="243" t="s">
        <v>226</v>
      </c>
      <c r="AU1509" s="243" t="s">
        <v>93</v>
      </c>
      <c r="AY1509" s="19" t="s">
        <v>224</v>
      </c>
      <c r="BE1509" s="244">
        <f>IF(N1509="základní",J1509,0)</f>
        <v>0</v>
      </c>
      <c r="BF1509" s="244">
        <f>IF(N1509="snížená",J1509,0)</f>
        <v>0</v>
      </c>
      <c r="BG1509" s="244">
        <f>IF(N1509="zákl. přenesená",J1509,0)</f>
        <v>0</v>
      </c>
      <c r="BH1509" s="244">
        <f>IF(N1509="sníž. přenesená",J1509,0)</f>
        <v>0</v>
      </c>
      <c r="BI1509" s="244">
        <f>IF(N1509="nulová",J1509,0)</f>
        <v>0</v>
      </c>
      <c r="BJ1509" s="19" t="s">
        <v>89</v>
      </c>
      <c r="BK1509" s="244">
        <f>ROUND(I1509*H1509,2)</f>
        <v>0</v>
      </c>
      <c r="BL1509" s="19" t="s">
        <v>637</v>
      </c>
      <c r="BM1509" s="243" t="s">
        <v>4032</v>
      </c>
    </row>
    <row r="1510" s="2" customFormat="1" ht="16.5" customHeight="1">
      <c r="A1510" s="40"/>
      <c r="B1510" s="41"/>
      <c r="C1510" s="231" t="s">
        <v>2228</v>
      </c>
      <c r="D1510" s="231" t="s">
        <v>226</v>
      </c>
      <c r="E1510" s="232" t="s">
        <v>2463</v>
      </c>
      <c r="F1510" s="233" t="s">
        <v>2464</v>
      </c>
      <c r="G1510" s="234" t="s">
        <v>1068</v>
      </c>
      <c r="H1510" s="235">
        <v>4</v>
      </c>
      <c r="I1510" s="236"/>
      <c r="J1510" s="237">
        <f>ROUND(I1510*H1510,2)</f>
        <v>0</v>
      </c>
      <c r="K1510" s="238"/>
      <c r="L1510" s="46"/>
      <c r="M1510" s="239" t="s">
        <v>1</v>
      </c>
      <c r="N1510" s="240" t="s">
        <v>44</v>
      </c>
      <c r="O1510" s="93"/>
      <c r="P1510" s="241">
        <f>O1510*H1510</f>
        <v>0</v>
      </c>
      <c r="Q1510" s="241">
        <v>0</v>
      </c>
      <c r="R1510" s="241">
        <f>Q1510*H1510</f>
        <v>0</v>
      </c>
      <c r="S1510" s="241">
        <v>0</v>
      </c>
      <c r="T1510" s="242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43" t="s">
        <v>637</v>
      </c>
      <c r="AT1510" s="243" t="s">
        <v>226</v>
      </c>
      <c r="AU1510" s="243" t="s">
        <v>93</v>
      </c>
      <c r="AY1510" s="19" t="s">
        <v>224</v>
      </c>
      <c r="BE1510" s="244">
        <f>IF(N1510="základní",J1510,0)</f>
        <v>0</v>
      </c>
      <c r="BF1510" s="244">
        <f>IF(N1510="snížená",J1510,0)</f>
        <v>0</v>
      </c>
      <c r="BG1510" s="244">
        <f>IF(N1510="zákl. přenesená",J1510,0)</f>
        <v>0</v>
      </c>
      <c r="BH1510" s="244">
        <f>IF(N1510="sníž. přenesená",J1510,0)</f>
        <v>0</v>
      </c>
      <c r="BI1510" s="244">
        <f>IF(N1510="nulová",J1510,0)</f>
        <v>0</v>
      </c>
      <c r="BJ1510" s="19" t="s">
        <v>89</v>
      </c>
      <c r="BK1510" s="244">
        <f>ROUND(I1510*H1510,2)</f>
        <v>0</v>
      </c>
      <c r="BL1510" s="19" t="s">
        <v>637</v>
      </c>
      <c r="BM1510" s="243" t="s">
        <v>4033</v>
      </c>
    </row>
    <row r="1511" s="2" customFormat="1" ht="16.5" customHeight="1">
      <c r="A1511" s="40"/>
      <c r="B1511" s="41"/>
      <c r="C1511" s="231" t="s">
        <v>2232</v>
      </c>
      <c r="D1511" s="231" t="s">
        <v>226</v>
      </c>
      <c r="E1511" s="232" t="s">
        <v>2467</v>
      </c>
      <c r="F1511" s="233" t="s">
        <v>2468</v>
      </c>
      <c r="G1511" s="234" t="s">
        <v>1068</v>
      </c>
      <c r="H1511" s="235">
        <v>1</v>
      </c>
      <c r="I1511" s="236"/>
      <c r="J1511" s="237">
        <f>ROUND(I1511*H1511,2)</f>
        <v>0</v>
      </c>
      <c r="K1511" s="238"/>
      <c r="L1511" s="46"/>
      <c r="M1511" s="239" t="s">
        <v>1</v>
      </c>
      <c r="N1511" s="240" t="s">
        <v>44</v>
      </c>
      <c r="O1511" s="93"/>
      <c r="P1511" s="241">
        <f>O1511*H1511</f>
        <v>0</v>
      </c>
      <c r="Q1511" s="241">
        <v>0</v>
      </c>
      <c r="R1511" s="241">
        <f>Q1511*H1511</f>
        <v>0</v>
      </c>
      <c r="S1511" s="241">
        <v>0</v>
      </c>
      <c r="T1511" s="242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3" t="s">
        <v>637</v>
      </c>
      <c r="AT1511" s="243" t="s">
        <v>226</v>
      </c>
      <c r="AU1511" s="243" t="s">
        <v>93</v>
      </c>
      <c r="AY1511" s="19" t="s">
        <v>224</v>
      </c>
      <c r="BE1511" s="244">
        <f>IF(N1511="základní",J1511,0)</f>
        <v>0</v>
      </c>
      <c r="BF1511" s="244">
        <f>IF(N1511="snížená",J1511,0)</f>
        <v>0</v>
      </c>
      <c r="BG1511" s="244">
        <f>IF(N1511="zákl. přenesená",J1511,0)</f>
        <v>0</v>
      </c>
      <c r="BH1511" s="244">
        <f>IF(N1511="sníž. přenesená",J1511,0)</f>
        <v>0</v>
      </c>
      <c r="BI1511" s="244">
        <f>IF(N1511="nulová",J1511,0)</f>
        <v>0</v>
      </c>
      <c r="BJ1511" s="19" t="s">
        <v>89</v>
      </c>
      <c r="BK1511" s="244">
        <f>ROUND(I1511*H1511,2)</f>
        <v>0</v>
      </c>
      <c r="BL1511" s="19" t="s">
        <v>637</v>
      </c>
      <c r="BM1511" s="243" t="s">
        <v>4034</v>
      </c>
    </row>
    <row r="1512" s="2" customFormat="1" ht="16.5" customHeight="1">
      <c r="A1512" s="40"/>
      <c r="B1512" s="41"/>
      <c r="C1512" s="231" t="s">
        <v>2236</v>
      </c>
      <c r="D1512" s="231" t="s">
        <v>226</v>
      </c>
      <c r="E1512" s="232" t="s">
        <v>2471</v>
      </c>
      <c r="F1512" s="233" t="s">
        <v>2472</v>
      </c>
      <c r="G1512" s="234" t="s">
        <v>1068</v>
      </c>
      <c r="H1512" s="235">
        <v>35</v>
      </c>
      <c r="I1512" s="236"/>
      <c r="J1512" s="237">
        <f>ROUND(I1512*H1512,2)</f>
        <v>0</v>
      </c>
      <c r="K1512" s="238"/>
      <c r="L1512" s="46"/>
      <c r="M1512" s="239" t="s">
        <v>1</v>
      </c>
      <c r="N1512" s="240" t="s">
        <v>44</v>
      </c>
      <c r="O1512" s="93"/>
      <c r="P1512" s="241">
        <f>O1512*H1512</f>
        <v>0</v>
      </c>
      <c r="Q1512" s="241">
        <v>0</v>
      </c>
      <c r="R1512" s="241">
        <f>Q1512*H1512</f>
        <v>0</v>
      </c>
      <c r="S1512" s="241">
        <v>0</v>
      </c>
      <c r="T1512" s="242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3" t="s">
        <v>637</v>
      </c>
      <c r="AT1512" s="243" t="s">
        <v>226</v>
      </c>
      <c r="AU1512" s="243" t="s">
        <v>93</v>
      </c>
      <c r="AY1512" s="19" t="s">
        <v>224</v>
      </c>
      <c r="BE1512" s="244">
        <f>IF(N1512="základní",J1512,0)</f>
        <v>0</v>
      </c>
      <c r="BF1512" s="244">
        <f>IF(N1512="snížená",J1512,0)</f>
        <v>0</v>
      </c>
      <c r="BG1512" s="244">
        <f>IF(N1512="zákl. přenesená",J1512,0)</f>
        <v>0</v>
      </c>
      <c r="BH1512" s="244">
        <f>IF(N1512="sníž. přenesená",J1512,0)</f>
        <v>0</v>
      </c>
      <c r="BI1512" s="244">
        <f>IF(N1512="nulová",J1512,0)</f>
        <v>0</v>
      </c>
      <c r="BJ1512" s="19" t="s">
        <v>89</v>
      </c>
      <c r="BK1512" s="244">
        <f>ROUND(I1512*H1512,2)</f>
        <v>0</v>
      </c>
      <c r="BL1512" s="19" t="s">
        <v>637</v>
      </c>
      <c r="BM1512" s="243" t="s">
        <v>4035</v>
      </c>
    </row>
    <row r="1513" s="2" customFormat="1" ht="16.5" customHeight="1">
      <c r="A1513" s="40"/>
      <c r="B1513" s="41"/>
      <c r="C1513" s="231" t="s">
        <v>2240</v>
      </c>
      <c r="D1513" s="231" t="s">
        <v>226</v>
      </c>
      <c r="E1513" s="232" t="s">
        <v>2475</v>
      </c>
      <c r="F1513" s="233" t="s">
        <v>2476</v>
      </c>
      <c r="G1513" s="234" t="s">
        <v>273</v>
      </c>
      <c r="H1513" s="235">
        <v>98</v>
      </c>
      <c r="I1513" s="236"/>
      <c r="J1513" s="237">
        <f>ROUND(I1513*H1513,2)</f>
        <v>0</v>
      </c>
      <c r="K1513" s="238"/>
      <c r="L1513" s="46"/>
      <c r="M1513" s="239" t="s">
        <v>1</v>
      </c>
      <c r="N1513" s="240" t="s">
        <v>44</v>
      </c>
      <c r="O1513" s="93"/>
      <c r="P1513" s="241">
        <f>O1513*H1513</f>
        <v>0</v>
      </c>
      <c r="Q1513" s="241">
        <v>0</v>
      </c>
      <c r="R1513" s="241">
        <f>Q1513*H1513</f>
        <v>0</v>
      </c>
      <c r="S1513" s="241">
        <v>0</v>
      </c>
      <c r="T1513" s="242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3" t="s">
        <v>637</v>
      </c>
      <c r="AT1513" s="243" t="s">
        <v>226</v>
      </c>
      <c r="AU1513" s="243" t="s">
        <v>93</v>
      </c>
      <c r="AY1513" s="19" t="s">
        <v>224</v>
      </c>
      <c r="BE1513" s="244">
        <f>IF(N1513="základní",J1513,0)</f>
        <v>0</v>
      </c>
      <c r="BF1513" s="244">
        <f>IF(N1513="snížená",J1513,0)</f>
        <v>0</v>
      </c>
      <c r="BG1513" s="244">
        <f>IF(N1513="zákl. přenesená",J1513,0)</f>
        <v>0</v>
      </c>
      <c r="BH1513" s="244">
        <f>IF(N1513="sníž. přenesená",J1513,0)</f>
        <v>0</v>
      </c>
      <c r="BI1513" s="244">
        <f>IF(N1513="nulová",J1513,0)</f>
        <v>0</v>
      </c>
      <c r="BJ1513" s="19" t="s">
        <v>89</v>
      </c>
      <c r="BK1513" s="244">
        <f>ROUND(I1513*H1513,2)</f>
        <v>0</v>
      </c>
      <c r="BL1513" s="19" t="s">
        <v>637</v>
      </c>
      <c r="BM1513" s="243" t="s">
        <v>4036</v>
      </c>
    </row>
    <row r="1514" s="2" customFormat="1" ht="16.5" customHeight="1">
      <c r="A1514" s="40"/>
      <c r="B1514" s="41"/>
      <c r="C1514" s="231" t="s">
        <v>2244</v>
      </c>
      <c r="D1514" s="231" t="s">
        <v>226</v>
      </c>
      <c r="E1514" s="232" t="s">
        <v>2479</v>
      </c>
      <c r="F1514" s="233" t="s">
        <v>2480</v>
      </c>
      <c r="G1514" s="234" t="s">
        <v>1068</v>
      </c>
      <c r="H1514" s="235">
        <v>2</v>
      </c>
      <c r="I1514" s="236"/>
      <c r="J1514" s="237">
        <f>ROUND(I1514*H1514,2)</f>
        <v>0</v>
      </c>
      <c r="K1514" s="238"/>
      <c r="L1514" s="46"/>
      <c r="M1514" s="239" t="s">
        <v>1</v>
      </c>
      <c r="N1514" s="240" t="s">
        <v>44</v>
      </c>
      <c r="O1514" s="93"/>
      <c r="P1514" s="241">
        <f>O1514*H1514</f>
        <v>0</v>
      </c>
      <c r="Q1514" s="241">
        <v>0</v>
      </c>
      <c r="R1514" s="241">
        <f>Q1514*H1514</f>
        <v>0</v>
      </c>
      <c r="S1514" s="241">
        <v>0</v>
      </c>
      <c r="T1514" s="242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43" t="s">
        <v>637</v>
      </c>
      <c r="AT1514" s="243" t="s">
        <v>226</v>
      </c>
      <c r="AU1514" s="243" t="s">
        <v>93</v>
      </c>
      <c r="AY1514" s="19" t="s">
        <v>224</v>
      </c>
      <c r="BE1514" s="244">
        <f>IF(N1514="základní",J1514,0)</f>
        <v>0</v>
      </c>
      <c r="BF1514" s="244">
        <f>IF(N1514="snížená",J1514,0)</f>
        <v>0</v>
      </c>
      <c r="BG1514" s="244">
        <f>IF(N1514="zákl. přenesená",J1514,0)</f>
        <v>0</v>
      </c>
      <c r="BH1514" s="244">
        <f>IF(N1514="sníž. přenesená",J1514,0)</f>
        <v>0</v>
      </c>
      <c r="BI1514" s="244">
        <f>IF(N1514="nulová",J1514,0)</f>
        <v>0</v>
      </c>
      <c r="BJ1514" s="19" t="s">
        <v>89</v>
      </c>
      <c r="BK1514" s="244">
        <f>ROUND(I1514*H1514,2)</f>
        <v>0</v>
      </c>
      <c r="BL1514" s="19" t="s">
        <v>637</v>
      </c>
      <c r="BM1514" s="243" t="s">
        <v>4037</v>
      </c>
    </row>
    <row r="1515" s="2" customFormat="1" ht="16.5" customHeight="1">
      <c r="A1515" s="40"/>
      <c r="B1515" s="41"/>
      <c r="C1515" s="231" t="s">
        <v>2248</v>
      </c>
      <c r="D1515" s="231" t="s">
        <v>226</v>
      </c>
      <c r="E1515" s="232" t="s">
        <v>2483</v>
      </c>
      <c r="F1515" s="233" t="s">
        <v>2484</v>
      </c>
      <c r="G1515" s="234" t="s">
        <v>1068</v>
      </c>
      <c r="H1515" s="235">
        <v>7</v>
      </c>
      <c r="I1515" s="236"/>
      <c r="J1515" s="237">
        <f>ROUND(I1515*H1515,2)</f>
        <v>0</v>
      </c>
      <c r="K1515" s="238"/>
      <c r="L1515" s="46"/>
      <c r="M1515" s="239" t="s">
        <v>1</v>
      </c>
      <c r="N1515" s="240" t="s">
        <v>44</v>
      </c>
      <c r="O1515" s="93"/>
      <c r="P1515" s="241">
        <f>O1515*H1515</f>
        <v>0</v>
      </c>
      <c r="Q1515" s="241">
        <v>0</v>
      </c>
      <c r="R1515" s="241">
        <f>Q1515*H1515</f>
        <v>0</v>
      </c>
      <c r="S1515" s="241">
        <v>0</v>
      </c>
      <c r="T1515" s="242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3" t="s">
        <v>637</v>
      </c>
      <c r="AT1515" s="243" t="s">
        <v>226</v>
      </c>
      <c r="AU1515" s="243" t="s">
        <v>93</v>
      </c>
      <c r="AY1515" s="19" t="s">
        <v>224</v>
      </c>
      <c r="BE1515" s="244">
        <f>IF(N1515="základní",J1515,0)</f>
        <v>0</v>
      </c>
      <c r="BF1515" s="244">
        <f>IF(N1515="snížená",J1515,0)</f>
        <v>0</v>
      </c>
      <c r="BG1515" s="244">
        <f>IF(N1515="zákl. přenesená",J1515,0)</f>
        <v>0</v>
      </c>
      <c r="BH1515" s="244">
        <f>IF(N1515="sníž. přenesená",J1515,0)</f>
        <v>0</v>
      </c>
      <c r="BI1515" s="244">
        <f>IF(N1515="nulová",J1515,0)</f>
        <v>0</v>
      </c>
      <c r="BJ1515" s="19" t="s">
        <v>89</v>
      </c>
      <c r="BK1515" s="244">
        <f>ROUND(I1515*H1515,2)</f>
        <v>0</v>
      </c>
      <c r="BL1515" s="19" t="s">
        <v>637</v>
      </c>
      <c r="BM1515" s="243" t="s">
        <v>4038</v>
      </c>
    </row>
    <row r="1516" s="2" customFormat="1" ht="16.5" customHeight="1">
      <c r="A1516" s="40"/>
      <c r="B1516" s="41"/>
      <c r="C1516" s="231" t="s">
        <v>2252</v>
      </c>
      <c r="D1516" s="231" t="s">
        <v>226</v>
      </c>
      <c r="E1516" s="232" t="s">
        <v>2487</v>
      </c>
      <c r="F1516" s="233" t="s">
        <v>2488</v>
      </c>
      <c r="G1516" s="234" t="s">
        <v>1068</v>
      </c>
      <c r="H1516" s="235">
        <v>1</v>
      </c>
      <c r="I1516" s="236"/>
      <c r="J1516" s="237">
        <f>ROUND(I1516*H1516,2)</f>
        <v>0</v>
      </c>
      <c r="K1516" s="238"/>
      <c r="L1516" s="46"/>
      <c r="M1516" s="239" t="s">
        <v>1</v>
      </c>
      <c r="N1516" s="240" t="s">
        <v>44</v>
      </c>
      <c r="O1516" s="93"/>
      <c r="P1516" s="241">
        <f>O1516*H1516</f>
        <v>0</v>
      </c>
      <c r="Q1516" s="241">
        <v>0</v>
      </c>
      <c r="R1516" s="241">
        <f>Q1516*H1516</f>
        <v>0</v>
      </c>
      <c r="S1516" s="241">
        <v>0</v>
      </c>
      <c r="T1516" s="242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43" t="s">
        <v>637</v>
      </c>
      <c r="AT1516" s="243" t="s">
        <v>226</v>
      </c>
      <c r="AU1516" s="243" t="s">
        <v>93</v>
      </c>
      <c r="AY1516" s="19" t="s">
        <v>224</v>
      </c>
      <c r="BE1516" s="244">
        <f>IF(N1516="základní",J1516,0)</f>
        <v>0</v>
      </c>
      <c r="BF1516" s="244">
        <f>IF(N1516="snížená",J1516,0)</f>
        <v>0</v>
      </c>
      <c r="BG1516" s="244">
        <f>IF(N1516="zákl. přenesená",J1516,0)</f>
        <v>0</v>
      </c>
      <c r="BH1516" s="244">
        <f>IF(N1516="sníž. přenesená",J1516,0)</f>
        <v>0</v>
      </c>
      <c r="BI1516" s="244">
        <f>IF(N1516="nulová",J1516,0)</f>
        <v>0</v>
      </c>
      <c r="BJ1516" s="19" t="s">
        <v>89</v>
      </c>
      <c r="BK1516" s="244">
        <f>ROUND(I1516*H1516,2)</f>
        <v>0</v>
      </c>
      <c r="BL1516" s="19" t="s">
        <v>637</v>
      </c>
      <c r="BM1516" s="243" t="s">
        <v>4039</v>
      </c>
    </row>
    <row r="1517" s="2" customFormat="1" ht="16.5" customHeight="1">
      <c r="A1517" s="40"/>
      <c r="B1517" s="41"/>
      <c r="C1517" s="231" t="s">
        <v>2256</v>
      </c>
      <c r="D1517" s="231" t="s">
        <v>226</v>
      </c>
      <c r="E1517" s="232" t="s">
        <v>2491</v>
      </c>
      <c r="F1517" s="233" t="s">
        <v>2492</v>
      </c>
      <c r="G1517" s="234" t="s">
        <v>1068</v>
      </c>
      <c r="H1517" s="235">
        <v>6</v>
      </c>
      <c r="I1517" s="236"/>
      <c r="J1517" s="237">
        <f>ROUND(I1517*H1517,2)</f>
        <v>0</v>
      </c>
      <c r="K1517" s="238"/>
      <c r="L1517" s="46"/>
      <c r="M1517" s="239" t="s">
        <v>1</v>
      </c>
      <c r="N1517" s="240" t="s">
        <v>44</v>
      </c>
      <c r="O1517" s="93"/>
      <c r="P1517" s="241">
        <f>O1517*H1517</f>
        <v>0</v>
      </c>
      <c r="Q1517" s="241">
        <v>0</v>
      </c>
      <c r="R1517" s="241">
        <f>Q1517*H1517</f>
        <v>0</v>
      </c>
      <c r="S1517" s="241">
        <v>0</v>
      </c>
      <c r="T1517" s="242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43" t="s">
        <v>637</v>
      </c>
      <c r="AT1517" s="243" t="s">
        <v>226</v>
      </c>
      <c r="AU1517" s="243" t="s">
        <v>93</v>
      </c>
      <c r="AY1517" s="19" t="s">
        <v>224</v>
      </c>
      <c r="BE1517" s="244">
        <f>IF(N1517="základní",J1517,0)</f>
        <v>0</v>
      </c>
      <c r="BF1517" s="244">
        <f>IF(N1517="snížená",J1517,0)</f>
        <v>0</v>
      </c>
      <c r="BG1517" s="244">
        <f>IF(N1517="zákl. přenesená",J1517,0)</f>
        <v>0</v>
      </c>
      <c r="BH1517" s="244">
        <f>IF(N1517="sníž. přenesená",J1517,0)</f>
        <v>0</v>
      </c>
      <c r="BI1517" s="244">
        <f>IF(N1517="nulová",J1517,0)</f>
        <v>0</v>
      </c>
      <c r="BJ1517" s="19" t="s">
        <v>89</v>
      </c>
      <c r="BK1517" s="244">
        <f>ROUND(I1517*H1517,2)</f>
        <v>0</v>
      </c>
      <c r="BL1517" s="19" t="s">
        <v>637</v>
      </c>
      <c r="BM1517" s="243" t="s">
        <v>4040</v>
      </c>
    </row>
    <row r="1518" s="2" customFormat="1" ht="16.5" customHeight="1">
      <c r="A1518" s="40"/>
      <c r="B1518" s="41"/>
      <c r="C1518" s="231" t="s">
        <v>2260</v>
      </c>
      <c r="D1518" s="231" t="s">
        <v>226</v>
      </c>
      <c r="E1518" s="232" t="s">
        <v>2495</v>
      </c>
      <c r="F1518" s="233" t="s">
        <v>2496</v>
      </c>
      <c r="G1518" s="234" t="s">
        <v>1068</v>
      </c>
      <c r="H1518" s="235">
        <v>1</v>
      </c>
      <c r="I1518" s="236"/>
      <c r="J1518" s="237">
        <f>ROUND(I1518*H1518,2)</f>
        <v>0</v>
      </c>
      <c r="K1518" s="238"/>
      <c r="L1518" s="46"/>
      <c r="M1518" s="239" t="s">
        <v>1</v>
      </c>
      <c r="N1518" s="240" t="s">
        <v>44</v>
      </c>
      <c r="O1518" s="93"/>
      <c r="P1518" s="241">
        <f>O1518*H1518</f>
        <v>0</v>
      </c>
      <c r="Q1518" s="241">
        <v>0</v>
      </c>
      <c r="R1518" s="241">
        <f>Q1518*H1518</f>
        <v>0</v>
      </c>
      <c r="S1518" s="241">
        <v>0</v>
      </c>
      <c r="T1518" s="242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3" t="s">
        <v>637</v>
      </c>
      <c r="AT1518" s="243" t="s">
        <v>226</v>
      </c>
      <c r="AU1518" s="243" t="s">
        <v>93</v>
      </c>
      <c r="AY1518" s="19" t="s">
        <v>224</v>
      </c>
      <c r="BE1518" s="244">
        <f>IF(N1518="základní",J1518,0)</f>
        <v>0</v>
      </c>
      <c r="BF1518" s="244">
        <f>IF(N1518="snížená",J1518,0)</f>
        <v>0</v>
      </c>
      <c r="BG1518" s="244">
        <f>IF(N1518="zákl. přenesená",J1518,0)</f>
        <v>0</v>
      </c>
      <c r="BH1518" s="244">
        <f>IF(N1518="sníž. přenesená",J1518,0)</f>
        <v>0</v>
      </c>
      <c r="BI1518" s="244">
        <f>IF(N1518="nulová",J1518,0)</f>
        <v>0</v>
      </c>
      <c r="BJ1518" s="19" t="s">
        <v>89</v>
      </c>
      <c r="BK1518" s="244">
        <f>ROUND(I1518*H1518,2)</f>
        <v>0</v>
      </c>
      <c r="BL1518" s="19" t="s">
        <v>637</v>
      </c>
      <c r="BM1518" s="243" t="s">
        <v>4041</v>
      </c>
    </row>
    <row r="1519" s="2" customFormat="1" ht="16.5" customHeight="1">
      <c r="A1519" s="40"/>
      <c r="B1519" s="41"/>
      <c r="C1519" s="231" t="s">
        <v>2268</v>
      </c>
      <c r="D1519" s="231" t="s">
        <v>226</v>
      </c>
      <c r="E1519" s="232" t="s">
        <v>2499</v>
      </c>
      <c r="F1519" s="233" t="s">
        <v>2500</v>
      </c>
      <c r="G1519" s="234" t="s">
        <v>1068</v>
      </c>
      <c r="H1519" s="235">
        <v>1</v>
      </c>
      <c r="I1519" s="236"/>
      <c r="J1519" s="237">
        <f>ROUND(I1519*H1519,2)</f>
        <v>0</v>
      </c>
      <c r="K1519" s="238"/>
      <c r="L1519" s="46"/>
      <c r="M1519" s="239" t="s">
        <v>1</v>
      </c>
      <c r="N1519" s="240" t="s">
        <v>44</v>
      </c>
      <c r="O1519" s="93"/>
      <c r="P1519" s="241">
        <f>O1519*H1519</f>
        <v>0</v>
      </c>
      <c r="Q1519" s="241">
        <v>0</v>
      </c>
      <c r="R1519" s="241">
        <f>Q1519*H1519</f>
        <v>0</v>
      </c>
      <c r="S1519" s="241">
        <v>0</v>
      </c>
      <c r="T1519" s="242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3" t="s">
        <v>637</v>
      </c>
      <c r="AT1519" s="243" t="s">
        <v>226</v>
      </c>
      <c r="AU1519" s="243" t="s">
        <v>93</v>
      </c>
      <c r="AY1519" s="19" t="s">
        <v>224</v>
      </c>
      <c r="BE1519" s="244">
        <f>IF(N1519="základní",J1519,0)</f>
        <v>0</v>
      </c>
      <c r="BF1519" s="244">
        <f>IF(N1519="snížená",J1519,0)</f>
        <v>0</v>
      </c>
      <c r="BG1519" s="244">
        <f>IF(N1519="zákl. přenesená",J1519,0)</f>
        <v>0</v>
      </c>
      <c r="BH1519" s="244">
        <f>IF(N1519="sníž. přenesená",J1519,0)</f>
        <v>0</v>
      </c>
      <c r="BI1519" s="244">
        <f>IF(N1519="nulová",J1519,0)</f>
        <v>0</v>
      </c>
      <c r="BJ1519" s="19" t="s">
        <v>89</v>
      </c>
      <c r="BK1519" s="244">
        <f>ROUND(I1519*H1519,2)</f>
        <v>0</v>
      </c>
      <c r="BL1519" s="19" t="s">
        <v>637</v>
      </c>
      <c r="BM1519" s="243" t="s">
        <v>4042</v>
      </c>
    </row>
    <row r="1520" s="12" customFormat="1" ht="20.88" customHeight="1">
      <c r="A1520" s="12"/>
      <c r="B1520" s="215"/>
      <c r="C1520" s="216"/>
      <c r="D1520" s="217" t="s">
        <v>77</v>
      </c>
      <c r="E1520" s="229" t="s">
        <v>2502</v>
      </c>
      <c r="F1520" s="229" t="s">
        <v>2503</v>
      </c>
      <c r="G1520" s="216"/>
      <c r="H1520" s="216"/>
      <c r="I1520" s="219"/>
      <c r="J1520" s="230">
        <f>BK1520</f>
        <v>0</v>
      </c>
      <c r="K1520" s="216"/>
      <c r="L1520" s="221"/>
      <c r="M1520" s="222"/>
      <c r="N1520" s="223"/>
      <c r="O1520" s="223"/>
      <c r="P1520" s="224">
        <f>SUM(P1521:P1542)</f>
        <v>0</v>
      </c>
      <c r="Q1520" s="223"/>
      <c r="R1520" s="224">
        <f>SUM(R1521:R1542)</f>
        <v>0</v>
      </c>
      <c r="S1520" s="223"/>
      <c r="T1520" s="225">
        <f>SUM(T1521:T1542)</f>
        <v>0</v>
      </c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R1520" s="226" t="s">
        <v>93</v>
      </c>
      <c r="AT1520" s="227" t="s">
        <v>77</v>
      </c>
      <c r="AU1520" s="227" t="s">
        <v>89</v>
      </c>
      <c r="AY1520" s="226" t="s">
        <v>224</v>
      </c>
      <c r="BK1520" s="228">
        <f>SUM(BK1521:BK1542)</f>
        <v>0</v>
      </c>
    </row>
    <row r="1521" s="2" customFormat="1" ht="16.5" customHeight="1">
      <c r="A1521" s="40"/>
      <c r="B1521" s="41"/>
      <c r="C1521" s="231" t="s">
        <v>2272</v>
      </c>
      <c r="D1521" s="231" t="s">
        <v>226</v>
      </c>
      <c r="E1521" s="232" t="s">
        <v>2505</v>
      </c>
      <c r="F1521" s="233" t="s">
        <v>2506</v>
      </c>
      <c r="G1521" s="234" t="s">
        <v>1068</v>
      </c>
      <c r="H1521" s="235">
        <v>7</v>
      </c>
      <c r="I1521" s="236"/>
      <c r="J1521" s="237">
        <f>ROUND(I1521*H1521,2)</f>
        <v>0</v>
      </c>
      <c r="K1521" s="238"/>
      <c r="L1521" s="46"/>
      <c r="M1521" s="239" t="s">
        <v>1</v>
      </c>
      <c r="N1521" s="240" t="s">
        <v>44</v>
      </c>
      <c r="O1521" s="93"/>
      <c r="P1521" s="241">
        <f>O1521*H1521</f>
        <v>0</v>
      </c>
      <c r="Q1521" s="241">
        <v>0</v>
      </c>
      <c r="R1521" s="241">
        <f>Q1521*H1521</f>
        <v>0</v>
      </c>
      <c r="S1521" s="241">
        <v>0</v>
      </c>
      <c r="T1521" s="242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43" t="s">
        <v>637</v>
      </c>
      <c r="AT1521" s="243" t="s">
        <v>226</v>
      </c>
      <c r="AU1521" s="243" t="s">
        <v>93</v>
      </c>
      <c r="AY1521" s="19" t="s">
        <v>224</v>
      </c>
      <c r="BE1521" s="244">
        <f>IF(N1521="základní",J1521,0)</f>
        <v>0</v>
      </c>
      <c r="BF1521" s="244">
        <f>IF(N1521="snížená",J1521,0)</f>
        <v>0</v>
      </c>
      <c r="BG1521" s="244">
        <f>IF(N1521="zákl. přenesená",J1521,0)</f>
        <v>0</v>
      </c>
      <c r="BH1521" s="244">
        <f>IF(N1521="sníž. přenesená",J1521,0)</f>
        <v>0</v>
      </c>
      <c r="BI1521" s="244">
        <f>IF(N1521="nulová",J1521,0)</f>
        <v>0</v>
      </c>
      <c r="BJ1521" s="19" t="s">
        <v>89</v>
      </c>
      <c r="BK1521" s="244">
        <f>ROUND(I1521*H1521,2)</f>
        <v>0</v>
      </c>
      <c r="BL1521" s="19" t="s">
        <v>637</v>
      </c>
      <c r="BM1521" s="243" t="s">
        <v>4043</v>
      </c>
    </row>
    <row r="1522" s="2" customFormat="1" ht="16.5" customHeight="1">
      <c r="A1522" s="40"/>
      <c r="B1522" s="41"/>
      <c r="C1522" s="231" t="s">
        <v>2276</v>
      </c>
      <c r="D1522" s="231" t="s">
        <v>226</v>
      </c>
      <c r="E1522" s="232" t="s">
        <v>2509</v>
      </c>
      <c r="F1522" s="233" t="s">
        <v>2510</v>
      </c>
      <c r="G1522" s="234" t="s">
        <v>1068</v>
      </c>
      <c r="H1522" s="235">
        <v>2</v>
      </c>
      <c r="I1522" s="236"/>
      <c r="J1522" s="237">
        <f>ROUND(I1522*H1522,2)</f>
        <v>0</v>
      </c>
      <c r="K1522" s="238"/>
      <c r="L1522" s="46"/>
      <c r="M1522" s="239" t="s">
        <v>1</v>
      </c>
      <c r="N1522" s="240" t="s">
        <v>44</v>
      </c>
      <c r="O1522" s="93"/>
      <c r="P1522" s="241">
        <f>O1522*H1522</f>
        <v>0</v>
      </c>
      <c r="Q1522" s="241">
        <v>0</v>
      </c>
      <c r="R1522" s="241">
        <f>Q1522*H1522</f>
        <v>0</v>
      </c>
      <c r="S1522" s="241">
        <v>0</v>
      </c>
      <c r="T1522" s="242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43" t="s">
        <v>637</v>
      </c>
      <c r="AT1522" s="243" t="s">
        <v>226</v>
      </c>
      <c r="AU1522" s="243" t="s">
        <v>93</v>
      </c>
      <c r="AY1522" s="19" t="s">
        <v>224</v>
      </c>
      <c r="BE1522" s="244">
        <f>IF(N1522="základní",J1522,0)</f>
        <v>0</v>
      </c>
      <c r="BF1522" s="244">
        <f>IF(N1522="snížená",J1522,0)</f>
        <v>0</v>
      </c>
      <c r="BG1522" s="244">
        <f>IF(N1522="zákl. přenesená",J1522,0)</f>
        <v>0</v>
      </c>
      <c r="BH1522" s="244">
        <f>IF(N1522="sníž. přenesená",J1522,0)</f>
        <v>0</v>
      </c>
      <c r="BI1522" s="244">
        <f>IF(N1522="nulová",J1522,0)</f>
        <v>0</v>
      </c>
      <c r="BJ1522" s="19" t="s">
        <v>89</v>
      </c>
      <c r="BK1522" s="244">
        <f>ROUND(I1522*H1522,2)</f>
        <v>0</v>
      </c>
      <c r="BL1522" s="19" t="s">
        <v>637</v>
      </c>
      <c r="BM1522" s="243" t="s">
        <v>4044</v>
      </c>
    </row>
    <row r="1523" s="2" customFormat="1" ht="16.5" customHeight="1">
      <c r="A1523" s="40"/>
      <c r="B1523" s="41"/>
      <c r="C1523" s="231" t="s">
        <v>2280</v>
      </c>
      <c r="D1523" s="231" t="s">
        <v>226</v>
      </c>
      <c r="E1523" s="232" t="s">
        <v>2513</v>
      </c>
      <c r="F1523" s="233" t="s">
        <v>2514</v>
      </c>
      <c r="G1523" s="234" t="s">
        <v>1068</v>
      </c>
      <c r="H1523" s="235">
        <v>4</v>
      </c>
      <c r="I1523" s="236"/>
      <c r="J1523" s="237">
        <f>ROUND(I1523*H1523,2)</f>
        <v>0</v>
      </c>
      <c r="K1523" s="238"/>
      <c r="L1523" s="46"/>
      <c r="M1523" s="239" t="s">
        <v>1</v>
      </c>
      <c r="N1523" s="240" t="s">
        <v>44</v>
      </c>
      <c r="O1523" s="93"/>
      <c r="P1523" s="241">
        <f>O1523*H1523</f>
        <v>0</v>
      </c>
      <c r="Q1523" s="241">
        <v>0</v>
      </c>
      <c r="R1523" s="241">
        <f>Q1523*H1523</f>
        <v>0</v>
      </c>
      <c r="S1523" s="241">
        <v>0</v>
      </c>
      <c r="T1523" s="242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43" t="s">
        <v>637</v>
      </c>
      <c r="AT1523" s="243" t="s">
        <v>226</v>
      </c>
      <c r="AU1523" s="243" t="s">
        <v>93</v>
      </c>
      <c r="AY1523" s="19" t="s">
        <v>224</v>
      </c>
      <c r="BE1523" s="244">
        <f>IF(N1523="základní",J1523,0)</f>
        <v>0</v>
      </c>
      <c r="BF1523" s="244">
        <f>IF(N1523="snížená",J1523,0)</f>
        <v>0</v>
      </c>
      <c r="BG1523" s="244">
        <f>IF(N1523="zákl. přenesená",J1523,0)</f>
        <v>0</v>
      </c>
      <c r="BH1523" s="244">
        <f>IF(N1523="sníž. přenesená",J1523,0)</f>
        <v>0</v>
      </c>
      <c r="BI1523" s="244">
        <f>IF(N1523="nulová",J1523,0)</f>
        <v>0</v>
      </c>
      <c r="BJ1523" s="19" t="s">
        <v>89</v>
      </c>
      <c r="BK1523" s="244">
        <f>ROUND(I1523*H1523,2)</f>
        <v>0</v>
      </c>
      <c r="BL1523" s="19" t="s">
        <v>637</v>
      </c>
      <c r="BM1523" s="243" t="s">
        <v>4045</v>
      </c>
    </row>
    <row r="1524" s="2" customFormat="1" ht="16.5" customHeight="1">
      <c r="A1524" s="40"/>
      <c r="B1524" s="41"/>
      <c r="C1524" s="231" t="s">
        <v>2284</v>
      </c>
      <c r="D1524" s="231" t="s">
        <v>226</v>
      </c>
      <c r="E1524" s="232" t="s">
        <v>2517</v>
      </c>
      <c r="F1524" s="233" t="s">
        <v>2518</v>
      </c>
      <c r="G1524" s="234" t="s">
        <v>1068</v>
      </c>
      <c r="H1524" s="235">
        <v>1</v>
      </c>
      <c r="I1524" s="236"/>
      <c r="J1524" s="237">
        <f>ROUND(I1524*H1524,2)</f>
        <v>0</v>
      </c>
      <c r="K1524" s="238"/>
      <c r="L1524" s="46"/>
      <c r="M1524" s="239" t="s">
        <v>1</v>
      </c>
      <c r="N1524" s="240" t="s">
        <v>44</v>
      </c>
      <c r="O1524" s="93"/>
      <c r="P1524" s="241">
        <f>O1524*H1524</f>
        <v>0</v>
      </c>
      <c r="Q1524" s="241">
        <v>0</v>
      </c>
      <c r="R1524" s="241">
        <f>Q1524*H1524</f>
        <v>0</v>
      </c>
      <c r="S1524" s="241">
        <v>0</v>
      </c>
      <c r="T1524" s="242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3" t="s">
        <v>637</v>
      </c>
      <c r="AT1524" s="243" t="s">
        <v>226</v>
      </c>
      <c r="AU1524" s="243" t="s">
        <v>93</v>
      </c>
      <c r="AY1524" s="19" t="s">
        <v>224</v>
      </c>
      <c r="BE1524" s="244">
        <f>IF(N1524="základní",J1524,0)</f>
        <v>0</v>
      </c>
      <c r="BF1524" s="244">
        <f>IF(N1524="snížená",J1524,0)</f>
        <v>0</v>
      </c>
      <c r="BG1524" s="244">
        <f>IF(N1524="zákl. přenesená",J1524,0)</f>
        <v>0</v>
      </c>
      <c r="BH1524" s="244">
        <f>IF(N1524="sníž. přenesená",J1524,0)</f>
        <v>0</v>
      </c>
      <c r="BI1524" s="244">
        <f>IF(N1524="nulová",J1524,0)</f>
        <v>0</v>
      </c>
      <c r="BJ1524" s="19" t="s">
        <v>89</v>
      </c>
      <c r="BK1524" s="244">
        <f>ROUND(I1524*H1524,2)</f>
        <v>0</v>
      </c>
      <c r="BL1524" s="19" t="s">
        <v>637</v>
      </c>
      <c r="BM1524" s="243" t="s">
        <v>4046</v>
      </c>
    </row>
    <row r="1525" s="2" customFormat="1" ht="16.5" customHeight="1">
      <c r="A1525" s="40"/>
      <c r="B1525" s="41"/>
      <c r="C1525" s="231" t="s">
        <v>2288</v>
      </c>
      <c r="D1525" s="231" t="s">
        <v>226</v>
      </c>
      <c r="E1525" s="232" t="s">
        <v>2521</v>
      </c>
      <c r="F1525" s="233" t="s">
        <v>2522</v>
      </c>
      <c r="G1525" s="234" t="s">
        <v>1068</v>
      </c>
      <c r="H1525" s="235">
        <v>1</v>
      </c>
      <c r="I1525" s="236"/>
      <c r="J1525" s="237">
        <f>ROUND(I1525*H1525,2)</f>
        <v>0</v>
      </c>
      <c r="K1525" s="238"/>
      <c r="L1525" s="46"/>
      <c r="M1525" s="239" t="s">
        <v>1</v>
      </c>
      <c r="N1525" s="240" t="s">
        <v>44</v>
      </c>
      <c r="O1525" s="93"/>
      <c r="P1525" s="241">
        <f>O1525*H1525</f>
        <v>0</v>
      </c>
      <c r="Q1525" s="241">
        <v>0</v>
      </c>
      <c r="R1525" s="241">
        <f>Q1525*H1525</f>
        <v>0</v>
      </c>
      <c r="S1525" s="241">
        <v>0</v>
      </c>
      <c r="T1525" s="242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3" t="s">
        <v>637</v>
      </c>
      <c r="AT1525" s="243" t="s">
        <v>226</v>
      </c>
      <c r="AU1525" s="243" t="s">
        <v>93</v>
      </c>
      <c r="AY1525" s="19" t="s">
        <v>224</v>
      </c>
      <c r="BE1525" s="244">
        <f>IF(N1525="základní",J1525,0)</f>
        <v>0</v>
      </c>
      <c r="BF1525" s="244">
        <f>IF(N1525="snížená",J1525,0)</f>
        <v>0</v>
      </c>
      <c r="BG1525" s="244">
        <f>IF(N1525="zákl. přenesená",J1525,0)</f>
        <v>0</v>
      </c>
      <c r="BH1525" s="244">
        <f>IF(N1525="sníž. přenesená",J1525,0)</f>
        <v>0</v>
      </c>
      <c r="BI1525" s="244">
        <f>IF(N1525="nulová",J1525,0)</f>
        <v>0</v>
      </c>
      <c r="BJ1525" s="19" t="s">
        <v>89</v>
      </c>
      <c r="BK1525" s="244">
        <f>ROUND(I1525*H1525,2)</f>
        <v>0</v>
      </c>
      <c r="BL1525" s="19" t="s">
        <v>637</v>
      </c>
      <c r="BM1525" s="243" t="s">
        <v>4047</v>
      </c>
    </row>
    <row r="1526" s="2" customFormat="1" ht="16.5" customHeight="1">
      <c r="A1526" s="40"/>
      <c r="B1526" s="41"/>
      <c r="C1526" s="231" t="s">
        <v>2292</v>
      </c>
      <c r="D1526" s="231" t="s">
        <v>226</v>
      </c>
      <c r="E1526" s="232" t="s">
        <v>2525</v>
      </c>
      <c r="F1526" s="233" t="s">
        <v>2526</v>
      </c>
      <c r="G1526" s="234" t="s">
        <v>1068</v>
      </c>
      <c r="H1526" s="235">
        <v>1</v>
      </c>
      <c r="I1526" s="236"/>
      <c r="J1526" s="237">
        <f>ROUND(I1526*H1526,2)</f>
        <v>0</v>
      </c>
      <c r="K1526" s="238"/>
      <c r="L1526" s="46"/>
      <c r="M1526" s="239" t="s">
        <v>1</v>
      </c>
      <c r="N1526" s="240" t="s">
        <v>44</v>
      </c>
      <c r="O1526" s="93"/>
      <c r="P1526" s="241">
        <f>O1526*H1526</f>
        <v>0</v>
      </c>
      <c r="Q1526" s="241">
        <v>0</v>
      </c>
      <c r="R1526" s="241">
        <f>Q1526*H1526</f>
        <v>0</v>
      </c>
      <c r="S1526" s="241">
        <v>0</v>
      </c>
      <c r="T1526" s="242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43" t="s">
        <v>637</v>
      </c>
      <c r="AT1526" s="243" t="s">
        <v>226</v>
      </c>
      <c r="AU1526" s="243" t="s">
        <v>93</v>
      </c>
      <c r="AY1526" s="19" t="s">
        <v>224</v>
      </c>
      <c r="BE1526" s="244">
        <f>IF(N1526="základní",J1526,0)</f>
        <v>0</v>
      </c>
      <c r="BF1526" s="244">
        <f>IF(N1526="snížená",J1526,0)</f>
        <v>0</v>
      </c>
      <c r="BG1526" s="244">
        <f>IF(N1526="zákl. přenesená",J1526,0)</f>
        <v>0</v>
      </c>
      <c r="BH1526" s="244">
        <f>IF(N1526="sníž. přenesená",J1526,0)</f>
        <v>0</v>
      </c>
      <c r="BI1526" s="244">
        <f>IF(N1526="nulová",J1526,0)</f>
        <v>0</v>
      </c>
      <c r="BJ1526" s="19" t="s">
        <v>89</v>
      </c>
      <c r="BK1526" s="244">
        <f>ROUND(I1526*H1526,2)</f>
        <v>0</v>
      </c>
      <c r="BL1526" s="19" t="s">
        <v>637</v>
      </c>
      <c r="BM1526" s="243" t="s">
        <v>4048</v>
      </c>
    </row>
    <row r="1527" s="2" customFormat="1" ht="16.5" customHeight="1">
      <c r="A1527" s="40"/>
      <c r="B1527" s="41"/>
      <c r="C1527" s="231" t="s">
        <v>2296</v>
      </c>
      <c r="D1527" s="231" t="s">
        <v>226</v>
      </c>
      <c r="E1527" s="232" t="s">
        <v>2529</v>
      </c>
      <c r="F1527" s="233" t="s">
        <v>2530</v>
      </c>
      <c r="G1527" s="234" t="s">
        <v>1068</v>
      </c>
      <c r="H1527" s="235">
        <v>20</v>
      </c>
      <c r="I1527" s="236"/>
      <c r="J1527" s="237">
        <f>ROUND(I1527*H1527,2)</f>
        <v>0</v>
      </c>
      <c r="K1527" s="238"/>
      <c r="L1527" s="46"/>
      <c r="M1527" s="239" t="s">
        <v>1</v>
      </c>
      <c r="N1527" s="240" t="s">
        <v>44</v>
      </c>
      <c r="O1527" s="93"/>
      <c r="P1527" s="241">
        <f>O1527*H1527</f>
        <v>0</v>
      </c>
      <c r="Q1527" s="241">
        <v>0</v>
      </c>
      <c r="R1527" s="241">
        <f>Q1527*H1527</f>
        <v>0</v>
      </c>
      <c r="S1527" s="241">
        <v>0</v>
      </c>
      <c r="T1527" s="242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43" t="s">
        <v>637</v>
      </c>
      <c r="AT1527" s="243" t="s">
        <v>226</v>
      </c>
      <c r="AU1527" s="243" t="s">
        <v>93</v>
      </c>
      <c r="AY1527" s="19" t="s">
        <v>224</v>
      </c>
      <c r="BE1527" s="244">
        <f>IF(N1527="základní",J1527,0)</f>
        <v>0</v>
      </c>
      <c r="BF1527" s="244">
        <f>IF(N1527="snížená",J1527,0)</f>
        <v>0</v>
      </c>
      <c r="BG1527" s="244">
        <f>IF(N1527="zákl. přenesená",J1527,0)</f>
        <v>0</v>
      </c>
      <c r="BH1527" s="244">
        <f>IF(N1527="sníž. přenesená",J1527,0)</f>
        <v>0</v>
      </c>
      <c r="BI1527" s="244">
        <f>IF(N1527="nulová",J1527,0)</f>
        <v>0</v>
      </c>
      <c r="BJ1527" s="19" t="s">
        <v>89</v>
      </c>
      <c r="BK1527" s="244">
        <f>ROUND(I1527*H1527,2)</f>
        <v>0</v>
      </c>
      <c r="BL1527" s="19" t="s">
        <v>637</v>
      </c>
      <c r="BM1527" s="243" t="s">
        <v>4049</v>
      </c>
    </row>
    <row r="1528" s="2" customFormat="1" ht="16.5" customHeight="1">
      <c r="A1528" s="40"/>
      <c r="B1528" s="41"/>
      <c r="C1528" s="231" t="s">
        <v>2300</v>
      </c>
      <c r="D1528" s="231" t="s">
        <v>226</v>
      </c>
      <c r="E1528" s="232" t="s">
        <v>2533</v>
      </c>
      <c r="F1528" s="233" t="s">
        <v>2534</v>
      </c>
      <c r="G1528" s="234" t="s">
        <v>1068</v>
      </c>
      <c r="H1528" s="235">
        <v>20</v>
      </c>
      <c r="I1528" s="236"/>
      <c r="J1528" s="237">
        <f>ROUND(I1528*H1528,2)</f>
        <v>0</v>
      </c>
      <c r="K1528" s="238"/>
      <c r="L1528" s="46"/>
      <c r="M1528" s="239" t="s">
        <v>1</v>
      </c>
      <c r="N1528" s="240" t="s">
        <v>44</v>
      </c>
      <c r="O1528" s="93"/>
      <c r="P1528" s="241">
        <f>O1528*H1528</f>
        <v>0</v>
      </c>
      <c r="Q1528" s="241">
        <v>0</v>
      </c>
      <c r="R1528" s="241">
        <f>Q1528*H1528</f>
        <v>0</v>
      </c>
      <c r="S1528" s="241">
        <v>0</v>
      </c>
      <c r="T1528" s="242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43" t="s">
        <v>637</v>
      </c>
      <c r="AT1528" s="243" t="s">
        <v>226</v>
      </c>
      <c r="AU1528" s="243" t="s">
        <v>93</v>
      </c>
      <c r="AY1528" s="19" t="s">
        <v>224</v>
      </c>
      <c r="BE1528" s="244">
        <f>IF(N1528="základní",J1528,0)</f>
        <v>0</v>
      </c>
      <c r="BF1528" s="244">
        <f>IF(N1528="snížená",J1528,0)</f>
        <v>0</v>
      </c>
      <c r="BG1528" s="244">
        <f>IF(N1528="zákl. přenesená",J1528,0)</f>
        <v>0</v>
      </c>
      <c r="BH1528" s="244">
        <f>IF(N1528="sníž. přenesená",J1528,0)</f>
        <v>0</v>
      </c>
      <c r="BI1528" s="244">
        <f>IF(N1528="nulová",J1528,0)</f>
        <v>0</v>
      </c>
      <c r="BJ1528" s="19" t="s">
        <v>89</v>
      </c>
      <c r="BK1528" s="244">
        <f>ROUND(I1528*H1528,2)</f>
        <v>0</v>
      </c>
      <c r="BL1528" s="19" t="s">
        <v>637</v>
      </c>
      <c r="BM1528" s="243" t="s">
        <v>4050</v>
      </c>
    </row>
    <row r="1529" s="2" customFormat="1" ht="16.5" customHeight="1">
      <c r="A1529" s="40"/>
      <c r="B1529" s="41"/>
      <c r="C1529" s="231" t="s">
        <v>2306</v>
      </c>
      <c r="D1529" s="231" t="s">
        <v>226</v>
      </c>
      <c r="E1529" s="232" t="s">
        <v>2537</v>
      </c>
      <c r="F1529" s="233" t="s">
        <v>2538</v>
      </c>
      <c r="G1529" s="234" t="s">
        <v>1068</v>
      </c>
      <c r="H1529" s="235">
        <v>1</v>
      </c>
      <c r="I1529" s="236"/>
      <c r="J1529" s="237">
        <f>ROUND(I1529*H1529,2)</f>
        <v>0</v>
      </c>
      <c r="K1529" s="238"/>
      <c r="L1529" s="46"/>
      <c r="M1529" s="239" t="s">
        <v>1</v>
      </c>
      <c r="N1529" s="240" t="s">
        <v>44</v>
      </c>
      <c r="O1529" s="93"/>
      <c r="P1529" s="241">
        <f>O1529*H1529</f>
        <v>0</v>
      </c>
      <c r="Q1529" s="241">
        <v>0</v>
      </c>
      <c r="R1529" s="241">
        <f>Q1529*H1529</f>
        <v>0</v>
      </c>
      <c r="S1529" s="241">
        <v>0</v>
      </c>
      <c r="T1529" s="242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3" t="s">
        <v>637</v>
      </c>
      <c r="AT1529" s="243" t="s">
        <v>226</v>
      </c>
      <c r="AU1529" s="243" t="s">
        <v>93</v>
      </c>
      <c r="AY1529" s="19" t="s">
        <v>224</v>
      </c>
      <c r="BE1529" s="244">
        <f>IF(N1529="základní",J1529,0)</f>
        <v>0</v>
      </c>
      <c r="BF1529" s="244">
        <f>IF(N1529="snížená",J1529,0)</f>
        <v>0</v>
      </c>
      <c r="BG1529" s="244">
        <f>IF(N1529="zákl. přenesená",J1529,0)</f>
        <v>0</v>
      </c>
      <c r="BH1529" s="244">
        <f>IF(N1529="sníž. přenesená",J1529,0)</f>
        <v>0</v>
      </c>
      <c r="BI1529" s="244">
        <f>IF(N1529="nulová",J1529,0)</f>
        <v>0</v>
      </c>
      <c r="BJ1529" s="19" t="s">
        <v>89</v>
      </c>
      <c r="BK1529" s="244">
        <f>ROUND(I1529*H1529,2)</f>
        <v>0</v>
      </c>
      <c r="BL1529" s="19" t="s">
        <v>637</v>
      </c>
      <c r="BM1529" s="243" t="s">
        <v>4051</v>
      </c>
    </row>
    <row r="1530" s="2" customFormat="1" ht="16.5" customHeight="1">
      <c r="A1530" s="40"/>
      <c r="B1530" s="41"/>
      <c r="C1530" s="231" t="s">
        <v>2310</v>
      </c>
      <c r="D1530" s="231" t="s">
        <v>226</v>
      </c>
      <c r="E1530" s="232" t="s">
        <v>2541</v>
      </c>
      <c r="F1530" s="233" t="s">
        <v>2542</v>
      </c>
      <c r="G1530" s="234" t="s">
        <v>1068</v>
      </c>
      <c r="H1530" s="235">
        <v>1</v>
      </c>
      <c r="I1530" s="236"/>
      <c r="J1530" s="237">
        <f>ROUND(I1530*H1530,2)</f>
        <v>0</v>
      </c>
      <c r="K1530" s="238"/>
      <c r="L1530" s="46"/>
      <c r="M1530" s="239" t="s">
        <v>1</v>
      </c>
      <c r="N1530" s="240" t="s">
        <v>44</v>
      </c>
      <c r="O1530" s="93"/>
      <c r="P1530" s="241">
        <f>O1530*H1530</f>
        <v>0</v>
      </c>
      <c r="Q1530" s="241">
        <v>0</v>
      </c>
      <c r="R1530" s="241">
        <f>Q1530*H1530</f>
        <v>0</v>
      </c>
      <c r="S1530" s="241">
        <v>0</v>
      </c>
      <c r="T1530" s="242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43" t="s">
        <v>637</v>
      </c>
      <c r="AT1530" s="243" t="s">
        <v>226</v>
      </c>
      <c r="AU1530" s="243" t="s">
        <v>93</v>
      </c>
      <c r="AY1530" s="19" t="s">
        <v>224</v>
      </c>
      <c r="BE1530" s="244">
        <f>IF(N1530="základní",J1530,0)</f>
        <v>0</v>
      </c>
      <c r="BF1530" s="244">
        <f>IF(N1530="snížená",J1530,0)</f>
        <v>0</v>
      </c>
      <c r="BG1530" s="244">
        <f>IF(N1530="zákl. přenesená",J1530,0)</f>
        <v>0</v>
      </c>
      <c r="BH1530" s="244">
        <f>IF(N1530="sníž. přenesená",J1530,0)</f>
        <v>0</v>
      </c>
      <c r="BI1530" s="244">
        <f>IF(N1530="nulová",J1530,0)</f>
        <v>0</v>
      </c>
      <c r="BJ1530" s="19" t="s">
        <v>89</v>
      </c>
      <c r="BK1530" s="244">
        <f>ROUND(I1530*H1530,2)</f>
        <v>0</v>
      </c>
      <c r="BL1530" s="19" t="s">
        <v>637</v>
      </c>
      <c r="BM1530" s="243" t="s">
        <v>4052</v>
      </c>
    </row>
    <row r="1531" s="2" customFormat="1" ht="16.5" customHeight="1">
      <c r="A1531" s="40"/>
      <c r="B1531" s="41"/>
      <c r="C1531" s="231" t="s">
        <v>2314</v>
      </c>
      <c r="D1531" s="231" t="s">
        <v>226</v>
      </c>
      <c r="E1531" s="232" t="s">
        <v>2545</v>
      </c>
      <c r="F1531" s="233" t="s">
        <v>2546</v>
      </c>
      <c r="G1531" s="234" t="s">
        <v>1068</v>
      </c>
      <c r="H1531" s="235">
        <v>1</v>
      </c>
      <c r="I1531" s="236"/>
      <c r="J1531" s="237">
        <f>ROUND(I1531*H1531,2)</f>
        <v>0</v>
      </c>
      <c r="K1531" s="238"/>
      <c r="L1531" s="46"/>
      <c r="M1531" s="239" t="s">
        <v>1</v>
      </c>
      <c r="N1531" s="240" t="s">
        <v>44</v>
      </c>
      <c r="O1531" s="93"/>
      <c r="P1531" s="241">
        <f>O1531*H1531</f>
        <v>0</v>
      </c>
      <c r="Q1531" s="241">
        <v>0</v>
      </c>
      <c r="R1531" s="241">
        <f>Q1531*H1531</f>
        <v>0</v>
      </c>
      <c r="S1531" s="241">
        <v>0</v>
      </c>
      <c r="T1531" s="242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3" t="s">
        <v>637</v>
      </c>
      <c r="AT1531" s="243" t="s">
        <v>226</v>
      </c>
      <c r="AU1531" s="243" t="s">
        <v>93</v>
      </c>
      <c r="AY1531" s="19" t="s">
        <v>224</v>
      </c>
      <c r="BE1531" s="244">
        <f>IF(N1531="základní",J1531,0)</f>
        <v>0</v>
      </c>
      <c r="BF1531" s="244">
        <f>IF(N1531="snížená",J1531,0)</f>
        <v>0</v>
      </c>
      <c r="BG1531" s="244">
        <f>IF(N1531="zákl. přenesená",J1531,0)</f>
        <v>0</v>
      </c>
      <c r="BH1531" s="244">
        <f>IF(N1531="sníž. přenesená",J1531,0)</f>
        <v>0</v>
      </c>
      <c r="BI1531" s="244">
        <f>IF(N1531="nulová",J1531,0)</f>
        <v>0</v>
      </c>
      <c r="BJ1531" s="19" t="s">
        <v>89</v>
      </c>
      <c r="BK1531" s="244">
        <f>ROUND(I1531*H1531,2)</f>
        <v>0</v>
      </c>
      <c r="BL1531" s="19" t="s">
        <v>637</v>
      </c>
      <c r="BM1531" s="243" t="s">
        <v>4053</v>
      </c>
    </row>
    <row r="1532" s="2" customFormat="1" ht="16.5" customHeight="1">
      <c r="A1532" s="40"/>
      <c r="B1532" s="41"/>
      <c r="C1532" s="231" t="s">
        <v>2318</v>
      </c>
      <c r="D1532" s="231" t="s">
        <v>226</v>
      </c>
      <c r="E1532" s="232" t="s">
        <v>2549</v>
      </c>
      <c r="F1532" s="233" t="s">
        <v>2550</v>
      </c>
      <c r="G1532" s="234" t="s">
        <v>1068</v>
      </c>
      <c r="H1532" s="235">
        <v>24</v>
      </c>
      <c r="I1532" s="236"/>
      <c r="J1532" s="237">
        <f>ROUND(I1532*H1532,2)</f>
        <v>0</v>
      </c>
      <c r="K1532" s="238"/>
      <c r="L1532" s="46"/>
      <c r="M1532" s="239" t="s">
        <v>1</v>
      </c>
      <c r="N1532" s="240" t="s">
        <v>44</v>
      </c>
      <c r="O1532" s="93"/>
      <c r="P1532" s="241">
        <f>O1532*H1532</f>
        <v>0</v>
      </c>
      <c r="Q1532" s="241">
        <v>0</v>
      </c>
      <c r="R1532" s="241">
        <f>Q1532*H1532</f>
        <v>0</v>
      </c>
      <c r="S1532" s="241">
        <v>0</v>
      </c>
      <c r="T1532" s="242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3" t="s">
        <v>637</v>
      </c>
      <c r="AT1532" s="243" t="s">
        <v>226</v>
      </c>
      <c r="AU1532" s="243" t="s">
        <v>93</v>
      </c>
      <c r="AY1532" s="19" t="s">
        <v>224</v>
      </c>
      <c r="BE1532" s="244">
        <f>IF(N1532="základní",J1532,0)</f>
        <v>0</v>
      </c>
      <c r="BF1532" s="244">
        <f>IF(N1532="snížená",J1532,0)</f>
        <v>0</v>
      </c>
      <c r="BG1532" s="244">
        <f>IF(N1532="zákl. přenesená",J1532,0)</f>
        <v>0</v>
      </c>
      <c r="BH1532" s="244">
        <f>IF(N1532="sníž. přenesená",J1532,0)</f>
        <v>0</v>
      </c>
      <c r="BI1532" s="244">
        <f>IF(N1532="nulová",J1532,0)</f>
        <v>0</v>
      </c>
      <c r="BJ1532" s="19" t="s">
        <v>89</v>
      </c>
      <c r="BK1532" s="244">
        <f>ROUND(I1532*H1532,2)</f>
        <v>0</v>
      </c>
      <c r="BL1532" s="19" t="s">
        <v>637</v>
      </c>
      <c r="BM1532" s="243" t="s">
        <v>4054</v>
      </c>
    </row>
    <row r="1533" s="2" customFormat="1" ht="16.5" customHeight="1">
      <c r="A1533" s="40"/>
      <c r="B1533" s="41"/>
      <c r="C1533" s="231" t="s">
        <v>2322</v>
      </c>
      <c r="D1533" s="231" t="s">
        <v>226</v>
      </c>
      <c r="E1533" s="232" t="s">
        <v>2553</v>
      </c>
      <c r="F1533" s="233" t="s">
        <v>2554</v>
      </c>
      <c r="G1533" s="234" t="s">
        <v>1068</v>
      </c>
      <c r="H1533" s="235">
        <v>2</v>
      </c>
      <c r="I1533" s="236"/>
      <c r="J1533" s="237">
        <f>ROUND(I1533*H1533,2)</f>
        <v>0</v>
      </c>
      <c r="K1533" s="238"/>
      <c r="L1533" s="46"/>
      <c r="M1533" s="239" t="s">
        <v>1</v>
      </c>
      <c r="N1533" s="240" t="s">
        <v>44</v>
      </c>
      <c r="O1533" s="93"/>
      <c r="P1533" s="241">
        <f>O1533*H1533</f>
        <v>0</v>
      </c>
      <c r="Q1533" s="241">
        <v>0</v>
      </c>
      <c r="R1533" s="241">
        <f>Q1533*H1533</f>
        <v>0</v>
      </c>
      <c r="S1533" s="241">
        <v>0</v>
      </c>
      <c r="T1533" s="242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3" t="s">
        <v>637</v>
      </c>
      <c r="AT1533" s="243" t="s">
        <v>226</v>
      </c>
      <c r="AU1533" s="243" t="s">
        <v>93</v>
      </c>
      <c r="AY1533" s="19" t="s">
        <v>224</v>
      </c>
      <c r="BE1533" s="244">
        <f>IF(N1533="základní",J1533,0)</f>
        <v>0</v>
      </c>
      <c r="BF1533" s="244">
        <f>IF(N1533="snížená",J1533,0)</f>
        <v>0</v>
      </c>
      <c r="BG1533" s="244">
        <f>IF(N1533="zákl. přenesená",J1533,0)</f>
        <v>0</v>
      </c>
      <c r="BH1533" s="244">
        <f>IF(N1533="sníž. přenesená",J1533,0)</f>
        <v>0</v>
      </c>
      <c r="BI1533" s="244">
        <f>IF(N1533="nulová",J1533,0)</f>
        <v>0</v>
      </c>
      <c r="BJ1533" s="19" t="s">
        <v>89</v>
      </c>
      <c r="BK1533" s="244">
        <f>ROUND(I1533*H1533,2)</f>
        <v>0</v>
      </c>
      <c r="BL1533" s="19" t="s">
        <v>637</v>
      </c>
      <c r="BM1533" s="243" t="s">
        <v>4055</v>
      </c>
    </row>
    <row r="1534" s="2" customFormat="1" ht="16.5" customHeight="1">
      <c r="A1534" s="40"/>
      <c r="B1534" s="41"/>
      <c r="C1534" s="231" t="s">
        <v>2326</v>
      </c>
      <c r="D1534" s="231" t="s">
        <v>226</v>
      </c>
      <c r="E1534" s="232" t="s">
        <v>2557</v>
      </c>
      <c r="F1534" s="233" t="s">
        <v>2558</v>
      </c>
      <c r="G1534" s="234" t="s">
        <v>1068</v>
      </c>
      <c r="H1534" s="235">
        <v>1</v>
      </c>
      <c r="I1534" s="236"/>
      <c r="J1534" s="237">
        <f>ROUND(I1534*H1534,2)</f>
        <v>0</v>
      </c>
      <c r="K1534" s="238"/>
      <c r="L1534" s="46"/>
      <c r="M1534" s="239" t="s">
        <v>1</v>
      </c>
      <c r="N1534" s="240" t="s">
        <v>44</v>
      </c>
      <c r="O1534" s="93"/>
      <c r="P1534" s="241">
        <f>O1534*H1534</f>
        <v>0</v>
      </c>
      <c r="Q1534" s="241">
        <v>0</v>
      </c>
      <c r="R1534" s="241">
        <f>Q1534*H1534</f>
        <v>0</v>
      </c>
      <c r="S1534" s="241">
        <v>0</v>
      </c>
      <c r="T1534" s="242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3" t="s">
        <v>637</v>
      </c>
      <c r="AT1534" s="243" t="s">
        <v>226</v>
      </c>
      <c r="AU1534" s="243" t="s">
        <v>93</v>
      </c>
      <c r="AY1534" s="19" t="s">
        <v>224</v>
      </c>
      <c r="BE1534" s="244">
        <f>IF(N1534="základní",J1534,0)</f>
        <v>0</v>
      </c>
      <c r="BF1534" s="244">
        <f>IF(N1534="snížená",J1534,0)</f>
        <v>0</v>
      </c>
      <c r="BG1534" s="244">
        <f>IF(N1534="zákl. přenesená",J1534,0)</f>
        <v>0</v>
      </c>
      <c r="BH1534" s="244">
        <f>IF(N1534="sníž. přenesená",J1534,0)</f>
        <v>0</v>
      </c>
      <c r="BI1534" s="244">
        <f>IF(N1534="nulová",J1534,0)</f>
        <v>0</v>
      </c>
      <c r="BJ1534" s="19" t="s">
        <v>89</v>
      </c>
      <c r="BK1534" s="244">
        <f>ROUND(I1534*H1534,2)</f>
        <v>0</v>
      </c>
      <c r="BL1534" s="19" t="s">
        <v>637</v>
      </c>
      <c r="BM1534" s="243" t="s">
        <v>4056</v>
      </c>
    </row>
    <row r="1535" s="2" customFormat="1" ht="16.5" customHeight="1">
      <c r="A1535" s="40"/>
      <c r="B1535" s="41"/>
      <c r="C1535" s="231" t="s">
        <v>2330</v>
      </c>
      <c r="D1535" s="231" t="s">
        <v>226</v>
      </c>
      <c r="E1535" s="232" t="s">
        <v>2561</v>
      </c>
      <c r="F1535" s="233" t="s">
        <v>2562</v>
      </c>
      <c r="G1535" s="234" t="s">
        <v>1068</v>
      </c>
      <c r="H1535" s="235">
        <v>4</v>
      </c>
      <c r="I1535" s="236"/>
      <c r="J1535" s="237">
        <f>ROUND(I1535*H1535,2)</f>
        <v>0</v>
      </c>
      <c r="K1535" s="238"/>
      <c r="L1535" s="46"/>
      <c r="M1535" s="239" t="s">
        <v>1</v>
      </c>
      <c r="N1535" s="240" t="s">
        <v>44</v>
      </c>
      <c r="O1535" s="93"/>
      <c r="P1535" s="241">
        <f>O1535*H1535</f>
        <v>0</v>
      </c>
      <c r="Q1535" s="241">
        <v>0</v>
      </c>
      <c r="R1535" s="241">
        <f>Q1535*H1535</f>
        <v>0</v>
      </c>
      <c r="S1535" s="241">
        <v>0</v>
      </c>
      <c r="T1535" s="242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43" t="s">
        <v>637</v>
      </c>
      <c r="AT1535" s="243" t="s">
        <v>226</v>
      </c>
      <c r="AU1535" s="243" t="s">
        <v>93</v>
      </c>
      <c r="AY1535" s="19" t="s">
        <v>224</v>
      </c>
      <c r="BE1535" s="244">
        <f>IF(N1535="základní",J1535,0)</f>
        <v>0</v>
      </c>
      <c r="BF1535" s="244">
        <f>IF(N1535="snížená",J1535,0)</f>
        <v>0</v>
      </c>
      <c r="BG1535" s="244">
        <f>IF(N1535="zákl. přenesená",J1535,0)</f>
        <v>0</v>
      </c>
      <c r="BH1535" s="244">
        <f>IF(N1535="sníž. přenesená",J1535,0)</f>
        <v>0</v>
      </c>
      <c r="BI1535" s="244">
        <f>IF(N1535="nulová",J1535,0)</f>
        <v>0</v>
      </c>
      <c r="BJ1535" s="19" t="s">
        <v>89</v>
      </c>
      <c r="BK1535" s="244">
        <f>ROUND(I1535*H1535,2)</f>
        <v>0</v>
      </c>
      <c r="BL1535" s="19" t="s">
        <v>637</v>
      </c>
      <c r="BM1535" s="243" t="s">
        <v>4057</v>
      </c>
    </row>
    <row r="1536" s="2" customFormat="1" ht="16.5" customHeight="1">
      <c r="A1536" s="40"/>
      <c r="B1536" s="41"/>
      <c r="C1536" s="231" t="s">
        <v>2334</v>
      </c>
      <c r="D1536" s="231" t="s">
        <v>226</v>
      </c>
      <c r="E1536" s="232" t="s">
        <v>2565</v>
      </c>
      <c r="F1536" s="233" t="s">
        <v>2566</v>
      </c>
      <c r="G1536" s="234" t="s">
        <v>1068</v>
      </c>
      <c r="H1536" s="235">
        <v>1</v>
      </c>
      <c r="I1536" s="236"/>
      <c r="J1536" s="237">
        <f>ROUND(I1536*H1536,2)</f>
        <v>0</v>
      </c>
      <c r="K1536" s="238"/>
      <c r="L1536" s="46"/>
      <c r="M1536" s="239" t="s">
        <v>1</v>
      </c>
      <c r="N1536" s="240" t="s">
        <v>44</v>
      </c>
      <c r="O1536" s="93"/>
      <c r="P1536" s="241">
        <f>O1536*H1536</f>
        <v>0</v>
      </c>
      <c r="Q1536" s="241">
        <v>0</v>
      </c>
      <c r="R1536" s="241">
        <f>Q1536*H1536</f>
        <v>0</v>
      </c>
      <c r="S1536" s="241">
        <v>0</v>
      </c>
      <c r="T1536" s="242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43" t="s">
        <v>637</v>
      </c>
      <c r="AT1536" s="243" t="s">
        <v>226</v>
      </c>
      <c r="AU1536" s="243" t="s">
        <v>93</v>
      </c>
      <c r="AY1536" s="19" t="s">
        <v>224</v>
      </c>
      <c r="BE1536" s="244">
        <f>IF(N1536="základní",J1536,0)</f>
        <v>0</v>
      </c>
      <c r="BF1536" s="244">
        <f>IF(N1536="snížená",J1536,0)</f>
        <v>0</v>
      </c>
      <c r="BG1536" s="244">
        <f>IF(N1536="zákl. přenesená",J1536,0)</f>
        <v>0</v>
      </c>
      <c r="BH1536" s="244">
        <f>IF(N1536="sníž. přenesená",J1536,0)</f>
        <v>0</v>
      </c>
      <c r="BI1536" s="244">
        <f>IF(N1536="nulová",J1536,0)</f>
        <v>0</v>
      </c>
      <c r="BJ1536" s="19" t="s">
        <v>89</v>
      </c>
      <c r="BK1536" s="244">
        <f>ROUND(I1536*H1536,2)</f>
        <v>0</v>
      </c>
      <c r="BL1536" s="19" t="s">
        <v>637</v>
      </c>
      <c r="BM1536" s="243" t="s">
        <v>4058</v>
      </c>
    </row>
    <row r="1537" s="2" customFormat="1" ht="16.5" customHeight="1">
      <c r="A1537" s="40"/>
      <c r="B1537" s="41"/>
      <c r="C1537" s="231" t="s">
        <v>2338</v>
      </c>
      <c r="D1537" s="231" t="s">
        <v>226</v>
      </c>
      <c r="E1537" s="232" t="s">
        <v>2569</v>
      </c>
      <c r="F1537" s="233" t="s">
        <v>2570</v>
      </c>
      <c r="G1537" s="234" t="s">
        <v>1068</v>
      </c>
      <c r="H1537" s="235">
        <v>4</v>
      </c>
      <c r="I1537" s="236"/>
      <c r="J1537" s="237">
        <f>ROUND(I1537*H1537,2)</f>
        <v>0</v>
      </c>
      <c r="K1537" s="238"/>
      <c r="L1537" s="46"/>
      <c r="M1537" s="239" t="s">
        <v>1</v>
      </c>
      <c r="N1537" s="240" t="s">
        <v>44</v>
      </c>
      <c r="O1537" s="93"/>
      <c r="P1537" s="241">
        <f>O1537*H1537</f>
        <v>0</v>
      </c>
      <c r="Q1537" s="241">
        <v>0</v>
      </c>
      <c r="R1537" s="241">
        <f>Q1537*H1537</f>
        <v>0</v>
      </c>
      <c r="S1537" s="241">
        <v>0</v>
      </c>
      <c r="T1537" s="242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43" t="s">
        <v>637</v>
      </c>
      <c r="AT1537" s="243" t="s">
        <v>226</v>
      </c>
      <c r="AU1537" s="243" t="s">
        <v>93</v>
      </c>
      <c r="AY1537" s="19" t="s">
        <v>224</v>
      </c>
      <c r="BE1537" s="244">
        <f>IF(N1537="základní",J1537,0)</f>
        <v>0</v>
      </c>
      <c r="BF1537" s="244">
        <f>IF(N1537="snížená",J1537,0)</f>
        <v>0</v>
      </c>
      <c r="BG1537" s="244">
        <f>IF(N1537="zákl. přenesená",J1537,0)</f>
        <v>0</v>
      </c>
      <c r="BH1537" s="244">
        <f>IF(N1537="sníž. přenesená",J1537,0)</f>
        <v>0</v>
      </c>
      <c r="BI1537" s="244">
        <f>IF(N1537="nulová",J1537,0)</f>
        <v>0</v>
      </c>
      <c r="BJ1537" s="19" t="s">
        <v>89</v>
      </c>
      <c r="BK1537" s="244">
        <f>ROUND(I1537*H1537,2)</f>
        <v>0</v>
      </c>
      <c r="BL1537" s="19" t="s">
        <v>637</v>
      </c>
      <c r="BM1537" s="243" t="s">
        <v>4059</v>
      </c>
    </row>
    <row r="1538" s="2" customFormat="1" ht="16.5" customHeight="1">
      <c r="A1538" s="40"/>
      <c r="B1538" s="41"/>
      <c r="C1538" s="231" t="s">
        <v>2342</v>
      </c>
      <c r="D1538" s="231" t="s">
        <v>226</v>
      </c>
      <c r="E1538" s="232" t="s">
        <v>2573</v>
      </c>
      <c r="F1538" s="233" t="s">
        <v>2574</v>
      </c>
      <c r="G1538" s="234" t="s">
        <v>1068</v>
      </c>
      <c r="H1538" s="235">
        <v>1</v>
      </c>
      <c r="I1538" s="236"/>
      <c r="J1538" s="237">
        <f>ROUND(I1538*H1538,2)</f>
        <v>0</v>
      </c>
      <c r="K1538" s="238"/>
      <c r="L1538" s="46"/>
      <c r="M1538" s="239" t="s">
        <v>1</v>
      </c>
      <c r="N1538" s="240" t="s">
        <v>44</v>
      </c>
      <c r="O1538" s="93"/>
      <c r="P1538" s="241">
        <f>O1538*H1538</f>
        <v>0</v>
      </c>
      <c r="Q1538" s="241">
        <v>0</v>
      </c>
      <c r="R1538" s="241">
        <f>Q1538*H1538</f>
        <v>0</v>
      </c>
      <c r="S1538" s="241">
        <v>0</v>
      </c>
      <c r="T1538" s="242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43" t="s">
        <v>637</v>
      </c>
      <c r="AT1538" s="243" t="s">
        <v>226</v>
      </c>
      <c r="AU1538" s="243" t="s">
        <v>93</v>
      </c>
      <c r="AY1538" s="19" t="s">
        <v>224</v>
      </c>
      <c r="BE1538" s="244">
        <f>IF(N1538="základní",J1538,0)</f>
        <v>0</v>
      </c>
      <c r="BF1538" s="244">
        <f>IF(N1538="snížená",J1538,0)</f>
        <v>0</v>
      </c>
      <c r="BG1538" s="244">
        <f>IF(N1538="zákl. přenesená",J1538,0)</f>
        <v>0</v>
      </c>
      <c r="BH1538" s="244">
        <f>IF(N1538="sníž. přenesená",J1538,0)</f>
        <v>0</v>
      </c>
      <c r="BI1538" s="244">
        <f>IF(N1538="nulová",J1538,0)</f>
        <v>0</v>
      </c>
      <c r="BJ1538" s="19" t="s">
        <v>89</v>
      </c>
      <c r="BK1538" s="244">
        <f>ROUND(I1538*H1538,2)</f>
        <v>0</v>
      </c>
      <c r="BL1538" s="19" t="s">
        <v>637</v>
      </c>
      <c r="BM1538" s="243" t="s">
        <v>4060</v>
      </c>
    </row>
    <row r="1539" s="2" customFormat="1" ht="16.5" customHeight="1">
      <c r="A1539" s="40"/>
      <c r="B1539" s="41"/>
      <c r="C1539" s="231" t="s">
        <v>2346</v>
      </c>
      <c r="D1539" s="231" t="s">
        <v>226</v>
      </c>
      <c r="E1539" s="232" t="s">
        <v>2577</v>
      </c>
      <c r="F1539" s="233" t="s">
        <v>2578</v>
      </c>
      <c r="G1539" s="234" t="s">
        <v>273</v>
      </c>
      <c r="H1539" s="235">
        <v>510</v>
      </c>
      <c r="I1539" s="236"/>
      <c r="J1539" s="237">
        <f>ROUND(I1539*H1539,2)</f>
        <v>0</v>
      </c>
      <c r="K1539" s="238"/>
      <c r="L1539" s="46"/>
      <c r="M1539" s="239" t="s">
        <v>1</v>
      </c>
      <c r="N1539" s="240" t="s">
        <v>44</v>
      </c>
      <c r="O1539" s="93"/>
      <c r="P1539" s="241">
        <f>O1539*H1539</f>
        <v>0</v>
      </c>
      <c r="Q1539" s="241">
        <v>0</v>
      </c>
      <c r="R1539" s="241">
        <f>Q1539*H1539</f>
        <v>0</v>
      </c>
      <c r="S1539" s="241">
        <v>0</v>
      </c>
      <c r="T1539" s="242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3" t="s">
        <v>637</v>
      </c>
      <c r="AT1539" s="243" t="s">
        <v>226</v>
      </c>
      <c r="AU1539" s="243" t="s">
        <v>93</v>
      </c>
      <c r="AY1539" s="19" t="s">
        <v>224</v>
      </c>
      <c r="BE1539" s="244">
        <f>IF(N1539="základní",J1539,0)</f>
        <v>0</v>
      </c>
      <c r="BF1539" s="244">
        <f>IF(N1539="snížená",J1539,0)</f>
        <v>0</v>
      </c>
      <c r="BG1539" s="244">
        <f>IF(N1539="zákl. přenesená",J1539,0)</f>
        <v>0</v>
      </c>
      <c r="BH1539" s="244">
        <f>IF(N1539="sníž. přenesená",J1539,0)</f>
        <v>0</v>
      </c>
      <c r="BI1539" s="244">
        <f>IF(N1539="nulová",J1539,0)</f>
        <v>0</v>
      </c>
      <c r="BJ1539" s="19" t="s">
        <v>89</v>
      </c>
      <c r="BK1539" s="244">
        <f>ROUND(I1539*H1539,2)</f>
        <v>0</v>
      </c>
      <c r="BL1539" s="19" t="s">
        <v>637</v>
      </c>
      <c r="BM1539" s="243" t="s">
        <v>4061</v>
      </c>
    </row>
    <row r="1540" s="2" customFormat="1" ht="16.5" customHeight="1">
      <c r="A1540" s="40"/>
      <c r="B1540" s="41"/>
      <c r="C1540" s="231" t="s">
        <v>2352</v>
      </c>
      <c r="D1540" s="231" t="s">
        <v>226</v>
      </c>
      <c r="E1540" s="232" t="s">
        <v>2581</v>
      </c>
      <c r="F1540" s="233" t="s">
        <v>2582</v>
      </c>
      <c r="G1540" s="234" t="s">
        <v>273</v>
      </c>
      <c r="H1540" s="235">
        <v>65</v>
      </c>
      <c r="I1540" s="236"/>
      <c r="J1540" s="237">
        <f>ROUND(I1540*H1540,2)</f>
        <v>0</v>
      </c>
      <c r="K1540" s="238"/>
      <c r="L1540" s="46"/>
      <c r="M1540" s="239" t="s">
        <v>1</v>
      </c>
      <c r="N1540" s="240" t="s">
        <v>44</v>
      </c>
      <c r="O1540" s="93"/>
      <c r="P1540" s="241">
        <f>O1540*H1540</f>
        <v>0</v>
      </c>
      <c r="Q1540" s="241">
        <v>0</v>
      </c>
      <c r="R1540" s="241">
        <f>Q1540*H1540</f>
        <v>0</v>
      </c>
      <c r="S1540" s="241">
        <v>0</v>
      </c>
      <c r="T1540" s="242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3" t="s">
        <v>637</v>
      </c>
      <c r="AT1540" s="243" t="s">
        <v>226</v>
      </c>
      <c r="AU1540" s="243" t="s">
        <v>93</v>
      </c>
      <c r="AY1540" s="19" t="s">
        <v>224</v>
      </c>
      <c r="BE1540" s="244">
        <f>IF(N1540="základní",J1540,0)</f>
        <v>0</v>
      </c>
      <c r="BF1540" s="244">
        <f>IF(N1540="snížená",J1540,0)</f>
        <v>0</v>
      </c>
      <c r="BG1540" s="244">
        <f>IF(N1540="zákl. přenesená",J1540,0)</f>
        <v>0</v>
      </c>
      <c r="BH1540" s="244">
        <f>IF(N1540="sníž. přenesená",J1540,0)</f>
        <v>0</v>
      </c>
      <c r="BI1540" s="244">
        <f>IF(N1540="nulová",J1540,0)</f>
        <v>0</v>
      </c>
      <c r="BJ1540" s="19" t="s">
        <v>89</v>
      </c>
      <c r="BK1540" s="244">
        <f>ROUND(I1540*H1540,2)</f>
        <v>0</v>
      </c>
      <c r="BL1540" s="19" t="s">
        <v>637</v>
      </c>
      <c r="BM1540" s="243" t="s">
        <v>4062</v>
      </c>
    </row>
    <row r="1541" s="2" customFormat="1" ht="16.5" customHeight="1">
      <c r="A1541" s="40"/>
      <c r="B1541" s="41"/>
      <c r="C1541" s="231" t="s">
        <v>2376</v>
      </c>
      <c r="D1541" s="231" t="s">
        <v>226</v>
      </c>
      <c r="E1541" s="232" t="s">
        <v>2589</v>
      </c>
      <c r="F1541" s="233" t="s">
        <v>2590</v>
      </c>
      <c r="G1541" s="234" t="s">
        <v>2591</v>
      </c>
      <c r="H1541" s="235">
        <v>20</v>
      </c>
      <c r="I1541" s="236"/>
      <c r="J1541" s="237">
        <f>ROUND(I1541*H1541,2)</f>
        <v>0</v>
      </c>
      <c r="K1541" s="238"/>
      <c r="L1541" s="46"/>
      <c r="M1541" s="239" t="s">
        <v>1</v>
      </c>
      <c r="N1541" s="240" t="s">
        <v>44</v>
      </c>
      <c r="O1541" s="93"/>
      <c r="P1541" s="241">
        <f>O1541*H1541</f>
        <v>0</v>
      </c>
      <c r="Q1541" s="241">
        <v>0</v>
      </c>
      <c r="R1541" s="241">
        <f>Q1541*H1541</f>
        <v>0</v>
      </c>
      <c r="S1541" s="241">
        <v>0</v>
      </c>
      <c r="T1541" s="242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43" t="s">
        <v>637</v>
      </c>
      <c r="AT1541" s="243" t="s">
        <v>226</v>
      </c>
      <c r="AU1541" s="243" t="s">
        <v>93</v>
      </c>
      <c r="AY1541" s="19" t="s">
        <v>224</v>
      </c>
      <c r="BE1541" s="244">
        <f>IF(N1541="základní",J1541,0)</f>
        <v>0</v>
      </c>
      <c r="BF1541" s="244">
        <f>IF(N1541="snížená",J1541,0)</f>
        <v>0</v>
      </c>
      <c r="BG1541" s="244">
        <f>IF(N1541="zákl. přenesená",J1541,0)</f>
        <v>0</v>
      </c>
      <c r="BH1541" s="244">
        <f>IF(N1541="sníž. přenesená",J1541,0)</f>
        <v>0</v>
      </c>
      <c r="BI1541" s="244">
        <f>IF(N1541="nulová",J1541,0)</f>
        <v>0</v>
      </c>
      <c r="BJ1541" s="19" t="s">
        <v>89</v>
      </c>
      <c r="BK1541" s="244">
        <f>ROUND(I1541*H1541,2)</f>
        <v>0</v>
      </c>
      <c r="BL1541" s="19" t="s">
        <v>637</v>
      </c>
      <c r="BM1541" s="243" t="s">
        <v>4063</v>
      </c>
    </row>
    <row r="1542" s="2" customFormat="1" ht="16.5" customHeight="1">
      <c r="A1542" s="40"/>
      <c r="B1542" s="41"/>
      <c r="C1542" s="231" t="s">
        <v>2380</v>
      </c>
      <c r="D1542" s="231" t="s">
        <v>226</v>
      </c>
      <c r="E1542" s="232" t="s">
        <v>2594</v>
      </c>
      <c r="F1542" s="233" t="s">
        <v>2595</v>
      </c>
      <c r="G1542" s="234" t="s">
        <v>1068</v>
      </c>
      <c r="H1542" s="235">
        <v>6</v>
      </c>
      <c r="I1542" s="236"/>
      <c r="J1542" s="237">
        <f>ROUND(I1542*H1542,2)</f>
        <v>0</v>
      </c>
      <c r="K1542" s="238"/>
      <c r="L1542" s="46"/>
      <c r="M1542" s="239" t="s">
        <v>1</v>
      </c>
      <c r="N1542" s="240" t="s">
        <v>44</v>
      </c>
      <c r="O1542" s="93"/>
      <c r="P1542" s="241">
        <f>O1542*H1542</f>
        <v>0</v>
      </c>
      <c r="Q1542" s="241">
        <v>0</v>
      </c>
      <c r="R1542" s="241">
        <f>Q1542*H1542</f>
        <v>0</v>
      </c>
      <c r="S1542" s="241">
        <v>0</v>
      </c>
      <c r="T1542" s="242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3" t="s">
        <v>637</v>
      </c>
      <c r="AT1542" s="243" t="s">
        <v>226</v>
      </c>
      <c r="AU1542" s="243" t="s">
        <v>93</v>
      </c>
      <c r="AY1542" s="19" t="s">
        <v>224</v>
      </c>
      <c r="BE1542" s="244">
        <f>IF(N1542="základní",J1542,0)</f>
        <v>0</v>
      </c>
      <c r="BF1542" s="244">
        <f>IF(N1542="snížená",J1542,0)</f>
        <v>0</v>
      </c>
      <c r="BG1542" s="244">
        <f>IF(N1542="zákl. přenesená",J1542,0)</f>
        <v>0</v>
      </c>
      <c r="BH1542" s="244">
        <f>IF(N1542="sníž. přenesená",J1542,0)</f>
        <v>0</v>
      </c>
      <c r="BI1542" s="244">
        <f>IF(N1542="nulová",J1542,0)</f>
        <v>0</v>
      </c>
      <c r="BJ1542" s="19" t="s">
        <v>89</v>
      </c>
      <c r="BK1542" s="244">
        <f>ROUND(I1542*H1542,2)</f>
        <v>0</v>
      </c>
      <c r="BL1542" s="19" t="s">
        <v>637</v>
      </c>
      <c r="BM1542" s="243" t="s">
        <v>4064</v>
      </c>
    </row>
    <row r="1543" s="12" customFormat="1" ht="20.88" customHeight="1">
      <c r="A1543" s="12"/>
      <c r="B1543" s="215"/>
      <c r="C1543" s="216"/>
      <c r="D1543" s="217" t="s">
        <v>77</v>
      </c>
      <c r="E1543" s="229" t="s">
        <v>2597</v>
      </c>
      <c r="F1543" s="229" t="s">
        <v>2598</v>
      </c>
      <c r="G1543" s="216"/>
      <c r="H1543" s="216"/>
      <c r="I1543" s="219"/>
      <c r="J1543" s="230">
        <f>BK1543</f>
        <v>0</v>
      </c>
      <c r="K1543" s="216"/>
      <c r="L1543" s="221"/>
      <c r="M1543" s="222"/>
      <c r="N1543" s="223"/>
      <c r="O1543" s="223"/>
      <c r="P1543" s="224">
        <f>SUM(P1544:P1550)</f>
        <v>0</v>
      </c>
      <c r="Q1543" s="223"/>
      <c r="R1543" s="224">
        <f>SUM(R1544:R1550)</f>
        <v>0</v>
      </c>
      <c r="S1543" s="223"/>
      <c r="T1543" s="225">
        <f>SUM(T1544:T1550)</f>
        <v>0</v>
      </c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R1543" s="226" t="s">
        <v>93</v>
      </c>
      <c r="AT1543" s="227" t="s">
        <v>77</v>
      </c>
      <c r="AU1543" s="227" t="s">
        <v>89</v>
      </c>
      <c r="AY1543" s="226" t="s">
        <v>224</v>
      </c>
      <c r="BK1543" s="228">
        <f>SUM(BK1544:BK1550)</f>
        <v>0</v>
      </c>
    </row>
    <row r="1544" s="2" customFormat="1" ht="24.15" customHeight="1">
      <c r="A1544" s="40"/>
      <c r="B1544" s="41"/>
      <c r="C1544" s="231" t="s">
        <v>2384</v>
      </c>
      <c r="D1544" s="231" t="s">
        <v>226</v>
      </c>
      <c r="E1544" s="232" t="s">
        <v>2600</v>
      </c>
      <c r="F1544" s="233" t="s">
        <v>2601</v>
      </c>
      <c r="G1544" s="234" t="s">
        <v>1068</v>
      </c>
      <c r="H1544" s="235">
        <v>1</v>
      </c>
      <c r="I1544" s="236"/>
      <c r="J1544" s="237">
        <f>ROUND(I1544*H1544,2)</f>
        <v>0</v>
      </c>
      <c r="K1544" s="238"/>
      <c r="L1544" s="46"/>
      <c r="M1544" s="239" t="s">
        <v>1</v>
      </c>
      <c r="N1544" s="240" t="s">
        <v>44</v>
      </c>
      <c r="O1544" s="93"/>
      <c r="P1544" s="241">
        <f>O1544*H1544</f>
        <v>0</v>
      </c>
      <c r="Q1544" s="241">
        <v>0</v>
      </c>
      <c r="R1544" s="241">
        <f>Q1544*H1544</f>
        <v>0</v>
      </c>
      <c r="S1544" s="241">
        <v>0</v>
      </c>
      <c r="T1544" s="242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3" t="s">
        <v>637</v>
      </c>
      <c r="AT1544" s="243" t="s">
        <v>226</v>
      </c>
      <c r="AU1544" s="243" t="s">
        <v>93</v>
      </c>
      <c r="AY1544" s="19" t="s">
        <v>224</v>
      </c>
      <c r="BE1544" s="244">
        <f>IF(N1544="základní",J1544,0)</f>
        <v>0</v>
      </c>
      <c r="BF1544" s="244">
        <f>IF(N1544="snížená",J1544,0)</f>
        <v>0</v>
      </c>
      <c r="BG1544" s="244">
        <f>IF(N1544="zákl. přenesená",J1544,0)</f>
        <v>0</v>
      </c>
      <c r="BH1544" s="244">
        <f>IF(N1544="sníž. přenesená",J1544,0)</f>
        <v>0</v>
      </c>
      <c r="BI1544" s="244">
        <f>IF(N1544="nulová",J1544,0)</f>
        <v>0</v>
      </c>
      <c r="BJ1544" s="19" t="s">
        <v>89</v>
      </c>
      <c r="BK1544" s="244">
        <f>ROUND(I1544*H1544,2)</f>
        <v>0</v>
      </c>
      <c r="BL1544" s="19" t="s">
        <v>637</v>
      </c>
      <c r="BM1544" s="243" t="s">
        <v>4065</v>
      </c>
    </row>
    <row r="1545" s="2" customFormat="1" ht="16.5" customHeight="1">
      <c r="A1545" s="40"/>
      <c r="B1545" s="41"/>
      <c r="C1545" s="231" t="s">
        <v>2388</v>
      </c>
      <c r="D1545" s="231" t="s">
        <v>226</v>
      </c>
      <c r="E1545" s="232" t="s">
        <v>2604</v>
      </c>
      <c r="F1545" s="233" t="s">
        <v>2605</v>
      </c>
      <c r="G1545" s="234" t="s">
        <v>1068</v>
      </c>
      <c r="H1545" s="235">
        <v>6</v>
      </c>
      <c r="I1545" s="236"/>
      <c r="J1545" s="237">
        <f>ROUND(I1545*H1545,2)</f>
        <v>0</v>
      </c>
      <c r="K1545" s="238"/>
      <c r="L1545" s="46"/>
      <c r="M1545" s="239" t="s">
        <v>1</v>
      </c>
      <c r="N1545" s="240" t="s">
        <v>44</v>
      </c>
      <c r="O1545" s="93"/>
      <c r="P1545" s="241">
        <f>O1545*H1545</f>
        <v>0</v>
      </c>
      <c r="Q1545" s="241">
        <v>0</v>
      </c>
      <c r="R1545" s="241">
        <f>Q1545*H1545</f>
        <v>0</v>
      </c>
      <c r="S1545" s="241">
        <v>0</v>
      </c>
      <c r="T1545" s="242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3" t="s">
        <v>637</v>
      </c>
      <c r="AT1545" s="243" t="s">
        <v>226</v>
      </c>
      <c r="AU1545" s="243" t="s">
        <v>93</v>
      </c>
      <c r="AY1545" s="19" t="s">
        <v>224</v>
      </c>
      <c r="BE1545" s="244">
        <f>IF(N1545="základní",J1545,0)</f>
        <v>0</v>
      </c>
      <c r="BF1545" s="244">
        <f>IF(N1545="snížená",J1545,0)</f>
        <v>0</v>
      </c>
      <c r="BG1545" s="244">
        <f>IF(N1545="zákl. přenesená",J1545,0)</f>
        <v>0</v>
      </c>
      <c r="BH1545" s="244">
        <f>IF(N1545="sníž. přenesená",J1545,0)</f>
        <v>0</v>
      </c>
      <c r="BI1545" s="244">
        <f>IF(N1545="nulová",J1545,0)</f>
        <v>0</v>
      </c>
      <c r="BJ1545" s="19" t="s">
        <v>89</v>
      </c>
      <c r="BK1545" s="244">
        <f>ROUND(I1545*H1545,2)</f>
        <v>0</v>
      </c>
      <c r="BL1545" s="19" t="s">
        <v>637</v>
      </c>
      <c r="BM1545" s="243" t="s">
        <v>4066</v>
      </c>
    </row>
    <row r="1546" s="2" customFormat="1" ht="16.5" customHeight="1">
      <c r="A1546" s="40"/>
      <c r="B1546" s="41"/>
      <c r="C1546" s="231" t="s">
        <v>2392</v>
      </c>
      <c r="D1546" s="231" t="s">
        <v>226</v>
      </c>
      <c r="E1546" s="232" t="s">
        <v>2608</v>
      </c>
      <c r="F1546" s="233" t="s">
        <v>2609</v>
      </c>
      <c r="G1546" s="234" t="s">
        <v>1068</v>
      </c>
      <c r="H1546" s="235">
        <v>2</v>
      </c>
      <c r="I1546" s="236"/>
      <c r="J1546" s="237">
        <f>ROUND(I1546*H1546,2)</f>
        <v>0</v>
      </c>
      <c r="K1546" s="238"/>
      <c r="L1546" s="46"/>
      <c r="M1546" s="239" t="s">
        <v>1</v>
      </c>
      <c r="N1546" s="240" t="s">
        <v>44</v>
      </c>
      <c r="O1546" s="93"/>
      <c r="P1546" s="241">
        <f>O1546*H1546</f>
        <v>0</v>
      </c>
      <c r="Q1546" s="241">
        <v>0</v>
      </c>
      <c r="R1546" s="241">
        <f>Q1546*H1546</f>
        <v>0</v>
      </c>
      <c r="S1546" s="241">
        <v>0</v>
      </c>
      <c r="T1546" s="242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3" t="s">
        <v>637</v>
      </c>
      <c r="AT1546" s="243" t="s">
        <v>226</v>
      </c>
      <c r="AU1546" s="243" t="s">
        <v>93</v>
      </c>
      <c r="AY1546" s="19" t="s">
        <v>224</v>
      </c>
      <c r="BE1546" s="244">
        <f>IF(N1546="základní",J1546,0)</f>
        <v>0</v>
      </c>
      <c r="BF1546" s="244">
        <f>IF(N1546="snížená",J1546,0)</f>
        <v>0</v>
      </c>
      <c r="BG1546" s="244">
        <f>IF(N1546="zákl. přenesená",J1546,0)</f>
        <v>0</v>
      </c>
      <c r="BH1546" s="244">
        <f>IF(N1546="sníž. přenesená",J1546,0)</f>
        <v>0</v>
      </c>
      <c r="BI1546" s="244">
        <f>IF(N1546="nulová",J1546,0)</f>
        <v>0</v>
      </c>
      <c r="BJ1546" s="19" t="s">
        <v>89</v>
      </c>
      <c r="BK1546" s="244">
        <f>ROUND(I1546*H1546,2)</f>
        <v>0</v>
      </c>
      <c r="BL1546" s="19" t="s">
        <v>637</v>
      </c>
      <c r="BM1546" s="243" t="s">
        <v>4067</v>
      </c>
    </row>
    <row r="1547" s="2" customFormat="1" ht="16.5" customHeight="1">
      <c r="A1547" s="40"/>
      <c r="B1547" s="41"/>
      <c r="C1547" s="231" t="s">
        <v>2396</v>
      </c>
      <c r="D1547" s="231" t="s">
        <v>226</v>
      </c>
      <c r="E1547" s="232" t="s">
        <v>2612</v>
      </c>
      <c r="F1547" s="233" t="s">
        <v>2613</v>
      </c>
      <c r="G1547" s="234" t="s">
        <v>1068</v>
      </c>
      <c r="H1547" s="235">
        <v>1</v>
      </c>
      <c r="I1547" s="236"/>
      <c r="J1547" s="237">
        <f>ROUND(I1547*H1547,2)</f>
        <v>0</v>
      </c>
      <c r="K1547" s="238"/>
      <c r="L1547" s="46"/>
      <c r="M1547" s="239" t="s">
        <v>1</v>
      </c>
      <c r="N1547" s="240" t="s">
        <v>44</v>
      </c>
      <c r="O1547" s="93"/>
      <c r="P1547" s="241">
        <f>O1547*H1547</f>
        <v>0</v>
      </c>
      <c r="Q1547" s="241">
        <v>0</v>
      </c>
      <c r="R1547" s="241">
        <f>Q1547*H1547</f>
        <v>0</v>
      </c>
      <c r="S1547" s="241">
        <v>0</v>
      </c>
      <c r="T1547" s="242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3" t="s">
        <v>637</v>
      </c>
      <c r="AT1547" s="243" t="s">
        <v>226</v>
      </c>
      <c r="AU1547" s="243" t="s">
        <v>93</v>
      </c>
      <c r="AY1547" s="19" t="s">
        <v>224</v>
      </c>
      <c r="BE1547" s="244">
        <f>IF(N1547="základní",J1547,0)</f>
        <v>0</v>
      </c>
      <c r="BF1547" s="244">
        <f>IF(N1547="snížená",J1547,0)</f>
        <v>0</v>
      </c>
      <c r="BG1547" s="244">
        <f>IF(N1547="zákl. přenesená",J1547,0)</f>
        <v>0</v>
      </c>
      <c r="BH1547" s="244">
        <f>IF(N1547="sníž. přenesená",J1547,0)</f>
        <v>0</v>
      </c>
      <c r="BI1547" s="244">
        <f>IF(N1547="nulová",J1547,0)</f>
        <v>0</v>
      </c>
      <c r="BJ1547" s="19" t="s">
        <v>89</v>
      </c>
      <c r="BK1547" s="244">
        <f>ROUND(I1547*H1547,2)</f>
        <v>0</v>
      </c>
      <c r="BL1547" s="19" t="s">
        <v>637</v>
      </c>
      <c r="BM1547" s="243" t="s">
        <v>4068</v>
      </c>
    </row>
    <row r="1548" s="2" customFormat="1" ht="16.5" customHeight="1">
      <c r="A1548" s="40"/>
      <c r="B1548" s="41"/>
      <c r="C1548" s="231" t="s">
        <v>2400</v>
      </c>
      <c r="D1548" s="231" t="s">
        <v>226</v>
      </c>
      <c r="E1548" s="232" t="s">
        <v>2616</v>
      </c>
      <c r="F1548" s="233" t="s">
        <v>2617</v>
      </c>
      <c r="G1548" s="234" t="s">
        <v>1068</v>
      </c>
      <c r="H1548" s="235">
        <v>1</v>
      </c>
      <c r="I1548" s="236"/>
      <c r="J1548" s="237">
        <f>ROUND(I1548*H1548,2)</f>
        <v>0</v>
      </c>
      <c r="K1548" s="238"/>
      <c r="L1548" s="46"/>
      <c r="M1548" s="239" t="s">
        <v>1</v>
      </c>
      <c r="N1548" s="240" t="s">
        <v>44</v>
      </c>
      <c r="O1548" s="93"/>
      <c r="P1548" s="241">
        <f>O1548*H1548</f>
        <v>0</v>
      </c>
      <c r="Q1548" s="241">
        <v>0</v>
      </c>
      <c r="R1548" s="241">
        <f>Q1548*H1548</f>
        <v>0</v>
      </c>
      <c r="S1548" s="241">
        <v>0</v>
      </c>
      <c r="T1548" s="242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43" t="s">
        <v>637</v>
      </c>
      <c r="AT1548" s="243" t="s">
        <v>226</v>
      </c>
      <c r="AU1548" s="243" t="s">
        <v>93</v>
      </c>
      <c r="AY1548" s="19" t="s">
        <v>224</v>
      </c>
      <c r="BE1548" s="244">
        <f>IF(N1548="základní",J1548,0)</f>
        <v>0</v>
      </c>
      <c r="BF1548" s="244">
        <f>IF(N1548="snížená",J1548,0)</f>
        <v>0</v>
      </c>
      <c r="BG1548" s="244">
        <f>IF(N1548="zákl. přenesená",J1548,0)</f>
        <v>0</v>
      </c>
      <c r="BH1548" s="244">
        <f>IF(N1548="sníž. přenesená",J1548,0)</f>
        <v>0</v>
      </c>
      <c r="BI1548" s="244">
        <f>IF(N1548="nulová",J1548,0)</f>
        <v>0</v>
      </c>
      <c r="BJ1548" s="19" t="s">
        <v>89</v>
      </c>
      <c r="BK1548" s="244">
        <f>ROUND(I1548*H1548,2)</f>
        <v>0</v>
      </c>
      <c r="BL1548" s="19" t="s">
        <v>637</v>
      </c>
      <c r="BM1548" s="243" t="s">
        <v>4069</v>
      </c>
    </row>
    <row r="1549" s="2" customFormat="1" ht="16.5" customHeight="1">
      <c r="A1549" s="40"/>
      <c r="B1549" s="41"/>
      <c r="C1549" s="231" t="s">
        <v>2404</v>
      </c>
      <c r="D1549" s="231" t="s">
        <v>226</v>
      </c>
      <c r="E1549" s="232" t="s">
        <v>2620</v>
      </c>
      <c r="F1549" s="233" t="s">
        <v>2621</v>
      </c>
      <c r="G1549" s="234" t="s">
        <v>273</v>
      </c>
      <c r="H1549" s="235">
        <v>15</v>
      </c>
      <c r="I1549" s="236"/>
      <c r="J1549" s="237">
        <f>ROUND(I1549*H1549,2)</f>
        <v>0</v>
      </c>
      <c r="K1549" s="238"/>
      <c r="L1549" s="46"/>
      <c r="M1549" s="239" t="s">
        <v>1</v>
      </c>
      <c r="N1549" s="240" t="s">
        <v>44</v>
      </c>
      <c r="O1549" s="93"/>
      <c r="P1549" s="241">
        <f>O1549*H1549</f>
        <v>0</v>
      </c>
      <c r="Q1549" s="241">
        <v>0</v>
      </c>
      <c r="R1549" s="241">
        <f>Q1549*H1549</f>
        <v>0</v>
      </c>
      <c r="S1549" s="241">
        <v>0</v>
      </c>
      <c r="T1549" s="242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3" t="s">
        <v>637</v>
      </c>
      <c r="AT1549" s="243" t="s">
        <v>226</v>
      </c>
      <c r="AU1549" s="243" t="s">
        <v>93</v>
      </c>
      <c r="AY1549" s="19" t="s">
        <v>224</v>
      </c>
      <c r="BE1549" s="244">
        <f>IF(N1549="základní",J1549,0)</f>
        <v>0</v>
      </c>
      <c r="BF1549" s="244">
        <f>IF(N1549="snížená",J1549,0)</f>
        <v>0</v>
      </c>
      <c r="BG1549" s="244">
        <f>IF(N1549="zákl. přenesená",J1549,0)</f>
        <v>0</v>
      </c>
      <c r="BH1549" s="244">
        <f>IF(N1549="sníž. přenesená",J1549,0)</f>
        <v>0</v>
      </c>
      <c r="BI1549" s="244">
        <f>IF(N1549="nulová",J1549,0)</f>
        <v>0</v>
      </c>
      <c r="BJ1549" s="19" t="s">
        <v>89</v>
      </c>
      <c r="BK1549" s="244">
        <f>ROUND(I1549*H1549,2)</f>
        <v>0</v>
      </c>
      <c r="BL1549" s="19" t="s">
        <v>637</v>
      </c>
      <c r="BM1549" s="243" t="s">
        <v>4070</v>
      </c>
    </row>
    <row r="1550" s="2" customFormat="1" ht="16.5" customHeight="1">
      <c r="A1550" s="40"/>
      <c r="B1550" s="41"/>
      <c r="C1550" s="231" t="s">
        <v>2408</v>
      </c>
      <c r="D1550" s="231" t="s">
        <v>226</v>
      </c>
      <c r="E1550" s="232" t="s">
        <v>2624</v>
      </c>
      <c r="F1550" s="233" t="s">
        <v>2625</v>
      </c>
      <c r="G1550" s="234" t="s">
        <v>273</v>
      </c>
      <c r="H1550" s="235">
        <v>71</v>
      </c>
      <c r="I1550" s="236"/>
      <c r="J1550" s="237">
        <f>ROUND(I1550*H1550,2)</f>
        <v>0</v>
      </c>
      <c r="K1550" s="238"/>
      <c r="L1550" s="46"/>
      <c r="M1550" s="239" t="s">
        <v>1</v>
      </c>
      <c r="N1550" s="240" t="s">
        <v>44</v>
      </c>
      <c r="O1550" s="93"/>
      <c r="P1550" s="241">
        <f>O1550*H1550</f>
        <v>0</v>
      </c>
      <c r="Q1550" s="241">
        <v>0</v>
      </c>
      <c r="R1550" s="241">
        <f>Q1550*H1550</f>
        <v>0</v>
      </c>
      <c r="S1550" s="241">
        <v>0</v>
      </c>
      <c r="T1550" s="242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43" t="s">
        <v>637</v>
      </c>
      <c r="AT1550" s="243" t="s">
        <v>226</v>
      </c>
      <c r="AU1550" s="243" t="s">
        <v>93</v>
      </c>
      <c r="AY1550" s="19" t="s">
        <v>224</v>
      </c>
      <c r="BE1550" s="244">
        <f>IF(N1550="základní",J1550,0)</f>
        <v>0</v>
      </c>
      <c r="BF1550" s="244">
        <f>IF(N1550="snížená",J1550,0)</f>
        <v>0</v>
      </c>
      <c r="BG1550" s="244">
        <f>IF(N1550="zákl. přenesená",J1550,0)</f>
        <v>0</v>
      </c>
      <c r="BH1550" s="244">
        <f>IF(N1550="sníž. přenesená",J1550,0)</f>
        <v>0</v>
      </c>
      <c r="BI1550" s="244">
        <f>IF(N1550="nulová",J1550,0)</f>
        <v>0</v>
      </c>
      <c r="BJ1550" s="19" t="s">
        <v>89</v>
      </c>
      <c r="BK1550" s="244">
        <f>ROUND(I1550*H1550,2)</f>
        <v>0</v>
      </c>
      <c r="BL1550" s="19" t="s">
        <v>637</v>
      </c>
      <c r="BM1550" s="243" t="s">
        <v>4071</v>
      </c>
    </row>
    <row r="1551" s="12" customFormat="1" ht="20.88" customHeight="1">
      <c r="A1551" s="12"/>
      <c r="B1551" s="215"/>
      <c r="C1551" s="216"/>
      <c r="D1551" s="217" t="s">
        <v>77</v>
      </c>
      <c r="E1551" s="229" t="s">
        <v>2627</v>
      </c>
      <c r="F1551" s="229" t="s">
        <v>2628</v>
      </c>
      <c r="G1551" s="216"/>
      <c r="H1551" s="216"/>
      <c r="I1551" s="219"/>
      <c r="J1551" s="230">
        <f>BK1551</f>
        <v>0</v>
      </c>
      <c r="K1551" s="216"/>
      <c r="L1551" s="221"/>
      <c r="M1551" s="222"/>
      <c r="N1551" s="223"/>
      <c r="O1551" s="223"/>
      <c r="P1551" s="224">
        <f>SUM(P1552:P1568)</f>
        <v>0</v>
      </c>
      <c r="Q1551" s="223"/>
      <c r="R1551" s="224">
        <f>SUM(R1552:R1568)</f>
        <v>0</v>
      </c>
      <c r="S1551" s="223"/>
      <c r="T1551" s="225">
        <f>SUM(T1552:T1568)</f>
        <v>0</v>
      </c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R1551" s="226" t="s">
        <v>93</v>
      </c>
      <c r="AT1551" s="227" t="s">
        <v>77</v>
      </c>
      <c r="AU1551" s="227" t="s">
        <v>89</v>
      </c>
      <c r="AY1551" s="226" t="s">
        <v>224</v>
      </c>
      <c r="BK1551" s="228">
        <f>SUM(BK1552:BK1568)</f>
        <v>0</v>
      </c>
    </row>
    <row r="1552" s="2" customFormat="1" ht="16.5" customHeight="1">
      <c r="A1552" s="40"/>
      <c r="B1552" s="41"/>
      <c r="C1552" s="231" t="s">
        <v>2412</v>
      </c>
      <c r="D1552" s="231" t="s">
        <v>226</v>
      </c>
      <c r="E1552" s="232" t="s">
        <v>2630</v>
      </c>
      <c r="F1552" s="233" t="s">
        <v>2631</v>
      </c>
      <c r="G1552" s="234" t="s">
        <v>1068</v>
      </c>
      <c r="H1552" s="235">
        <v>6</v>
      </c>
      <c r="I1552" s="236"/>
      <c r="J1552" s="237">
        <f>ROUND(I1552*H1552,2)</f>
        <v>0</v>
      </c>
      <c r="K1552" s="238"/>
      <c r="L1552" s="46"/>
      <c r="M1552" s="239" t="s">
        <v>1</v>
      </c>
      <c r="N1552" s="240" t="s">
        <v>44</v>
      </c>
      <c r="O1552" s="93"/>
      <c r="P1552" s="241">
        <f>O1552*H1552</f>
        <v>0</v>
      </c>
      <c r="Q1552" s="241">
        <v>0</v>
      </c>
      <c r="R1552" s="241">
        <f>Q1552*H1552</f>
        <v>0</v>
      </c>
      <c r="S1552" s="241">
        <v>0</v>
      </c>
      <c r="T1552" s="242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3" t="s">
        <v>637</v>
      </c>
      <c r="AT1552" s="243" t="s">
        <v>226</v>
      </c>
      <c r="AU1552" s="243" t="s">
        <v>93</v>
      </c>
      <c r="AY1552" s="19" t="s">
        <v>224</v>
      </c>
      <c r="BE1552" s="244">
        <f>IF(N1552="základní",J1552,0)</f>
        <v>0</v>
      </c>
      <c r="BF1552" s="244">
        <f>IF(N1552="snížená",J1552,0)</f>
        <v>0</v>
      </c>
      <c r="BG1552" s="244">
        <f>IF(N1552="zákl. přenesená",J1552,0)</f>
        <v>0</v>
      </c>
      <c r="BH1552" s="244">
        <f>IF(N1552="sníž. přenesená",J1552,0)</f>
        <v>0</v>
      </c>
      <c r="BI1552" s="244">
        <f>IF(N1552="nulová",J1552,0)</f>
        <v>0</v>
      </c>
      <c r="BJ1552" s="19" t="s">
        <v>89</v>
      </c>
      <c r="BK1552" s="244">
        <f>ROUND(I1552*H1552,2)</f>
        <v>0</v>
      </c>
      <c r="BL1552" s="19" t="s">
        <v>637</v>
      </c>
      <c r="BM1552" s="243" t="s">
        <v>4072</v>
      </c>
    </row>
    <row r="1553" s="2" customFormat="1" ht="16.5" customHeight="1">
      <c r="A1553" s="40"/>
      <c r="B1553" s="41"/>
      <c r="C1553" s="231" t="s">
        <v>2416</v>
      </c>
      <c r="D1553" s="231" t="s">
        <v>226</v>
      </c>
      <c r="E1553" s="232" t="s">
        <v>2634</v>
      </c>
      <c r="F1553" s="233" t="s">
        <v>2635</v>
      </c>
      <c r="G1553" s="234" t="s">
        <v>1068</v>
      </c>
      <c r="H1553" s="235">
        <v>1</v>
      </c>
      <c r="I1553" s="236"/>
      <c r="J1553" s="237">
        <f>ROUND(I1553*H1553,2)</f>
        <v>0</v>
      </c>
      <c r="K1553" s="238"/>
      <c r="L1553" s="46"/>
      <c r="M1553" s="239" t="s">
        <v>1</v>
      </c>
      <c r="N1553" s="240" t="s">
        <v>44</v>
      </c>
      <c r="O1553" s="93"/>
      <c r="P1553" s="241">
        <f>O1553*H1553</f>
        <v>0</v>
      </c>
      <c r="Q1553" s="241">
        <v>0</v>
      </c>
      <c r="R1553" s="241">
        <f>Q1553*H1553</f>
        <v>0</v>
      </c>
      <c r="S1553" s="241">
        <v>0</v>
      </c>
      <c r="T1553" s="242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43" t="s">
        <v>637</v>
      </c>
      <c r="AT1553" s="243" t="s">
        <v>226</v>
      </c>
      <c r="AU1553" s="243" t="s">
        <v>93</v>
      </c>
      <c r="AY1553" s="19" t="s">
        <v>224</v>
      </c>
      <c r="BE1553" s="244">
        <f>IF(N1553="základní",J1553,0)</f>
        <v>0</v>
      </c>
      <c r="BF1553" s="244">
        <f>IF(N1553="snížená",J1553,0)</f>
        <v>0</v>
      </c>
      <c r="BG1553" s="244">
        <f>IF(N1553="zákl. přenesená",J1553,0)</f>
        <v>0</v>
      </c>
      <c r="BH1553" s="244">
        <f>IF(N1553="sníž. přenesená",J1553,0)</f>
        <v>0</v>
      </c>
      <c r="BI1553" s="244">
        <f>IF(N1553="nulová",J1553,0)</f>
        <v>0</v>
      </c>
      <c r="BJ1553" s="19" t="s">
        <v>89</v>
      </c>
      <c r="BK1553" s="244">
        <f>ROUND(I1553*H1553,2)</f>
        <v>0</v>
      </c>
      <c r="BL1553" s="19" t="s">
        <v>637</v>
      </c>
      <c r="BM1553" s="243" t="s">
        <v>4073</v>
      </c>
    </row>
    <row r="1554" s="2" customFormat="1" ht="16.5" customHeight="1">
      <c r="A1554" s="40"/>
      <c r="B1554" s="41"/>
      <c r="C1554" s="231" t="s">
        <v>2420</v>
      </c>
      <c r="D1554" s="231" t="s">
        <v>226</v>
      </c>
      <c r="E1554" s="232" t="s">
        <v>2638</v>
      </c>
      <c r="F1554" s="233" t="s">
        <v>2639</v>
      </c>
      <c r="G1554" s="234" t="s">
        <v>1068</v>
      </c>
      <c r="H1554" s="235">
        <v>35</v>
      </c>
      <c r="I1554" s="236"/>
      <c r="J1554" s="237">
        <f>ROUND(I1554*H1554,2)</f>
        <v>0</v>
      </c>
      <c r="K1554" s="238"/>
      <c r="L1554" s="46"/>
      <c r="M1554" s="239" t="s">
        <v>1</v>
      </c>
      <c r="N1554" s="240" t="s">
        <v>44</v>
      </c>
      <c r="O1554" s="93"/>
      <c r="P1554" s="241">
        <f>O1554*H1554</f>
        <v>0</v>
      </c>
      <c r="Q1554" s="241">
        <v>0</v>
      </c>
      <c r="R1554" s="241">
        <f>Q1554*H1554</f>
        <v>0</v>
      </c>
      <c r="S1554" s="241">
        <v>0</v>
      </c>
      <c r="T1554" s="242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3" t="s">
        <v>637</v>
      </c>
      <c r="AT1554" s="243" t="s">
        <v>226</v>
      </c>
      <c r="AU1554" s="243" t="s">
        <v>93</v>
      </c>
      <c r="AY1554" s="19" t="s">
        <v>224</v>
      </c>
      <c r="BE1554" s="244">
        <f>IF(N1554="základní",J1554,0)</f>
        <v>0</v>
      </c>
      <c r="BF1554" s="244">
        <f>IF(N1554="snížená",J1554,0)</f>
        <v>0</v>
      </c>
      <c r="BG1554" s="244">
        <f>IF(N1554="zákl. přenesená",J1554,0)</f>
        <v>0</v>
      </c>
      <c r="BH1554" s="244">
        <f>IF(N1554="sníž. přenesená",J1554,0)</f>
        <v>0</v>
      </c>
      <c r="BI1554" s="244">
        <f>IF(N1554="nulová",J1554,0)</f>
        <v>0</v>
      </c>
      <c r="BJ1554" s="19" t="s">
        <v>89</v>
      </c>
      <c r="BK1554" s="244">
        <f>ROUND(I1554*H1554,2)</f>
        <v>0</v>
      </c>
      <c r="BL1554" s="19" t="s">
        <v>637</v>
      </c>
      <c r="BM1554" s="243" t="s">
        <v>4074</v>
      </c>
    </row>
    <row r="1555" s="2" customFormat="1" ht="16.5" customHeight="1">
      <c r="A1555" s="40"/>
      <c r="B1555" s="41"/>
      <c r="C1555" s="231" t="s">
        <v>2424</v>
      </c>
      <c r="D1555" s="231" t="s">
        <v>226</v>
      </c>
      <c r="E1555" s="232" t="s">
        <v>2642</v>
      </c>
      <c r="F1555" s="233" t="s">
        <v>2643</v>
      </c>
      <c r="G1555" s="234" t="s">
        <v>1068</v>
      </c>
      <c r="H1555" s="235">
        <v>1</v>
      </c>
      <c r="I1555" s="236"/>
      <c r="J1555" s="237">
        <f>ROUND(I1555*H1555,2)</f>
        <v>0</v>
      </c>
      <c r="K1555" s="238"/>
      <c r="L1555" s="46"/>
      <c r="M1555" s="239" t="s">
        <v>1</v>
      </c>
      <c r="N1555" s="240" t="s">
        <v>44</v>
      </c>
      <c r="O1555" s="93"/>
      <c r="P1555" s="241">
        <f>O1555*H1555</f>
        <v>0</v>
      </c>
      <c r="Q1555" s="241">
        <v>0</v>
      </c>
      <c r="R1555" s="241">
        <f>Q1555*H1555</f>
        <v>0</v>
      </c>
      <c r="S1555" s="241">
        <v>0</v>
      </c>
      <c r="T1555" s="242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3" t="s">
        <v>637</v>
      </c>
      <c r="AT1555" s="243" t="s">
        <v>226</v>
      </c>
      <c r="AU1555" s="243" t="s">
        <v>93</v>
      </c>
      <c r="AY1555" s="19" t="s">
        <v>224</v>
      </c>
      <c r="BE1555" s="244">
        <f>IF(N1555="základní",J1555,0)</f>
        <v>0</v>
      </c>
      <c r="BF1555" s="244">
        <f>IF(N1555="snížená",J1555,0)</f>
        <v>0</v>
      </c>
      <c r="BG1555" s="244">
        <f>IF(N1555="zákl. přenesená",J1555,0)</f>
        <v>0</v>
      </c>
      <c r="BH1555" s="244">
        <f>IF(N1555="sníž. přenesená",J1555,0)</f>
        <v>0</v>
      </c>
      <c r="BI1555" s="244">
        <f>IF(N1555="nulová",J1555,0)</f>
        <v>0</v>
      </c>
      <c r="BJ1555" s="19" t="s">
        <v>89</v>
      </c>
      <c r="BK1555" s="244">
        <f>ROUND(I1555*H1555,2)</f>
        <v>0</v>
      </c>
      <c r="BL1555" s="19" t="s">
        <v>637</v>
      </c>
      <c r="BM1555" s="243" t="s">
        <v>4075</v>
      </c>
    </row>
    <row r="1556" s="2" customFormat="1" ht="16.5" customHeight="1">
      <c r="A1556" s="40"/>
      <c r="B1556" s="41"/>
      <c r="C1556" s="231" t="s">
        <v>2428</v>
      </c>
      <c r="D1556" s="231" t="s">
        <v>226</v>
      </c>
      <c r="E1556" s="232" t="s">
        <v>2646</v>
      </c>
      <c r="F1556" s="233" t="s">
        <v>2647</v>
      </c>
      <c r="G1556" s="234" t="s">
        <v>1068</v>
      </c>
      <c r="H1556" s="235">
        <v>1</v>
      </c>
      <c r="I1556" s="236"/>
      <c r="J1556" s="237">
        <f>ROUND(I1556*H1556,2)</f>
        <v>0</v>
      </c>
      <c r="K1556" s="238"/>
      <c r="L1556" s="46"/>
      <c r="M1556" s="239" t="s">
        <v>1</v>
      </c>
      <c r="N1556" s="240" t="s">
        <v>44</v>
      </c>
      <c r="O1556" s="93"/>
      <c r="P1556" s="241">
        <f>O1556*H1556</f>
        <v>0</v>
      </c>
      <c r="Q1556" s="241">
        <v>0</v>
      </c>
      <c r="R1556" s="241">
        <f>Q1556*H1556</f>
        <v>0</v>
      </c>
      <c r="S1556" s="241">
        <v>0</v>
      </c>
      <c r="T1556" s="242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43" t="s">
        <v>637</v>
      </c>
      <c r="AT1556" s="243" t="s">
        <v>226</v>
      </c>
      <c r="AU1556" s="243" t="s">
        <v>93</v>
      </c>
      <c r="AY1556" s="19" t="s">
        <v>224</v>
      </c>
      <c r="BE1556" s="244">
        <f>IF(N1556="základní",J1556,0)</f>
        <v>0</v>
      </c>
      <c r="BF1556" s="244">
        <f>IF(N1556="snížená",J1556,0)</f>
        <v>0</v>
      </c>
      <c r="BG1556" s="244">
        <f>IF(N1556="zákl. přenesená",J1556,0)</f>
        <v>0</v>
      </c>
      <c r="BH1556" s="244">
        <f>IF(N1556="sníž. přenesená",J1556,0)</f>
        <v>0</v>
      </c>
      <c r="BI1556" s="244">
        <f>IF(N1556="nulová",J1556,0)</f>
        <v>0</v>
      </c>
      <c r="BJ1556" s="19" t="s">
        <v>89</v>
      </c>
      <c r="BK1556" s="244">
        <f>ROUND(I1556*H1556,2)</f>
        <v>0</v>
      </c>
      <c r="BL1556" s="19" t="s">
        <v>637</v>
      </c>
      <c r="BM1556" s="243" t="s">
        <v>4076</v>
      </c>
    </row>
    <row r="1557" s="2" customFormat="1" ht="16.5" customHeight="1">
      <c r="A1557" s="40"/>
      <c r="B1557" s="41"/>
      <c r="C1557" s="231" t="s">
        <v>2432</v>
      </c>
      <c r="D1557" s="231" t="s">
        <v>226</v>
      </c>
      <c r="E1557" s="232" t="s">
        <v>2650</v>
      </c>
      <c r="F1557" s="233" t="s">
        <v>2651</v>
      </c>
      <c r="G1557" s="234" t="s">
        <v>1068</v>
      </c>
      <c r="H1557" s="235">
        <v>1</v>
      </c>
      <c r="I1557" s="236"/>
      <c r="J1557" s="237">
        <f>ROUND(I1557*H1557,2)</f>
        <v>0</v>
      </c>
      <c r="K1557" s="238"/>
      <c r="L1557" s="46"/>
      <c r="M1557" s="239" t="s">
        <v>1</v>
      </c>
      <c r="N1557" s="240" t="s">
        <v>44</v>
      </c>
      <c r="O1557" s="93"/>
      <c r="P1557" s="241">
        <f>O1557*H1557</f>
        <v>0</v>
      </c>
      <c r="Q1557" s="241">
        <v>0</v>
      </c>
      <c r="R1557" s="241">
        <f>Q1557*H1557</f>
        <v>0</v>
      </c>
      <c r="S1557" s="241">
        <v>0</v>
      </c>
      <c r="T1557" s="242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3" t="s">
        <v>637</v>
      </c>
      <c r="AT1557" s="243" t="s">
        <v>226</v>
      </c>
      <c r="AU1557" s="243" t="s">
        <v>93</v>
      </c>
      <c r="AY1557" s="19" t="s">
        <v>224</v>
      </c>
      <c r="BE1557" s="244">
        <f>IF(N1557="základní",J1557,0)</f>
        <v>0</v>
      </c>
      <c r="BF1557" s="244">
        <f>IF(N1557="snížená",J1557,0)</f>
        <v>0</v>
      </c>
      <c r="BG1557" s="244">
        <f>IF(N1557="zákl. přenesená",J1557,0)</f>
        <v>0</v>
      </c>
      <c r="BH1557" s="244">
        <f>IF(N1557="sníž. přenesená",J1557,0)</f>
        <v>0</v>
      </c>
      <c r="BI1557" s="244">
        <f>IF(N1557="nulová",J1557,0)</f>
        <v>0</v>
      </c>
      <c r="BJ1557" s="19" t="s">
        <v>89</v>
      </c>
      <c r="BK1557" s="244">
        <f>ROUND(I1557*H1557,2)</f>
        <v>0</v>
      </c>
      <c r="BL1557" s="19" t="s">
        <v>637</v>
      </c>
      <c r="BM1557" s="243" t="s">
        <v>4077</v>
      </c>
    </row>
    <row r="1558" s="2" customFormat="1" ht="16.5" customHeight="1">
      <c r="A1558" s="40"/>
      <c r="B1558" s="41"/>
      <c r="C1558" s="231" t="s">
        <v>2436</v>
      </c>
      <c r="D1558" s="231" t="s">
        <v>226</v>
      </c>
      <c r="E1558" s="232" t="s">
        <v>2654</v>
      </c>
      <c r="F1558" s="233" t="s">
        <v>2655</v>
      </c>
      <c r="G1558" s="234" t="s">
        <v>1068</v>
      </c>
      <c r="H1558" s="235">
        <v>1</v>
      </c>
      <c r="I1558" s="236"/>
      <c r="J1558" s="237">
        <f>ROUND(I1558*H1558,2)</f>
        <v>0</v>
      </c>
      <c r="K1558" s="238"/>
      <c r="L1558" s="46"/>
      <c r="M1558" s="239" t="s">
        <v>1</v>
      </c>
      <c r="N1558" s="240" t="s">
        <v>44</v>
      </c>
      <c r="O1558" s="93"/>
      <c r="P1558" s="241">
        <f>O1558*H1558</f>
        <v>0</v>
      </c>
      <c r="Q1558" s="241">
        <v>0</v>
      </c>
      <c r="R1558" s="241">
        <f>Q1558*H1558</f>
        <v>0</v>
      </c>
      <c r="S1558" s="241">
        <v>0</v>
      </c>
      <c r="T1558" s="242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3" t="s">
        <v>637</v>
      </c>
      <c r="AT1558" s="243" t="s">
        <v>226</v>
      </c>
      <c r="AU1558" s="243" t="s">
        <v>93</v>
      </c>
      <c r="AY1558" s="19" t="s">
        <v>224</v>
      </c>
      <c r="BE1558" s="244">
        <f>IF(N1558="základní",J1558,0)</f>
        <v>0</v>
      </c>
      <c r="BF1558" s="244">
        <f>IF(N1558="snížená",J1558,0)</f>
        <v>0</v>
      </c>
      <c r="BG1558" s="244">
        <f>IF(N1558="zákl. přenesená",J1558,0)</f>
        <v>0</v>
      </c>
      <c r="BH1558" s="244">
        <f>IF(N1558="sníž. přenesená",J1558,0)</f>
        <v>0</v>
      </c>
      <c r="BI1558" s="244">
        <f>IF(N1558="nulová",J1558,0)</f>
        <v>0</v>
      </c>
      <c r="BJ1558" s="19" t="s">
        <v>89</v>
      </c>
      <c r="BK1558" s="244">
        <f>ROUND(I1558*H1558,2)</f>
        <v>0</v>
      </c>
      <c r="BL1558" s="19" t="s">
        <v>637</v>
      </c>
      <c r="BM1558" s="243" t="s">
        <v>4078</v>
      </c>
    </row>
    <row r="1559" s="2" customFormat="1" ht="16.5" customHeight="1">
      <c r="A1559" s="40"/>
      <c r="B1559" s="41"/>
      <c r="C1559" s="231" t="s">
        <v>2440</v>
      </c>
      <c r="D1559" s="231" t="s">
        <v>226</v>
      </c>
      <c r="E1559" s="232" t="s">
        <v>2658</v>
      </c>
      <c r="F1559" s="233" t="s">
        <v>2659</v>
      </c>
      <c r="G1559" s="234" t="s">
        <v>1068</v>
      </c>
      <c r="H1559" s="235">
        <v>1</v>
      </c>
      <c r="I1559" s="236"/>
      <c r="J1559" s="237">
        <f>ROUND(I1559*H1559,2)</f>
        <v>0</v>
      </c>
      <c r="K1559" s="238"/>
      <c r="L1559" s="46"/>
      <c r="M1559" s="239" t="s">
        <v>1</v>
      </c>
      <c r="N1559" s="240" t="s">
        <v>44</v>
      </c>
      <c r="O1559" s="93"/>
      <c r="P1559" s="241">
        <f>O1559*H1559</f>
        <v>0</v>
      </c>
      <c r="Q1559" s="241">
        <v>0</v>
      </c>
      <c r="R1559" s="241">
        <f>Q1559*H1559</f>
        <v>0</v>
      </c>
      <c r="S1559" s="241">
        <v>0</v>
      </c>
      <c r="T1559" s="242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43" t="s">
        <v>637</v>
      </c>
      <c r="AT1559" s="243" t="s">
        <v>226</v>
      </c>
      <c r="AU1559" s="243" t="s">
        <v>93</v>
      </c>
      <c r="AY1559" s="19" t="s">
        <v>224</v>
      </c>
      <c r="BE1559" s="244">
        <f>IF(N1559="základní",J1559,0)</f>
        <v>0</v>
      </c>
      <c r="BF1559" s="244">
        <f>IF(N1559="snížená",J1559,0)</f>
        <v>0</v>
      </c>
      <c r="BG1559" s="244">
        <f>IF(N1559="zákl. přenesená",J1559,0)</f>
        <v>0</v>
      </c>
      <c r="BH1559" s="244">
        <f>IF(N1559="sníž. přenesená",J1559,0)</f>
        <v>0</v>
      </c>
      <c r="BI1559" s="244">
        <f>IF(N1559="nulová",J1559,0)</f>
        <v>0</v>
      </c>
      <c r="BJ1559" s="19" t="s">
        <v>89</v>
      </c>
      <c r="BK1559" s="244">
        <f>ROUND(I1559*H1559,2)</f>
        <v>0</v>
      </c>
      <c r="BL1559" s="19" t="s">
        <v>637</v>
      </c>
      <c r="BM1559" s="243" t="s">
        <v>4079</v>
      </c>
    </row>
    <row r="1560" s="2" customFormat="1" ht="16.5" customHeight="1">
      <c r="A1560" s="40"/>
      <c r="B1560" s="41"/>
      <c r="C1560" s="231" t="s">
        <v>2446</v>
      </c>
      <c r="D1560" s="231" t="s">
        <v>226</v>
      </c>
      <c r="E1560" s="232" t="s">
        <v>2662</v>
      </c>
      <c r="F1560" s="233" t="s">
        <v>2663</v>
      </c>
      <c r="G1560" s="234" t="s">
        <v>1068</v>
      </c>
      <c r="H1560" s="235">
        <v>1</v>
      </c>
      <c r="I1560" s="236"/>
      <c r="J1560" s="237">
        <f>ROUND(I1560*H1560,2)</f>
        <v>0</v>
      </c>
      <c r="K1560" s="238"/>
      <c r="L1560" s="46"/>
      <c r="M1560" s="239" t="s">
        <v>1</v>
      </c>
      <c r="N1560" s="240" t="s">
        <v>44</v>
      </c>
      <c r="O1560" s="93"/>
      <c r="P1560" s="241">
        <f>O1560*H1560</f>
        <v>0</v>
      </c>
      <c r="Q1560" s="241">
        <v>0</v>
      </c>
      <c r="R1560" s="241">
        <f>Q1560*H1560</f>
        <v>0</v>
      </c>
      <c r="S1560" s="241">
        <v>0</v>
      </c>
      <c r="T1560" s="242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3" t="s">
        <v>637</v>
      </c>
      <c r="AT1560" s="243" t="s">
        <v>226</v>
      </c>
      <c r="AU1560" s="243" t="s">
        <v>93</v>
      </c>
      <c r="AY1560" s="19" t="s">
        <v>224</v>
      </c>
      <c r="BE1560" s="244">
        <f>IF(N1560="základní",J1560,0)</f>
        <v>0</v>
      </c>
      <c r="BF1560" s="244">
        <f>IF(N1560="snížená",J1560,0)</f>
        <v>0</v>
      </c>
      <c r="BG1560" s="244">
        <f>IF(N1560="zákl. přenesená",J1560,0)</f>
        <v>0</v>
      </c>
      <c r="BH1560" s="244">
        <f>IF(N1560="sníž. přenesená",J1560,0)</f>
        <v>0</v>
      </c>
      <c r="BI1560" s="244">
        <f>IF(N1560="nulová",J1560,0)</f>
        <v>0</v>
      </c>
      <c r="BJ1560" s="19" t="s">
        <v>89</v>
      </c>
      <c r="BK1560" s="244">
        <f>ROUND(I1560*H1560,2)</f>
        <v>0</v>
      </c>
      <c r="BL1560" s="19" t="s">
        <v>637</v>
      </c>
      <c r="BM1560" s="243" t="s">
        <v>4080</v>
      </c>
    </row>
    <row r="1561" s="2" customFormat="1" ht="16.5" customHeight="1">
      <c r="A1561" s="40"/>
      <c r="B1561" s="41"/>
      <c r="C1561" s="231" t="s">
        <v>2450</v>
      </c>
      <c r="D1561" s="231" t="s">
        <v>226</v>
      </c>
      <c r="E1561" s="232" t="s">
        <v>2666</v>
      </c>
      <c r="F1561" s="233" t="s">
        <v>2667</v>
      </c>
      <c r="G1561" s="234" t="s">
        <v>1068</v>
      </c>
      <c r="H1561" s="235">
        <v>8</v>
      </c>
      <c r="I1561" s="236"/>
      <c r="J1561" s="237">
        <f>ROUND(I1561*H1561,2)</f>
        <v>0</v>
      </c>
      <c r="K1561" s="238"/>
      <c r="L1561" s="46"/>
      <c r="M1561" s="239" t="s">
        <v>1</v>
      </c>
      <c r="N1561" s="240" t="s">
        <v>44</v>
      </c>
      <c r="O1561" s="93"/>
      <c r="P1561" s="241">
        <f>O1561*H1561</f>
        <v>0</v>
      </c>
      <c r="Q1561" s="241">
        <v>0</v>
      </c>
      <c r="R1561" s="241">
        <f>Q1561*H1561</f>
        <v>0</v>
      </c>
      <c r="S1561" s="241">
        <v>0</v>
      </c>
      <c r="T1561" s="242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43" t="s">
        <v>637</v>
      </c>
      <c r="AT1561" s="243" t="s">
        <v>226</v>
      </c>
      <c r="AU1561" s="243" t="s">
        <v>93</v>
      </c>
      <c r="AY1561" s="19" t="s">
        <v>224</v>
      </c>
      <c r="BE1561" s="244">
        <f>IF(N1561="základní",J1561,0)</f>
        <v>0</v>
      </c>
      <c r="BF1561" s="244">
        <f>IF(N1561="snížená",J1561,0)</f>
        <v>0</v>
      </c>
      <c r="BG1561" s="244">
        <f>IF(N1561="zákl. přenesená",J1561,0)</f>
        <v>0</v>
      </c>
      <c r="BH1561" s="244">
        <f>IF(N1561="sníž. přenesená",J1561,0)</f>
        <v>0</v>
      </c>
      <c r="BI1561" s="244">
        <f>IF(N1561="nulová",J1561,0)</f>
        <v>0</v>
      </c>
      <c r="BJ1561" s="19" t="s">
        <v>89</v>
      </c>
      <c r="BK1561" s="244">
        <f>ROUND(I1561*H1561,2)</f>
        <v>0</v>
      </c>
      <c r="BL1561" s="19" t="s">
        <v>637</v>
      </c>
      <c r="BM1561" s="243" t="s">
        <v>4081</v>
      </c>
    </row>
    <row r="1562" s="2" customFormat="1" ht="16.5" customHeight="1">
      <c r="A1562" s="40"/>
      <c r="B1562" s="41"/>
      <c r="C1562" s="231" t="s">
        <v>2454</v>
      </c>
      <c r="D1562" s="231" t="s">
        <v>226</v>
      </c>
      <c r="E1562" s="232" t="s">
        <v>2670</v>
      </c>
      <c r="F1562" s="233" t="s">
        <v>2671</v>
      </c>
      <c r="G1562" s="234" t="s">
        <v>1068</v>
      </c>
      <c r="H1562" s="235">
        <v>1</v>
      </c>
      <c r="I1562" s="236"/>
      <c r="J1562" s="237">
        <f>ROUND(I1562*H1562,2)</f>
        <v>0</v>
      </c>
      <c r="K1562" s="238"/>
      <c r="L1562" s="46"/>
      <c r="M1562" s="239" t="s">
        <v>1</v>
      </c>
      <c r="N1562" s="240" t="s">
        <v>44</v>
      </c>
      <c r="O1562" s="93"/>
      <c r="P1562" s="241">
        <f>O1562*H1562</f>
        <v>0</v>
      </c>
      <c r="Q1562" s="241">
        <v>0</v>
      </c>
      <c r="R1562" s="241">
        <f>Q1562*H1562</f>
        <v>0</v>
      </c>
      <c r="S1562" s="241">
        <v>0</v>
      </c>
      <c r="T1562" s="242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3" t="s">
        <v>637</v>
      </c>
      <c r="AT1562" s="243" t="s">
        <v>226</v>
      </c>
      <c r="AU1562" s="243" t="s">
        <v>93</v>
      </c>
      <c r="AY1562" s="19" t="s">
        <v>224</v>
      </c>
      <c r="BE1562" s="244">
        <f>IF(N1562="základní",J1562,0)</f>
        <v>0</v>
      </c>
      <c r="BF1562" s="244">
        <f>IF(N1562="snížená",J1562,0)</f>
        <v>0</v>
      </c>
      <c r="BG1562" s="244">
        <f>IF(N1562="zákl. přenesená",J1562,0)</f>
        <v>0</v>
      </c>
      <c r="BH1562" s="244">
        <f>IF(N1562="sníž. přenesená",J1562,0)</f>
        <v>0</v>
      </c>
      <c r="BI1562" s="244">
        <f>IF(N1562="nulová",J1562,0)</f>
        <v>0</v>
      </c>
      <c r="BJ1562" s="19" t="s">
        <v>89</v>
      </c>
      <c r="BK1562" s="244">
        <f>ROUND(I1562*H1562,2)</f>
        <v>0</v>
      </c>
      <c r="BL1562" s="19" t="s">
        <v>637</v>
      </c>
      <c r="BM1562" s="243" t="s">
        <v>4082</v>
      </c>
    </row>
    <row r="1563" s="2" customFormat="1" ht="16.5" customHeight="1">
      <c r="A1563" s="40"/>
      <c r="B1563" s="41"/>
      <c r="C1563" s="231" t="s">
        <v>2458</v>
      </c>
      <c r="D1563" s="231" t="s">
        <v>226</v>
      </c>
      <c r="E1563" s="232" t="s">
        <v>2674</v>
      </c>
      <c r="F1563" s="233" t="s">
        <v>2675</v>
      </c>
      <c r="G1563" s="234" t="s">
        <v>1068</v>
      </c>
      <c r="H1563" s="235">
        <v>1</v>
      </c>
      <c r="I1563" s="236"/>
      <c r="J1563" s="237">
        <f>ROUND(I1563*H1563,2)</f>
        <v>0</v>
      </c>
      <c r="K1563" s="238"/>
      <c r="L1563" s="46"/>
      <c r="M1563" s="239" t="s">
        <v>1</v>
      </c>
      <c r="N1563" s="240" t="s">
        <v>44</v>
      </c>
      <c r="O1563" s="93"/>
      <c r="P1563" s="241">
        <f>O1563*H1563</f>
        <v>0</v>
      </c>
      <c r="Q1563" s="241">
        <v>0</v>
      </c>
      <c r="R1563" s="241">
        <f>Q1563*H1563</f>
        <v>0</v>
      </c>
      <c r="S1563" s="241">
        <v>0</v>
      </c>
      <c r="T1563" s="242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3" t="s">
        <v>637</v>
      </c>
      <c r="AT1563" s="243" t="s">
        <v>226</v>
      </c>
      <c r="AU1563" s="243" t="s">
        <v>93</v>
      </c>
      <c r="AY1563" s="19" t="s">
        <v>224</v>
      </c>
      <c r="BE1563" s="244">
        <f>IF(N1563="základní",J1563,0)</f>
        <v>0</v>
      </c>
      <c r="BF1563" s="244">
        <f>IF(N1563="snížená",J1563,0)</f>
        <v>0</v>
      </c>
      <c r="BG1563" s="244">
        <f>IF(N1563="zákl. přenesená",J1563,0)</f>
        <v>0</v>
      </c>
      <c r="BH1563" s="244">
        <f>IF(N1563="sníž. přenesená",J1563,0)</f>
        <v>0</v>
      </c>
      <c r="BI1563" s="244">
        <f>IF(N1563="nulová",J1563,0)</f>
        <v>0</v>
      </c>
      <c r="BJ1563" s="19" t="s">
        <v>89</v>
      </c>
      <c r="BK1563" s="244">
        <f>ROUND(I1563*H1563,2)</f>
        <v>0</v>
      </c>
      <c r="BL1563" s="19" t="s">
        <v>637</v>
      </c>
      <c r="BM1563" s="243" t="s">
        <v>4083</v>
      </c>
    </row>
    <row r="1564" s="2" customFormat="1" ht="16.5" customHeight="1">
      <c r="A1564" s="40"/>
      <c r="B1564" s="41"/>
      <c r="C1564" s="231" t="s">
        <v>2462</v>
      </c>
      <c r="D1564" s="231" t="s">
        <v>226</v>
      </c>
      <c r="E1564" s="232" t="s">
        <v>2678</v>
      </c>
      <c r="F1564" s="233" t="s">
        <v>2679</v>
      </c>
      <c r="G1564" s="234" t="s">
        <v>2591</v>
      </c>
      <c r="H1564" s="235">
        <v>15</v>
      </c>
      <c r="I1564" s="236"/>
      <c r="J1564" s="237">
        <f>ROUND(I1564*H1564,2)</f>
        <v>0</v>
      </c>
      <c r="K1564" s="238"/>
      <c r="L1564" s="46"/>
      <c r="M1564" s="239" t="s">
        <v>1</v>
      </c>
      <c r="N1564" s="240" t="s">
        <v>44</v>
      </c>
      <c r="O1564" s="93"/>
      <c r="P1564" s="241">
        <f>O1564*H1564</f>
        <v>0</v>
      </c>
      <c r="Q1564" s="241">
        <v>0</v>
      </c>
      <c r="R1564" s="241">
        <f>Q1564*H1564</f>
        <v>0</v>
      </c>
      <c r="S1564" s="241">
        <v>0</v>
      </c>
      <c r="T1564" s="242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43" t="s">
        <v>637</v>
      </c>
      <c r="AT1564" s="243" t="s">
        <v>226</v>
      </c>
      <c r="AU1564" s="243" t="s">
        <v>93</v>
      </c>
      <c r="AY1564" s="19" t="s">
        <v>224</v>
      </c>
      <c r="BE1564" s="244">
        <f>IF(N1564="základní",J1564,0)</f>
        <v>0</v>
      </c>
      <c r="BF1564" s="244">
        <f>IF(N1564="snížená",J1564,0)</f>
        <v>0</v>
      </c>
      <c r="BG1564" s="244">
        <f>IF(N1564="zákl. přenesená",J1564,0)</f>
        <v>0</v>
      </c>
      <c r="BH1564" s="244">
        <f>IF(N1564="sníž. přenesená",J1564,0)</f>
        <v>0</v>
      </c>
      <c r="BI1564" s="244">
        <f>IF(N1564="nulová",J1564,0)</f>
        <v>0</v>
      </c>
      <c r="BJ1564" s="19" t="s">
        <v>89</v>
      </c>
      <c r="BK1564" s="244">
        <f>ROUND(I1564*H1564,2)</f>
        <v>0</v>
      </c>
      <c r="BL1564" s="19" t="s">
        <v>637</v>
      </c>
      <c r="BM1564" s="243" t="s">
        <v>4084</v>
      </c>
    </row>
    <row r="1565" s="2" customFormat="1" ht="16.5" customHeight="1">
      <c r="A1565" s="40"/>
      <c r="B1565" s="41"/>
      <c r="C1565" s="231" t="s">
        <v>2466</v>
      </c>
      <c r="D1565" s="231" t="s">
        <v>226</v>
      </c>
      <c r="E1565" s="232" t="s">
        <v>2682</v>
      </c>
      <c r="F1565" s="233" t="s">
        <v>2683</v>
      </c>
      <c r="G1565" s="234" t="s">
        <v>273</v>
      </c>
      <c r="H1565" s="235">
        <v>110</v>
      </c>
      <c r="I1565" s="236"/>
      <c r="J1565" s="237">
        <f>ROUND(I1565*H1565,2)</f>
        <v>0</v>
      </c>
      <c r="K1565" s="238"/>
      <c r="L1565" s="46"/>
      <c r="M1565" s="239" t="s">
        <v>1</v>
      </c>
      <c r="N1565" s="240" t="s">
        <v>44</v>
      </c>
      <c r="O1565" s="93"/>
      <c r="P1565" s="241">
        <f>O1565*H1565</f>
        <v>0</v>
      </c>
      <c r="Q1565" s="241">
        <v>0</v>
      </c>
      <c r="R1565" s="241">
        <f>Q1565*H1565</f>
        <v>0</v>
      </c>
      <c r="S1565" s="241">
        <v>0</v>
      </c>
      <c r="T1565" s="242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3" t="s">
        <v>637</v>
      </c>
      <c r="AT1565" s="243" t="s">
        <v>226</v>
      </c>
      <c r="AU1565" s="243" t="s">
        <v>93</v>
      </c>
      <c r="AY1565" s="19" t="s">
        <v>224</v>
      </c>
      <c r="BE1565" s="244">
        <f>IF(N1565="základní",J1565,0)</f>
        <v>0</v>
      </c>
      <c r="BF1565" s="244">
        <f>IF(N1565="snížená",J1565,0)</f>
        <v>0</v>
      </c>
      <c r="BG1565" s="244">
        <f>IF(N1565="zákl. přenesená",J1565,0)</f>
        <v>0</v>
      </c>
      <c r="BH1565" s="244">
        <f>IF(N1565="sníž. přenesená",J1565,0)</f>
        <v>0</v>
      </c>
      <c r="BI1565" s="244">
        <f>IF(N1565="nulová",J1565,0)</f>
        <v>0</v>
      </c>
      <c r="BJ1565" s="19" t="s">
        <v>89</v>
      </c>
      <c r="BK1565" s="244">
        <f>ROUND(I1565*H1565,2)</f>
        <v>0</v>
      </c>
      <c r="BL1565" s="19" t="s">
        <v>637</v>
      </c>
      <c r="BM1565" s="243" t="s">
        <v>4085</v>
      </c>
    </row>
    <row r="1566" s="2" customFormat="1" ht="16.5" customHeight="1">
      <c r="A1566" s="40"/>
      <c r="B1566" s="41"/>
      <c r="C1566" s="231" t="s">
        <v>2470</v>
      </c>
      <c r="D1566" s="231" t="s">
        <v>226</v>
      </c>
      <c r="E1566" s="232" t="s">
        <v>2686</v>
      </c>
      <c r="F1566" s="233" t="s">
        <v>2348</v>
      </c>
      <c r="G1566" s="234" t="s">
        <v>273</v>
      </c>
      <c r="H1566" s="235">
        <v>30</v>
      </c>
      <c r="I1566" s="236"/>
      <c r="J1566" s="237">
        <f>ROUND(I1566*H1566,2)</f>
        <v>0</v>
      </c>
      <c r="K1566" s="238"/>
      <c r="L1566" s="46"/>
      <c r="M1566" s="239" t="s">
        <v>1</v>
      </c>
      <c r="N1566" s="240" t="s">
        <v>44</v>
      </c>
      <c r="O1566" s="93"/>
      <c r="P1566" s="241">
        <f>O1566*H1566</f>
        <v>0</v>
      </c>
      <c r="Q1566" s="241">
        <v>0</v>
      </c>
      <c r="R1566" s="241">
        <f>Q1566*H1566</f>
        <v>0</v>
      </c>
      <c r="S1566" s="241">
        <v>0</v>
      </c>
      <c r="T1566" s="242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3" t="s">
        <v>637</v>
      </c>
      <c r="AT1566" s="243" t="s">
        <v>226</v>
      </c>
      <c r="AU1566" s="243" t="s">
        <v>93</v>
      </c>
      <c r="AY1566" s="19" t="s">
        <v>224</v>
      </c>
      <c r="BE1566" s="244">
        <f>IF(N1566="základní",J1566,0)</f>
        <v>0</v>
      </c>
      <c r="BF1566" s="244">
        <f>IF(N1566="snížená",J1566,0)</f>
        <v>0</v>
      </c>
      <c r="BG1566" s="244">
        <f>IF(N1566="zákl. přenesená",J1566,0)</f>
        <v>0</v>
      </c>
      <c r="BH1566" s="244">
        <f>IF(N1566="sníž. přenesená",J1566,0)</f>
        <v>0</v>
      </c>
      <c r="BI1566" s="244">
        <f>IF(N1566="nulová",J1566,0)</f>
        <v>0</v>
      </c>
      <c r="BJ1566" s="19" t="s">
        <v>89</v>
      </c>
      <c r="BK1566" s="244">
        <f>ROUND(I1566*H1566,2)</f>
        <v>0</v>
      </c>
      <c r="BL1566" s="19" t="s">
        <v>637</v>
      </c>
      <c r="BM1566" s="243" t="s">
        <v>4086</v>
      </c>
    </row>
    <row r="1567" s="2" customFormat="1" ht="16.5" customHeight="1">
      <c r="A1567" s="40"/>
      <c r="B1567" s="41"/>
      <c r="C1567" s="231" t="s">
        <v>2474</v>
      </c>
      <c r="D1567" s="231" t="s">
        <v>226</v>
      </c>
      <c r="E1567" s="232" t="s">
        <v>2689</v>
      </c>
      <c r="F1567" s="233" t="s">
        <v>2690</v>
      </c>
      <c r="G1567" s="234" t="s">
        <v>273</v>
      </c>
      <c r="H1567" s="235">
        <v>10</v>
      </c>
      <c r="I1567" s="236"/>
      <c r="J1567" s="237">
        <f>ROUND(I1567*H1567,2)</f>
        <v>0</v>
      </c>
      <c r="K1567" s="238"/>
      <c r="L1567" s="46"/>
      <c r="M1567" s="239" t="s">
        <v>1</v>
      </c>
      <c r="N1567" s="240" t="s">
        <v>44</v>
      </c>
      <c r="O1567" s="93"/>
      <c r="P1567" s="241">
        <f>O1567*H1567</f>
        <v>0</v>
      </c>
      <c r="Q1567" s="241">
        <v>0</v>
      </c>
      <c r="R1567" s="241">
        <f>Q1567*H1567</f>
        <v>0</v>
      </c>
      <c r="S1567" s="241">
        <v>0</v>
      </c>
      <c r="T1567" s="242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3" t="s">
        <v>637</v>
      </c>
      <c r="AT1567" s="243" t="s">
        <v>226</v>
      </c>
      <c r="AU1567" s="243" t="s">
        <v>93</v>
      </c>
      <c r="AY1567" s="19" t="s">
        <v>224</v>
      </c>
      <c r="BE1567" s="244">
        <f>IF(N1567="základní",J1567,0)</f>
        <v>0</v>
      </c>
      <c r="BF1567" s="244">
        <f>IF(N1567="snížená",J1567,0)</f>
        <v>0</v>
      </c>
      <c r="BG1567" s="244">
        <f>IF(N1567="zákl. přenesená",J1567,0)</f>
        <v>0</v>
      </c>
      <c r="BH1567" s="244">
        <f>IF(N1567="sníž. přenesená",J1567,0)</f>
        <v>0</v>
      </c>
      <c r="BI1567" s="244">
        <f>IF(N1567="nulová",J1567,0)</f>
        <v>0</v>
      </c>
      <c r="BJ1567" s="19" t="s">
        <v>89</v>
      </c>
      <c r="BK1567" s="244">
        <f>ROUND(I1567*H1567,2)</f>
        <v>0</v>
      </c>
      <c r="BL1567" s="19" t="s">
        <v>637</v>
      </c>
      <c r="BM1567" s="243" t="s">
        <v>4087</v>
      </c>
    </row>
    <row r="1568" s="2" customFormat="1" ht="16.5" customHeight="1">
      <c r="A1568" s="40"/>
      <c r="B1568" s="41"/>
      <c r="C1568" s="231" t="s">
        <v>2478</v>
      </c>
      <c r="D1568" s="231" t="s">
        <v>226</v>
      </c>
      <c r="E1568" s="232" t="s">
        <v>2693</v>
      </c>
      <c r="F1568" s="233" t="s">
        <v>2320</v>
      </c>
      <c r="G1568" s="234" t="s">
        <v>273</v>
      </c>
      <c r="H1568" s="235">
        <v>10</v>
      </c>
      <c r="I1568" s="236"/>
      <c r="J1568" s="237">
        <f>ROUND(I1568*H1568,2)</f>
        <v>0</v>
      </c>
      <c r="K1568" s="238"/>
      <c r="L1568" s="46"/>
      <c r="M1568" s="239" t="s">
        <v>1</v>
      </c>
      <c r="N1568" s="240" t="s">
        <v>44</v>
      </c>
      <c r="O1568" s="93"/>
      <c r="P1568" s="241">
        <f>O1568*H1568</f>
        <v>0</v>
      </c>
      <c r="Q1568" s="241">
        <v>0</v>
      </c>
      <c r="R1568" s="241">
        <f>Q1568*H1568</f>
        <v>0</v>
      </c>
      <c r="S1568" s="241">
        <v>0</v>
      </c>
      <c r="T1568" s="242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3" t="s">
        <v>637</v>
      </c>
      <c r="AT1568" s="243" t="s">
        <v>226</v>
      </c>
      <c r="AU1568" s="243" t="s">
        <v>93</v>
      </c>
      <c r="AY1568" s="19" t="s">
        <v>224</v>
      </c>
      <c r="BE1568" s="244">
        <f>IF(N1568="základní",J1568,0)</f>
        <v>0</v>
      </c>
      <c r="BF1568" s="244">
        <f>IF(N1568="snížená",J1568,0)</f>
        <v>0</v>
      </c>
      <c r="BG1568" s="244">
        <f>IF(N1568="zákl. přenesená",J1568,0)</f>
        <v>0</v>
      </c>
      <c r="BH1568" s="244">
        <f>IF(N1568="sníž. přenesená",J1568,0)</f>
        <v>0</v>
      </c>
      <c r="BI1568" s="244">
        <f>IF(N1568="nulová",J1568,0)</f>
        <v>0</v>
      </c>
      <c r="BJ1568" s="19" t="s">
        <v>89</v>
      </c>
      <c r="BK1568" s="244">
        <f>ROUND(I1568*H1568,2)</f>
        <v>0</v>
      </c>
      <c r="BL1568" s="19" t="s">
        <v>637</v>
      </c>
      <c r="BM1568" s="243" t="s">
        <v>4088</v>
      </c>
    </row>
    <row r="1569" s="12" customFormat="1" ht="20.88" customHeight="1">
      <c r="A1569" s="12"/>
      <c r="B1569" s="215"/>
      <c r="C1569" s="216"/>
      <c r="D1569" s="217" t="s">
        <v>77</v>
      </c>
      <c r="E1569" s="229" t="s">
        <v>2695</v>
      </c>
      <c r="F1569" s="229" t="s">
        <v>2696</v>
      </c>
      <c r="G1569" s="216"/>
      <c r="H1569" s="216"/>
      <c r="I1569" s="219"/>
      <c r="J1569" s="230">
        <f>BK1569</f>
        <v>0</v>
      </c>
      <c r="K1569" s="216"/>
      <c r="L1569" s="221"/>
      <c r="M1569" s="222"/>
      <c r="N1569" s="223"/>
      <c r="O1569" s="223"/>
      <c r="P1569" s="224">
        <f>SUM(P1570:P1571)</f>
        <v>0</v>
      </c>
      <c r="Q1569" s="223"/>
      <c r="R1569" s="224">
        <f>SUM(R1570:R1571)</f>
        <v>0</v>
      </c>
      <c r="S1569" s="223"/>
      <c r="T1569" s="225">
        <f>SUM(T1570:T1571)</f>
        <v>0</v>
      </c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R1569" s="226" t="s">
        <v>93</v>
      </c>
      <c r="AT1569" s="227" t="s">
        <v>77</v>
      </c>
      <c r="AU1569" s="227" t="s">
        <v>89</v>
      </c>
      <c r="AY1569" s="226" t="s">
        <v>224</v>
      </c>
      <c r="BK1569" s="228">
        <f>SUM(BK1570:BK1571)</f>
        <v>0</v>
      </c>
    </row>
    <row r="1570" s="2" customFormat="1" ht="16.5" customHeight="1">
      <c r="A1570" s="40"/>
      <c r="B1570" s="41"/>
      <c r="C1570" s="231" t="s">
        <v>2486</v>
      </c>
      <c r="D1570" s="231" t="s">
        <v>226</v>
      </c>
      <c r="E1570" s="232" t="s">
        <v>2698</v>
      </c>
      <c r="F1570" s="233" t="s">
        <v>2699</v>
      </c>
      <c r="G1570" s="234" t="s">
        <v>2591</v>
      </c>
      <c r="H1570" s="235">
        <v>45</v>
      </c>
      <c r="I1570" s="236"/>
      <c r="J1570" s="237">
        <f>ROUND(I1570*H1570,2)</f>
        <v>0</v>
      </c>
      <c r="K1570" s="238"/>
      <c r="L1570" s="46"/>
      <c r="M1570" s="239" t="s">
        <v>1</v>
      </c>
      <c r="N1570" s="240" t="s">
        <v>44</v>
      </c>
      <c r="O1570" s="93"/>
      <c r="P1570" s="241">
        <f>O1570*H1570</f>
        <v>0</v>
      </c>
      <c r="Q1570" s="241">
        <v>0</v>
      </c>
      <c r="R1570" s="241">
        <f>Q1570*H1570</f>
        <v>0</v>
      </c>
      <c r="S1570" s="241">
        <v>0</v>
      </c>
      <c r="T1570" s="242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43" t="s">
        <v>637</v>
      </c>
      <c r="AT1570" s="243" t="s">
        <v>226</v>
      </c>
      <c r="AU1570" s="243" t="s">
        <v>93</v>
      </c>
      <c r="AY1570" s="19" t="s">
        <v>224</v>
      </c>
      <c r="BE1570" s="244">
        <f>IF(N1570="základní",J1570,0)</f>
        <v>0</v>
      </c>
      <c r="BF1570" s="244">
        <f>IF(N1570="snížená",J1570,0)</f>
        <v>0</v>
      </c>
      <c r="BG1570" s="244">
        <f>IF(N1570="zákl. přenesená",J1570,0)</f>
        <v>0</v>
      </c>
      <c r="BH1570" s="244">
        <f>IF(N1570="sníž. přenesená",J1570,0)</f>
        <v>0</v>
      </c>
      <c r="BI1570" s="244">
        <f>IF(N1570="nulová",J1570,0)</f>
        <v>0</v>
      </c>
      <c r="BJ1570" s="19" t="s">
        <v>89</v>
      </c>
      <c r="BK1570" s="244">
        <f>ROUND(I1570*H1570,2)</f>
        <v>0</v>
      </c>
      <c r="BL1570" s="19" t="s">
        <v>637</v>
      </c>
      <c r="BM1570" s="243" t="s">
        <v>4089</v>
      </c>
    </row>
    <row r="1571" s="2" customFormat="1" ht="16.5" customHeight="1">
      <c r="A1571" s="40"/>
      <c r="B1571" s="41"/>
      <c r="C1571" s="231" t="s">
        <v>2490</v>
      </c>
      <c r="D1571" s="231" t="s">
        <v>226</v>
      </c>
      <c r="E1571" s="232" t="s">
        <v>2702</v>
      </c>
      <c r="F1571" s="233" t="s">
        <v>2703</v>
      </c>
      <c r="G1571" s="234" t="s">
        <v>1068</v>
      </c>
      <c r="H1571" s="235">
        <v>1</v>
      </c>
      <c r="I1571" s="236"/>
      <c r="J1571" s="237">
        <f>ROUND(I1571*H1571,2)</f>
        <v>0</v>
      </c>
      <c r="K1571" s="238"/>
      <c r="L1571" s="46"/>
      <c r="M1571" s="239" t="s">
        <v>1</v>
      </c>
      <c r="N1571" s="240" t="s">
        <v>44</v>
      </c>
      <c r="O1571" s="93"/>
      <c r="P1571" s="241">
        <f>O1571*H1571</f>
        <v>0</v>
      </c>
      <c r="Q1571" s="241">
        <v>0</v>
      </c>
      <c r="R1571" s="241">
        <f>Q1571*H1571</f>
        <v>0</v>
      </c>
      <c r="S1571" s="241">
        <v>0</v>
      </c>
      <c r="T1571" s="242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3" t="s">
        <v>637</v>
      </c>
      <c r="AT1571" s="243" t="s">
        <v>226</v>
      </c>
      <c r="AU1571" s="243" t="s">
        <v>93</v>
      </c>
      <c r="AY1571" s="19" t="s">
        <v>224</v>
      </c>
      <c r="BE1571" s="244">
        <f>IF(N1571="základní",J1571,0)</f>
        <v>0</v>
      </c>
      <c r="BF1571" s="244">
        <f>IF(N1571="snížená",J1571,0)</f>
        <v>0</v>
      </c>
      <c r="BG1571" s="244">
        <f>IF(N1571="zákl. přenesená",J1571,0)</f>
        <v>0</v>
      </c>
      <c r="BH1571" s="244">
        <f>IF(N1571="sníž. přenesená",J1571,0)</f>
        <v>0</v>
      </c>
      <c r="BI1571" s="244">
        <f>IF(N1571="nulová",J1571,0)</f>
        <v>0</v>
      </c>
      <c r="BJ1571" s="19" t="s">
        <v>89</v>
      </c>
      <c r="BK1571" s="244">
        <f>ROUND(I1571*H1571,2)</f>
        <v>0</v>
      </c>
      <c r="BL1571" s="19" t="s">
        <v>637</v>
      </c>
      <c r="BM1571" s="243" t="s">
        <v>4090</v>
      </c>
    </row>
    <row r="1572" s="12" customFormat="1" ht="22.8" customHeight="1">
      <c r="A1572" s="12"/>
      <c r="B1572" s="215"/>
      <c r="C1572" s="216"/>
      <c r="D1572" s="217" t="s">
        <v>77</v>
      </c>
      <c r="E1572" s="229" t="s">
        <v>2705</v>
      </c>
      <c r="F1572" s="229" t="s">
        <v>2706</v>
      </c>
      <c r="G1572" s="216"/>
      <c r="H1572" s="216"/>
      <c r="I1572" s="219"/>
      <c r="J1572" s="230">
        <f>BK1572</f>
        <v>0</v>
      </c>
      <c r="K1572" s="216"/>
      <c r="L1572" s="221"/>
      <c r="M1572" s="222"/>
      <c r="N1572" s="223"/>
      <c r="O1572" s="223"/>
      <c r="P1572" s="224">
        <f>P1573+P1603</f>
        <v>0</v>
      </c>
      <c r="Q1572" s="223"/>
      <c r="R1572" s="224">
        <f>R1573+R1603</f>
        <v>0.00050000000000000001</v>
      </c>
      <c r="S1572" s="223"/>
      <c r="T1572" s="225">
        <f>T1573+T1603</f>
        <v>0</v>
      </c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R1572" s="226" t="s">
        <v>93</v>
      </c>
      <c r="AT1572" s="227" t="s">
        <v>77</v>
      </c>
      <c r="AU1572" s="227" t="s">
        <v>84</v>
      </c>
      <c r="AY1572" s="226" t="s">
        <v>224</v>
      </c>
      <c r="BK1572" s="228">
        <f>BK1573+BK1603</f>
        <v>0</v>
      </c>
    </row>
    <row r="1573" s="12" customFormat="1" ht="20.88" customHeight="1">
      <c r="A1573" s="12"/>
      <c r="B1573" s="215"/>
      <c r="C1573" s="216"/>
      <c r="D1573" s="217" t="s">
        <v>77</v>
      </c>
      <c r="E1573" s="229" t="s">
        <v>2707</v>
      </c>
      <c r="F1573" s="229" t="s">
        <v>2708</v>
      </c>
      <c r="G1573" s="216"/>
      <c r="H1573" s="216"/>
      <c r="I1573" s="219"/>
      <c r="J1573" s="230">
        <f>BK1573</f>
        <v>0</v>
      </c>
      <c r="K1573" s="216"/>
      <c r="L1573" s="221"/>
      <c r="M1573" s="222"/>
      <c r="N1573" s="223"/>
      <c r="O1573" s="223"/>
      <c r="P1573" s="224">
        <f>SUM(P1574:P1602)</f>
        <v>0</v>
      </c>
      <c r="Q1573" s="223"/>
      <c r="R1573" s="224">
        <f>SUM(R1574:R1602)</f>
        <v>0.00050000000000000001</v>
      </c>
      <c r="S1573" s="223"/>
      <c r="T1573" s="225">
        <f>SUM(T1574:T1602)</f>
        <v>0</v>
      </c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R1573" s="226" t="s">
        <v>93</v>
      </c>
      <c r="AT1573" s="227" t="s">
        <v>77</v>
      </c>
      <c r="AU1573" s="227" t="s">
        <v>89</v>
      </c>
      <c r="AY1573" s="226" t="s">
        <v>224</v>
      </c>
      <c r="BK1573" s="228">
        <f>SUM(BK1574:BK1602)</f>
        <v>0</v>
      </c>
    </row>
    <row r="1574" s="2" customFormat="1" ht="37.8" customHeight="1">
      <c r="A1574" s="40"/>
      <c r="B1574" s="41"/>
      <c r="C1574" s="231" t="s">
        <v>4091</v>
      </c>
      <c r="D1574" s="231" t="s">
        <v>226</v>
      </c>
      <c r="E1574" s="232" t="s">
        <v>2710</v>
      </c>
      <c r="F1574" s="233" t="s">
        <v>2711</v>
      </c>
      <c r="G1574" s="234" t="s">
        <v>1055</v>
      </c>
      <c r="H1574" s="235">
        <v>1</v>
      </c>
      <c r="I1574" s="236"/>
      <c r="J1574" s="237">
        <f>ROUND(I1574*H1574,2)</f>
        <v>0</v>
      </c>
      <c r="K1574" s="238"/>
      <c r="L1574" s="46"/>
      <c r="M1574" s="239" t="s">
        <v>1</v>
      </c>
      <c r="N1574" s="240" t="s">
        <v>44</v>
      </c>
      <c r="O1574" s="93"/>
      <c r="P1574" s="241">
        <f>O1574*H1574</f>
        <v>0</v>
      </c>
      <c r="Q1574" s="241">
        <v>0</v>
      </c>
      <c r="R1574" s="241">
        <f>Q1574*H1574</f>
        <v>0</v>
      </c>
      <c r="S1574" s="241">
        <v>0</v>
      </c>
      <c r="T1574" s="242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3" t="s">
        <v>637</v>
      </c>
      <c r="AT1574" s="243" t="s">
        <v>226</v>
      </c>
      <c r="AU1574" s="243" t="s">
        <v>93</v>
      </c>
      <c r="AY1574" s="19" t="s">
        <v>224</v>
      </c>
      <c r="BE1574" s="244">
        <f>IF(N1574="základní",J1574,0)</f>
        <v>0</v>
      </c>
      <c r="BF1574" s="244">
        <f>IF(N1574="snížená",J1574,0)</f>
        <v>0</v>
      </c>
      <c r="BG1574" s="244">
        <f>IF(N1574="zákl. přenesená",J1574,0)</f>
        <v>0</v>
      </c>
      <c r="BH1574" s="244">
        <f>IF(N1574="sníž. přenesená",J1574,0)</f>
        <v>0</v>
      </c>
      <c r="BI1574" s="244">
        <f>IF(N1574="nulová",J1574,0)</f>
        <v>0</v>
      </c>
      <c r="BJ1574" s="19" t="s">
        <v>89</v>
      </c>
      <c r="BK1574" s="244">
        <f>ROUND(I1574*H1574,2)</f>
        <v>0</v>
      </c>
      <c r="BL1574" s="19" t="s">
        <v>637</v>
      </c>
      <c r="BM1574" s="243" t="s">
        <v>4092</v>
      </c>
    </row>
    <row r="1575" s="14" customFormat="1">
      <c r="A1575" s="14"/>
      <c r="B1575" s="257"/>
      <c r="C1575" s="258"/>
      <c r="D1575" s="247" t="s">
        <v>232</v>
      </c>
      <c r="E1575" s="259" t="s">
        <v>1</v>
      </c>
      <c r="F1575" s="260" t="s">
        <v>2713</v>
      </c>
      <c r="G1575" s="258"/>
      <c r="H1575" s="259" t="s">
        <v>1</v>
      </c>
      <c r="I1575" s="261"/>
      <c r="J1575" s="258"/>
      <c r="K1575" s="258"/>
      <c r="L1575" s="262"/>
      <c r="M1575" s="263"/>
      <c r="N1575" s="264"/>
      <c r="O1575" s="264"/>
      <c r="P1575" s="264"/>
      <c r="Q1575" s="264"/>
      <c r="R1575" s="264"/>
      <c r="S1575" s="264"/>
      <c r="T1575" s="26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6" t="s">
        <v>232</v>
      </c>
      <c r="AU1575" s="266" t="s">
        <v>93</v>
      </c>
      <c r="AV1575" s="14" t="s">
        <v>84</v>
      </c>
      <c r="AW1575" s="14" t="s">
        <v>33</v>
      </c>
      <c r="AX1575" s="14" t="s">
        <v>78</v>
      </c>
      <c r="AY1575" s="266" t="s">
        <v>224</v>
      </c>
    </row>
    <row r="1576" s="13" customFormat="1">
      <c r="A1576" s="13"/>
      <c r="B1576" s="245"/>
      <c r="C1576" s="246"/>
      <c r="D1576" s="247" t="s">
        <v>232</v>
      </c>
      <c r="E1576" s="248" t="s">
        <v>1</v>
      </c>
      <c r="F1576" s="249" t="s">
        <v>84</v>
      </c>
      <c r="G1576" s="246"/>
      <c r="H1576" s="250">
        <v>1</v>
      </c>
      <c r="I1576" s="251"/>
      <c r="J1576" s="246"/>
      <c r="K1576" s="246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6" t="s">
        <v>232</v>
      </c>
      <c r="AU1576" s="256" t="s">
        <v>93</v>
      </c>
      <c r="AV1576" s="13" t="s">
        <v>89</v>
      </c>
      <c r="AW1576" s="13" t="s">
        <v>33</v>
      </c>
      <c r="AX1576" s="13" t="s">
        <v>84</v>
      </c>
      <c r="AY1576" s="256" t="s">
        <v>224</v>
      </c>
    </row>
    <row r="1577" s="2" customFormat="1" ht="16.5" customHeight="1">
      <c r="A1577" s="40"/>
      <c r="B1577" s="41"/>
      <c r="C1577" s="231" t="s">
        <v>2498</v>
      </c>
      <c r="D1577" s="231" t="s">
        <v>226</v>
      </c>
      <c r="E1577" s="232" t="s">
        <v>2715</v>
      </c>
      <c r="F1577" s="233" t="s">
        <v>2716</v>
      </c>
      <c r="G1577" s="234" t="s">
        <v>1068</v>
      </c>
      <c r="H1577" s="235">
        <v>2</v>
      </c>
      <c r="I1577" s="236"/>
      <c r="J1577" s="237">
        <f>ROUND(I1577*H1577,2)</f>
        <v>0</v>
      </c>
      <c r="K1577" s="238"/>
      <c r="L1577" s="46"/>
      <c r="M1577" s="239" t="s">
        <v>1</v>
      </c>
      <c r="N1577" s="240" t="s">
        <v>44</v>
      </c>
      <c r="O1577" s="93"/>
      <c r="P1577" s="241">
        <f>O1577*H1577</f>
        <v>0</v>
      </c>
      <c r="Q1577" s="241">
        <v>0</v>
      </c>
      <c r="R1577" s="241">
        <f>Q1577*H1577</f>
        <v>0</v>
      </c>
      <c r="S1577" s="241">
        <v>0</v>
      </c>
      <c r="T1577" s="242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3" t="s">
        <v>637</v>
      </c>
      <c r="AT1577" s="243" t="s">
        <v>226</v>
      </c>
      <c r="AU1577" s="243" t="s">
        <v>93</v>
      </c>
      <c r="AY1577" s="19" t="s">
        <v>224</v>
      </c>
      <c r="BE1577" s="244">
        <f>IF(N1577="základní",J1577,0)</f>
        <v>0</v>
      </c>
      <c r="BF1577" s="244">
        <f>IF(N1577="snížená",J1577,0)</f>
        <v>0</v>
      </c>
      <c r="BG1577" s="244">
        <f>IF(N1577="zákl. přenesená",J1577,0)</f>
        <v>0</v>
      </c>
      <c r="BH1577" s="244">
        <f>IF(N1577="sníž. přenesená",J1577,0)</f>
        <v>0</v>
      </c>
      <c r="BI1577" s="244">
        <f>IF(N1577="nulová",J1577,0)</f>
        <v>0</v>
      </c>
      <c r="BJ1577" s="19" t="s">
        <v>89</v>
      </c>
      <c r="BK1577" s="244">
        <f>ROUND(I1577*H1577,2)</f>
        <v>0</v>
      </c>
      <c r="BL1577" s="19" t="s">
        <v>637</v>
      </c>
      <c r="BM1577" s="243" t="s">
        <v>4093</v>
      </c>
    </row>
    <row r="1578" s="2" customFormat="1" ht="16.5" customHeight="1">
      <c r="A1578" s="40"/>
      <c r="B1578" s="41"/>
      <c r="C1578" s="231" t="s">
        <v>2504</v>
      </c>
      <c r="D1578" s="231" t="s">
        <v>226</v>
      </c>
      <c r="E1578" s="232" t="s">
        <v>2719</v>
      </c>
      <c r="F1578" s="233" t="s">
        <v>2720</v>
      </c>
      <c r="G1578" s="234" t="s">
        <v>1068</v>
      </c>
      <c r="H1578" s="235">
        <v>1</v>
      </c>
      <c r="I1578" s="236"/>
      <c r="J1578" s="237">
        <f>ROUND(I1578*H1578,2)</f>
        <v>0</v>
      </c>
      <c r="K1578" s="238"/>
      <c r="L1578" s="46"/>
      <c r="M1578" s="239" t="s">
        <v>1</v>
      </c>
      <c r="N1578" s="240" t="s">
        <v>44</v>
      </c>
      <c r="O1578" s="93"/>
      <c r="P1578" s="241">
        <f>O1578*H1578</f>
        <v>0</v>
      </c>
      <c r="Q1578" s="241">
        <v>0</v>
      </c>
      <c r="R1578" s="241">
        <f>Q1578*H1578</f>
        <v>0</v>
      </c>
      <c r="S1578" s="241">
        <v>0</v>
      </c>
      <c r="T1578" s="242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3" t="s">
        <v>637</v>
      </c>
      <c r="AT1578" s="243" t="s">
        <v>226</v>
      </c>
      <c r="AU1578" s="243" t="s">
        <v>93</v>
      </c>
      <c r="AY1578" s="19" t="s">
        <v>224</v>
      </c>
      <c r="BE1578" s="244">
        <f>IF(N1578="základní",J1578,0)</f>
        <v>0</v>
      </c>
      <c r="BF1578" s="244">
        <f>IF(N1578="snížená",J1578,0)</f>
        <v>0</v>
      </c>
      <c r="BG1578" s="244">
        <f>IF(N1578="zákl. přenesená",J1578,0)</f>
        <v>0</v>
      </c>
      <c r="BH1578" s="244">
        <f>IF(N1578="sníž. přenesená",J1578,0)</f>
        <v>0</v>
      </c>
      <c r="BI1578" s="244">
        <f>IF(N1578="nulová",J1578,0)</f>
        <v>0</v>
      </c>
      <c r="BJ1578" s="19" t="s">
        <v>89</v>
      </c>
      <c r="BK1578" s="244">
        <f>ROUND(I1578*H1578,2)</f>
        <v>0</v>
      </c>
      <c r="BL1578" s="19" t="s">
        <v>637</v>
      </c>
      <c r="BM1578" s="243" t="s">
        <v>4094</v>
      </c>
    </row>
    <row r="1579" s="2" customFormat="1" ht="16.5" customHeight="1">
      <c r="A1579" s="40"/>
      <c r="B1579" s="41"/>
      <c r="C1579" s="231" t="s">
        <v>2508</v>
      </c>
      <c r="D1579" s="231" t="s">
        <v>226</v>
      </c>
      <c r="E1579" s="232" t="s">
        <v>2723</v>
      </c>
      <c r="F1579" s="233" t="s">
        <v>2724</v>
      </c>
      <c r="G1579" s="234" t="s">
        <v>1068</v>
      </c>
      <c r="H1579" s="235">
        <v>1</v>
      </c>
      <c r="I1579" s="236"/>
      <c r="J1579" s="237">
        <f>ROUND(I1579*H1579,2)</f>
        <v>0</v>
      </c>
      <c r="K1579" s="238"/>
      <c r="L1579" s="46"/>
      <c r="M1579" s="239" t="s">
        <v>1</v>
      </c>
      <c r="N1579" s="240" t="s">
        <v>44</v>
      </c>
      <c r="O1579" s="93"/>
      <c r="P1579" s="241">
        <f>O1579*H1579</f>
        <v>0</v>
      </c>
      <c r="Q1579" s="241">
        <v>0</v>
      </c>
      <c r="R1579" s="241">
        <f>Q1579*H1579</f>
        <v>0</v>
      </c>
      <c r="S1579" s="241">
        <v>0</v>
      </c>
      <c r="T1579" s="242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3" t="s">
        <v>637</v>
      </c>
      <c r="AT1579" s="243" t="s">
        <v>226</v>
      </c>
      <c r="AU1579" s="243" t="s">
        <v>93</v>
      </c>
      <c r="AY1579" s="19" t="s">
        <v>224</v>
      </c>
      <c r="BE1579" s="244">
        <f>IF(N1579="základní",J1579,0)</f>
        <v>0</v>
      </c>
      <c r="BF1579" s="244">
        <f>IF(N1579="snížená",J1579,0)</f>
        <v>0</v>
      </c>
      <c r="BG1579" s="244">
        <f>IF(N1579="zákl. přenesená",J1579,0)</f>
        <v>0</v>
      </c>
      <c r="BH1579" s="244">
        <f>IF(N1579="sníž. přenesená",J1579,0)</f>
        <v>0</v>
      </c>
      <c r="BI1579" s="244">
        <f>IF(N1579="nulová",J1579,0)</f>
        <v>0</v>
      </c>
      <c r="BJ1579" s="19" t="s">
        <v>89</v>
      </c>
      <c r="BK1579" s="244">
        <f>ROUND(I1579*H1579,2)</f>
        <v>0</v>
      </c>
      <c r="BL1579" s="19" t="s">
        <v>637</v>
      </c>
      <c r="BM1579" s="243" t="s">
        <v>4095</v>
      </c>
    </row>
    <row r="1580" s="2" customFormat="1" ht="16.5" customHeight="1">
      <c r="A1580" s="40"/>
      <c r="B1580" s="41"/>
      <c r="C1580" s="231" t="s">
        <v>2512</v>
      </c>
      <c r="D1580" s="231" t="s">
        <v>226</v>
      </c>
      <c r="E1580" s="232" t="s">
        <v>2727</v>
      </c>
      <c r="F1580" s="233" t="s">
        <v>2728</v>
      </c>
      <c r="G1580" s="234" t="s">
        <v>273</v>
      </c>
      <c r="H1580" s="235">
        <v>15</v>
      </c>
      <c r="I1580" s="236"/>
      <c r="J1580" s="237">
        <f>ROUND(I1580*H1580,2)</f>
        <v>0</v>
      </c>
      <c r="K1580" s="238"/>
      <c r="L1580" s="46"/>
      <c r="M1580" s="239" t="s">
        <v>1</v>
      </c>
      <c r="N1580" s="240" t="s">
        <v>44</v>
      </c>
      <c r="O1580" s="93"/>
      <c r="P1580" s="241">
        <f>O1580*H1580</f>
        <v>0</v>
      </c>
      <c r="Q1580" s="241">
        <v>0</v>
      </c>
      <c r="R1580" s="241">
        <f>Q1580*H1580</f>
        <v>0</v>
      </c>
      <c r="S1580" s="241">
        <v>0</v>
      </c>
      <c r="T1580" s="242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3" t="s">
        <v>637</v>
      </c>
      <c r="AT1580" s="243" t="s">
        <v>226</v>
      </c>
      <c r="AU1580" s="243" t="s">
        <v>93</v>
      </c>
      <c r="AY1580" s="19" t="s">
        <v>224</v>
      </c>
      <c r="BE1580" s="244">
        <f>IF(N1580="základní",J1580,0)</f>
        <v>0</v>
      </c>
      <c r="BF1580" s="244">
        <f>IF(N1580="snížená",J1580,0)</f>
        <v>0</v>
      </c>
      <c r="BG1580" s="244">
        <f>IF(N1580="zákl. přenesená",J1580,0)</f>
        <v>0</v>
      </c>
      <c r="BH1580" s="244">
        <f>IF(N1580="sníž. přenesená",J1580,0)</f>
        <v>0</v>
      </c>
      <c r="BI1580" s="244">
        <f>IF(N1580="nulová",J1580,0)</f>
        <v>0</v>
      </c>
      <c r="BJ1580" s="19" t="s">
        <v>89</v>
      </c>
      <c r="BK1580" s="244">
        <f>ROUND(I1580*H1580,2)</f>
        <v>0</v>
      </c>
      <c r="BL1580" s="19" t="s">
        <v>637</v>
      </c>
      <c r="BM1580" s="243" t="s">
        <v>4096</v>
      </c>
    </row>
    <row r="1581" s="2" customFormat="1" ht="16.5" customHeight="1">
      <c r="A1581" s="40"/>
      <c r="B1581" s="41"/>
      <c r="C1581" s="231" t="s">
        <v>2516</v>
      </c>
      <c r="D1581" s="231" t="s">
        <v>226</v>
      </c>
      <c r="E1581" s="232" t="s">
        <v>2731</v>
      </c>
      <c r="F1581" s="233" t="s">
        <v>2732</v>
      </c>
      <c r="G1581" s="234" t="s">
        <v>273</v>
      </c>
      <c r="H1581" s="235">
        <v>5</v>
      </c>
      <c r="I1581" s="236"/>
      <c r="J1581" s="237">
        <f>ROUND(I1581*H1581,2)</f>
        <v>0</v>
      </c>
      <c r="K1581" s="238"/>
      <c r="L1581" s="46"/>
      <c r="M1581" s="239" t="s">
        <v>1</v>
      </c>
      <c r="N1581" s="240" t="s">
        <v>44</v>
      </c>
      <c r="O1581" s="93"/>
      <c r="P1581" s="241">
        <f>O1581*H1581</f>
        <v>0</v>
      </c>
      <c r="Q1581" s="241">
        <v>0</v>
      </c>
      <c r="R1581" s="241">
        <f>Q1581*H1581</f>
        <v>0</v>
      </c>
      <c r="S1581" s="241">
        <v>0</v>
      </c>
      <c r="T1581" s="242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43" t="s">
        <v>637</v>
      </c>
      <c r="AT1581" s="243" t="s">
        <v>226</v>
      </c>
      <c r="AU1581" s="243" t="s">
        <v>93</v>
      </c>
      <c r="AY1581" s="19" t="s">
        <v>224</v>
      </c>
      <c r="BE1581" s="244">
        <f>IF(N1581="základní",J1581,0)</f>
        <v>0</v>
      </c>
      <c r="BF1581" s="244">
        <f>IF(N1581="snížená",J1581,0)</f>
        <v>0</v>
      </c>
      <c r="BG1581" s="244">
        <f>IF(N1581="zákl. přenesená",J1581,0)</f>
        <v>0</v>
      </c>
      <c r="BH1581" s="244">
        <f>IF(N1581="sníž. přenesená",J1581,0)</f>
        <v>0</v>
      </c>
      <c r="BI1581" s="244">
        <f>IF(N1581="nulová",J1581,0)</f>
        <v>0</v>
      </c>
      <c r="BJ1581" s="19" t="s">
        <v>89</v>
      </c>
      <c r="BK1581" s="244">
        <f>ROUND(I1581*H1581,2)</f>
        <v>0</v>
      </c>
      <c r="BL1581" s="19" t="s">
        <v>637</v>
      </c>
      <c r="BM1581" s="243" t="s">
        <v>4097</v>
      </c>
    </row>
    <row r="1582" s="2" customFormat="1" ht="16.5" customHeight="1">
      <c r="A1582" s="40"/>
      <c r="B1582" s="41"/>
      <c r="C1582" s="231" t="s">
        <v>2520</v>
      </c>
      <c r="D1582" s="231" t="s">
        <v>226</v>
      </c>
      <c r="E1582" s="232" t="s">
        <v>2735</v>
      </c>
      <c r="F1582" s="233" t="s">
        <v>2736</v>
      </c>
      <c r="G1582" s="234" t="s">
        <v>1068</v>
      </c>
      <c r="H1582" s="235">
        <v>2</v>
      </c>
      <c r="I1582" s="236"/>
      <c r="J1582" s="237">
        <f>ROUND(I1582*H1582,2)</f>
        <v>0</v>
      </c>
      <c r="K1582" s="238"/>
      <c r="L1582" s="46"/>
      <c r="M1582" s="239" t="s">
        <v>1</v>
      </c>
      <c r="N1582" s="240" t="s">
        <v>44</v>
      </c>
      <c r="O1582" s="93"/>
      <c r="P1582" s="241">
        <f>O1582*H1582</f>
        <v>0</v>
      </c>
      <c r="Q1582" s="241">
        <v>0</v>
      </c>
      <c r="R1582" s="241">
        <f>Q1582*H1582</f>
        <v>0</v>
      </c>
      <c r="S1582" s="241">
        <v>0</v>
      </c>
      <c r="T1582" s="242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3" t="s">
        <v>637</v>
      </c>
      <c r="AT1582" s="243" t="s">
        <v>226</v>
      </c>
      <c r="AU1582" s="243" t="s">
        <v>93</v>
      </c>
      <c r="AY1582" s="19" t="s">
        <v>224</v>
      </c>
      <c r="BE1582" s="244">
        <f>IF(N1582="základní",J1582,0)</f>
        <v>0</v>
      </c>
      <c r="BF1582" s="244">
        <f>IF(N1582="snížená",J1582,0)</f>
        <v>0</v>
      </c>
      <c r="BG1582" s="244">
        <f>IF(N1582="zákl. přenesená",J1582,0)</f>
        <v>0</v>
      </c>
      <c r="BH1582" s="244">
        <f>IF(N1582="sníž. přenesená",J1582,0)</f>
        <v>0</v>
      </c>
      <c r="BI1582" s="244">
        <f>IF(N1582="nulová",J1582,0)</f>
        <v>0</v>
      </c>
      <c r="BJ1582" s="19" t="s">
        <v>89</v>
      </c>
      <c r="BK1582" s="244">
        <f>ROUND(I1582*H1582,2)</f>
        <v>0</v>
      </c>
      <c r="BL1582" s="19" t="s">
        <v>637</v>
      </c>
      <c r="BM1582" s="243" t="s">
        <v>4098</v>
      </c>
    </row>
    <row r="1583" s="2" customFormat="1" ht="16.5" customHeight="1">
      <c r="A1583" s="40"/>
      <c r="B1583" s="41"/>
      <c r="C1583" s="231" t="s">
        <v>2524</v>
      </c>
      <c r="D1583" s="231" t="s">
        <v>226</v>
      </c>
      <c r="E1583" s="232" t="s">
        <v>2739</v>
      </c>
      <c r="F1583" s="233" t="s">
        <v>2740</v>
      </c>
      <c r="G1583" s="234" t="s">
        <v>1068</v>
      </c>
      <c r="H1583" s="235">
        <v>1</v>
      </c>
      <c r="I1583" s="236"/>
      <c r="J1583" s="237">
        <f>ROUND(I1583*H1583,2)</f>
        <v>0</v>
      </c>
      <c r="K1583" s="238"/>
      <c r="L1583" s="46"/>
      <c r="M1583" s="239" t="s">
        <v>1</v>
      </c>
      <c r="N1583" s="240" t="s">
        <v>44</v>
      </c>
      <c r="O1583" s="93"/>
      <c r="P1583" s="241">
        <f>O1583*H1583</f>
        <v>0</v>
      </c>
      <c r="Q1583" s="241">
        <v>0</v>
      </c>
      <c r="R1583" s="241">
        <f>Q1583*H1583</f>
        <v>0</v>
      </c>
      <c r="S1583" s="241">
        <v>0</v>
      </c>
      <c r="T1583" s="242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43" t="s">
        <v>637</v>
      </c>
      <c r="AT1583" s="243" t="s">
        <v>226</v>
      </c>
      <c r="AU1583" s="243" t="s">
        <v>93</v>
      </c>
      <c r="AY1583" s="19" t="s">
        <v>224</v>
      </c>
      <c r="BE1583" s="244">
        <f>IF(N1583="základní",J1583,0)</f>
        <v>0</v>
      </c>
      <c r="BF1583" s="244">
        <f>IF(N1583="snížená",J1583,0)</f>
        <v>0</v>
      </c>
      <c r="BG1583" s="244">
        <f>IF(N1583="zákl. přenesená",J1583,0)</f>
        <v>0</v>
      </c>
      <c r="BH1583" s="244">
        <f>IF(N1583="sníž. přenesená",J1583,0)</f>
        <v>0</v>
      </c>
      <c r="BI1583" s="244">
        <f>IF(N1583="nulová",J1583,0)</f>
        <v>0</v>
      </c>
      <c r="BJ1583" s="19" t="s">
        <v>89</v>
      </c>
      <c r="BK1583" s="244">
        <f>ROUND(I1583*H1583,2)</f>
        <v>0</v>
      </c>
      <c r="BL1583" s="19" t="s">
        <v>637</v>
      </c>
      <c r="BM1583" s="243" t="s">
        <v>4099</v>
      </c>
    </row>
    <row r="1584" s="2" customFormat="1" ht="16.5" customHeight="1">
      <c r="A1584" s="40"/>
      <c r="B1584" s="41"/>
      <c r="C1584" s="231" t="s">
        <v>2528</v>
      </c>
      <c r="D1584" s="231" t="s">
        <v>226</v>
      </c>
      <c r="E1584" s="232" t="s">
        <v>2743</v>
      </c>
      <c r="F1584" s="233" t="s">
        <v>2744</v>
      </c>
      <c r="G1584" s="234" t="s">
        <v>273</v>
      </c>
      <c r="H1584" s="235">
        <v>4</v>
      </c>
      <c r="I1584" s="236"/>
      <c r="J1584" s="237">
        <f>ROUND(I1584*H1584,2)</f>
        <v>0</v>
      </c>
      <c r="K1584" s="238"/>
      <c r="L1584" s="46"/>
      <c r="M1584" s="239" t="s">
        <v>1</v>
      </c>
      <c r="N1584" s="240" t="s">
        <v>44</v>
      </c>
      <c r="O1584" s="93"/>
      <c r="P1584" s="241">
        <f>O1584*H1584</f>
        <v>0</v>
      </c>
      <c r="Q1584" s="241">
        <v>0</v>
      </c>
      <c r="R1584" s="241">
        <f>Q1584*H1584</f>
        <v>0</v>
      </c>
      <c r="S1584" s="241">
        <v>0</v>
      </c>
      <c r="T1584" s="242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3" t="s">
        <v>637</v>
      </c>
      <c r="AT1584" s="243" t="s">
        <v>226</v>
      </c>
      <c r="AU1584" s="243" t="s">
        <v>93</v>
      </c>
      <c r="AY1584" s="19" t="s">
        <v>224</v>
      </c>
      <c r="BE1584" s="244">
        <f>IF(N1584="základní",J1584,0)</f>
        <v>0</v>
      </c>
      <c r="BF1584" s="244">
        <f>IF(N1584="snížená",J1584,0)</f>
        <v>0</v>
      </c>
      <c r="BG1584" s="244">
        <f>IF(N1584="zákl. přenesená",J1584,0)</f>
        <v>0</v>
      </c>
      <c r="BH1584" s="244">
        <f>IF(N1584="sníž. přenesená",J1584,0)</f>
        <v>0</v>
      </c>
      <c r="BI1584" s="244">
        <f>IF(N1584="nulová",J1584,0)</f>
        <v>0</v>
      </c>
      <c r="BJ1584" s="19" t="s">
        <v>89</v>
      </c>
      <c r="BK1584" s="244">
        <f>ROUND(I1584*H1584,2)</f>
        <v>0</v>
      </c>
      <c r="BL1584" s="19" t="s">
        <v>637</v>
      </c>
      <c r="BM1584" s="243" t="s">
        <v>4100</v>
      </c>
    </row>
    <row r="1585" s="2" customFormat="1" ht="16.5" customHeight="1">
      <c r="A1585" s="40"/>
      <c r="B1585" s="41"/>
      <c r="C1585" s="231" t="s">
        <v>2532</v>
      </c>
      <c r="D1585" s="231" t="s">
        <v>226</v>
      </c>
      <c r="E1585" s="232" t="s">
        <v>2747</v>
      </c>
      <c r="F1585" s="233" t="s">
        <v>2748</v>
      </c>
      <c r="G1585" s="234" t="s">
        <v>273</v>
      </c>
      <c r="H1585" s="235">
        <v>7</v>
      </c>
      <c r="I1585" s="236"/>
      <c r="J1585" s="237">
        <f>ROUND(I1585*H1585,2)</f>
        <v>0</v>
      </c>
      <c r="K1585" s="238"/>
      <c r="L1585" s="46"/>
      <c r="M1585" s="239" t="s">
        <v>1</v>
      </c>
      <c r="N1585" s="240" t="s">
        <v>44</v>
      </c>
      <c r="O1585" s="93"/>
      <c r="P1585" s="241">
        <f>O1585*H1585</f>
        <v>0</v>
      </c>
      <c r="Q1585" s="241">
        <v>0</v>
      </c>
      <c r="R1585" s="241">
        <f>Q1585*H1585</f>
        <v>0</v>
      </c>
      <c r="S1585" s="241">
        <v>0</v>
      </c>
      <c r="T1585" s="242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3" t="s">
        <v>637</v>
      </c>
      <c r="AT1585" s="243" t="s">
        <v>226</v>
      </c>
      <c r="AU1585" s="243" t="s">
        <v>93</v>
      </c>
      <c r="AY1585" s="19" t="s">
        <v>224</v>
      </c>
      <c r="BE1585" s="244">
        <f>IF(N1585="základní",J1585,0)</f>
        <v>0</v>
      </c>
      <c r="BF1585" s="244">
        <f>IF(N1585="snížená",J1585,0)</f>
        <v>0</v>
      </c>
      <c r="BG1585" s="244">
        <f>IF(N1585="zákl. přenesená",J1585,0)</f>
        <v>0</v>
      </c>
      <c r="BH1585" s="244">
        <f>IF(N1585="sníž. přenesená",J1585,0)</f>
        <v>0</v>
      </c>
      <c r="BI1585" s="244">
        <f>IF(N1585="nulová",J1585,0)</f>
        <v>0</v>
      </c>
      <c r="BJ1585" s="19" t="s">
        <v>89</v>
      </c>
      <c r="BK1585" s="244">
        <f>ROUND(I1585*H1585,2)</f>
        <v>0</v>
      </c>
      <c r="BL1585" s="19" t="s">
        <v>637</v>
      </c>
      <c r="BM1585" s="243" t="s">
        <v>4101</v>
      </c>
    </row>
    <row r="1586" s="2" customFormat="1" ht="24.15" customHeight="1">
      <c r="A1586" s="40"/>
      <c r="B1586" s="41"/>
      <c r="C1586" s="231" t="s">
        <v>2536</v>
      </c>
      <c r="D1586" s="231" t="s">
        <v>226</v>
      </c>
      <c r="E1586" s="232" t="s">
        <v>2751</v>
      </c>
      <c r="F1586" s="233" t="s">
        <v>2752</v>
      </c>
      <c r="G1586" s="234" t="s">
        <v>229</v>
      </c>
      <c r="H1586" s="235">
        <v>6</v>
      </c>
      <c r="I1586" s="236"/>
      <c r="J1586" s="237">
        <f>ROUND(I1586*H1586,2)</f>
        <v>0</v>
      </c>
      <c r="K1586" s="238"/>
      <c r="L1586" s="46"/>
      <c r="M1586" s="239" t="s">
        <v>1</v>
      </c>
      <c r="N1586" s="240" t="s">
        <v>44</v>
      </c>
      <c r="O1586" s="93"/>
      <c r="P1586" s="241">
        <f>O1586*H1586</f>
        <v>0</v>
      </c>
      <c r="Q1586" s="241">
        <v>0</v>
      </c>
      <c r="R1586" s="241">
        <f>Q1586*H1586</f>
        <v>0</v>
      </c>
      <c r="S1586" s="241">
        <v>0</v>
      </c>
      <c r="T1586" s="242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3" t="s">
        <v>637</v>
      </c>
      <c r="AT1586" s="243" t="s">
        <v>226</v>
      </c>
      <c r="AU1586" s="243" t="s">
        <v>93</v>
      </c>
      <c r="AY1586" s="19" t="s">
        <v>224</v>
      </c>
      <c r="BE1586" s="244">
        <f>IF(N1586="základní",J1586,0)</f>
        <v>0</v>
      </c>
      <c r="BF1586" s="244">
        <f>IF(N1586="snížená",J1586,0)</f>
        <v>0</v>
      </c>
      <c r="BG1586" s="244">
        <f>IF(N1586="zákl. přenesená",J1586,0)</f>
        <v>0</v>
      </c>
      <c r="BH1586" s="244">
        <f>IF(N1586="sníž. přenesená",J1586,0)</f>
        <v>0</v>
      </c>
      <c r="BI1586" s="244">
        <f>IF(N1586="nulová",J1586,0)</f>
        <v>0</v>
      </c>
      <c r="BJ1586" s="19" t="s">
        <v>89</v>
      </c>
      <c r="BK1586" s="244">
        <f>ROUND(I1586*H1586,2)</f>
        <v>0</v>
      </c>
      <c r="BL1586" s="19" t="s">
        <v>637</v>
      </c>
      <c r="BM1586" s="243" t="s">
        <v>4102</v>
      </c>
    </row>
    <row r="1587" s="2" customFormat="1" ht="24.15" customHeight="1">
      <c r="A1587" s="40"/>
      <c r="B1587" s="41"/>
      <c r="C1587" s="231" t="s">
        <v>2540</v>
      </c>
      <c r="D1587" s="231" t="s">
        <v>226</v>
      </c>
      <c r="E1587" s="232" t="s">
        <v>2755</v>
      </c>
      <c r="F1587" s="233" t="s">
        <v>2756</v>
      </c>
      <c r="G1587" s="234" t="s">
        <v>229</v>
      </c>
      <c r="H1587" s="235">
        <v>11</v>
      </c>
      <c r="I1587" s="236"/>
      <c r="J1587" s="237">
        <f>ROUND(I1587*H1587,2)</f>
        <v>0</v>
      </c>
      <c r="K1587" s="238"/>
      <c r="L1587" s="46"/>
      <c r="M1587" s="239" t="s">
        <v>1</v>
      </c>
      <c r="N1587" s="240" t="s">
        <v>44</v>
      </c>
      <c r="O1587" s="93"/>
      <c r="P1587" s="241">
        <f>O1587*H1587</f>
        <v>0</v>
      </c>
      <c r="Q1587" s="241">
        <v>0</v>
      </c>
      <c r="R1587" s="241">
        <f>Q1587*H1587</f>
        <v>0</v>
      </c>
      <c r="S1587" s="241">
        <v>0</v>
      </c>
      <c r="T1587" s="242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3" t="s">
        <v>637</v>
      </c>
      <c r="AT1587" s="243" t="s">
        <v>226</v>
      </c>
      <c r="AU1587" s="243" t="s">
        <v>93</v>
      </c>
      <c r="AY1587" s="19" t="s">
        <v>224</v>
      </c>
      <c r="BE1587" s="244">
        <f>IF(N1587="základní",J1587,0)</f>
        <v>0</v>
      </c>
      <c r="BF1587" s="244">
        <f>IF(N1587="snížená",J1587,0)</f>
        <v>0</v>
      </c>
      <c r="BG1587" s="244">
        <f>IF(N1587="zákl. přenesená",J1587,0)</f>
        <v>0</v>
      </c>
      <c r="BH1587" s="244">
        <f>IF(N1587="sníž. přenesená",J1587,0)</f>
        <v>0</v>
      </c>
      <c r="BI1587" s="244">
        <f>IF(N1587="nulová",J1587,0)</f>
        <v>0</v>
      </c>
      <c r="BJ1587" s="19" t="s">
        <v>89</v>
      </c>
      <c r="BK1587" s="244">
        <f>ROUND(I1587*H1587,2)</f>
        <v>0</v>
      </c>
      <c r="BL1587" s="19" t="s">
        <v>637</v>
      </c>
      <c r="BM1587" s="243" t="s">
        <v>4103</v>
      </c>
    </row>
    <row r="1588" s="2" customFormat="1" ht="16.5" customHeight="1">
      <c r="A1588" s="40"/>
      <c r="B1588" s="41"/>
      <c r="C1588" s="231" t="s">
        <v>2544</v>
      </c>
      <c r="D1588" s="231" t="s">
        <v>226</v>
      </c>
      <c r="E1588" s="232" t="s">
        <v>2759</v>
      </c>
      <c r="F1588" s="233" t="s">
        <v>2760</v>
      </c>
      <c r="G1588" s="234" t="s">
        <v>1068</v>
      </c>
      <c r="H1588" s="235">
        <v>1</v>
      </c>
      <c r="I1588" s="236"/>
      <c r="J1588" s="237">
        <f>ROUND(I1588*H1588,2)</f>
        <v>0</v>
      </c>
      <c r="K1588" s="238"/>
      <c r="L1588" s="46"/>
      <c r="M1588" s="239" t="s">
        <v>1</v>
      </c>
      <c r="N1588" s="240" t="s">
        <v>44</v>
      </c>
      <c r="O1588" s="93"/>
      <c r="P1588" s="241">
        <f>O1588*H1588</f>
        <v>0</v>
      </c>
      <c r="Q1588" s="241">
        <v>0</v>
      </c>
      <c r="R1588" s="241">
        <f>Q1588*H1588</f>
        <v>0</v>
      </c>
      <c r="S1588" s="241">
        <v>0</v>
      </c>
      <c r="T1588" s="242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43" t="s">
        <v>637</v>
      </c>
      <c r="AT1588" s="243" t="s">
        <v>226</v>
      </c>
      <c r="AU1588" s="243" t="s">
        <v>93</v>
      </c>
      <c r="AY1588" s="19" t="s">
        <v>224</v>
      </c>
      <c r="BE1588" s="244">
        <f>IF(N1588="základní",J1588,0)</f>
        <v>0</v>
      </c>
      <c r="BF1588" s="244">
        <f>IF(N1588="snížená",J1588,0)</f>
        <v>0</v>
      </c>
      <c r="BG1588" s="244">
        <f>IF(N1588="zákl. přenesená",J1588,0)</f>
        <v>0</v>
      </c>
      <c r="BH1588" s="244">
        <f>IF(N1588="sníž. přenesená",J1588,0)</f>
        <v>0</v>
      </c>
      <c r="BI1588" s="244">
        <f>IF(N1588="nulová",J1588,0)</f>
        <v>0</v>
      </c>
      <c r="BJ1588" s="19" t="s">
        <v>89</v>
      </c>
      <c r="BK1588" s="244">
        <f>ROUND(I1588*H1588,2)</f>
        <v>0</v>
      </c>
      <c r="BL1588" s="19" t="s">
        <v>637</v>
      </c>
      <c r="BM1588" s="243" t="s">
        <v>4104</v>
      </c>
    </row>
    <row r="1589" s="2" customFormat="1" ht="16.5" customHeight="1">
      <c r="A1589" s="40"/>
      <c r="B1589" s="41"/>
      <c r="C1589" s="231" t="s">
        <v>2548</v>
      </c>
      <c r="D1589" s="231" t="s">
        <v>226</v>
      </c>
      <c r="E1589" s="232" t="s">
        <v>2763</v>
      </c>
      <c r="F1589" s="233" t="s">
        <v>4105</v>
      </c>
      <c r="G1589" s="234" t="s">
        <v>1068</v>
      </c>
      <c r="H1589" s="235">
        <v>1</v>
      </c>
      <c r="I1589" s="236"/>
      <c r="J1589" s="237">
        <f>ROUND(I1589*H1589,2)</f>
        <v>0</v>
      </c>
      <c r="K1589" s="238"/>
      <c r="L1589" s="46"/>
      <c r="M1589" s="239" t="s">
        <v>1</v>
      </c>
      <c r="N1589" s="240" t="s">
        <v>44</v>
      </c>
      <c r="O1589" s="93"/>
      <c r="P1589" s="241">
        <f>O1589*H1589</f>
        <v>0</v>
      </c>
      <c r="Q1589" s="241">
        <v>0</v>
      </c>
      <c r="R1589" s="241">
        <f>Q1589*H1589</f>
        <v>0</v>
      </c>
      <c r="S1589" s="241">
        <v>0</v>
      </c>
      <c r="T1589" s="242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3" t="s">
        <v>637</v>
      </c>
      <c r="AT1589" s="243" t="s">
        <v>226</v>
      </c>
      <c r="AU1589" s="243" t="s">
        <v>93</v>
      </c>
      <c r="AY1589" s="19" t="s">
        <v>224</v>
      </c>
      <c r="BE1589" s="244">
        <f>IF(N1589="základní",J1589,0)</f>
        <v>0</v>
      </c>
      <c r="BF1589" s="244">
        <f>IF(N1589="snížená",J1589,0)</f>
        <v>0</v>
      </c>
      <c r="BG1589" s="244">
        <f>IF(N1589="zákl. přenesená",J1589,0)</f>
        <v>0</v>
      </c>
      <c r="BH1589" s="244">
        <f>IF(N1589="sníž. přenesená",J1589,0)</f>
        <v>0</v>
      </c>
      <c r="BI1589" s="244">
        <f>IF(N1589="nulová",J1589,0)</f>
        <v>0</v>
      </c>
      <c r="BJ1589" s="19" t="s">
        <v>89</v>
      </c>
      <c r="BK1589" s="244">
        <f>ROUND(I1589*H1589,2)</f>
        <v>0</v>
      </c>
      <c r="BL1589" s="19" t="s">
        <v>637</v>
      </c>
      <c r="BM1589" s="243" t="s">
        <v>4106</v>
      </c>
    </row>
    <row r="1590" s="2" customFormat="1" ht="16.5" customHeight="1">
      <c r="A1590" s="40"/>
      <c r="B1590" s="41"/>
      <c r="C1590" s="231" t="s">
        <v>2552</v>
      </c>
      <c r="D1590" s="231" t="s">
        <v>226</v>
      </c>
      <c r="E1590" s="232" t="s">
        <v>2767</v>
      </c>
      <c r="F1590" s="233" t="s">
        <v>2768</v>
      </c>
      <c r="G1590" s="234" t="s">
        <v>273</v>
      </c>
      <c r="H1590" s="235">
        <v>80</v>
      </c>
      <c r="I1590" s="236"/>
      <c r="J1590" s="237">
        <f>ROUND(I1590*H1590,2)</f>
        <v>0</v>
      </c>
      <c r="K1590" s="238"/>
      <c r="L1590" s="46"/>
      <c r="M1590" s="239" t="s">
        <v>1</v>
      </c>
      <c r="N1590" s="240" t="s">
        <v>44</v>
      </c>
      <c r="O1590" s="93"/>
      <c r="P1590" s="241">
        <f>O1590*H1590</f>
        <v>0</v>
      </c>
      <c r="Q1590" s="241">
        <v>0</v>
      </c>
      <c r="R1590" s="241">
        <f>Q1590*H1590</f>
        <v>0</v>
      </c>
      <c r="S1590" s="241">
        <v>0</v>
      </c>
      <c r="T1590" s="242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3" t="s">
        <v>637</v>
      </c>
      <c r="AT1590" s="243" t="s">
        <v>226</v>
      </c>
      <c r="AU1590" s="243" t="s">
        <v>93</v>
      </c>
      <c r="AY1590" s="19" t="s">
        <v>224</v>
      </c>
      <c r="BE1590" s="244">
        <f>IF(N1590="základní",J1590,0)</f>
        <v>0</v>
      </c>
      <c r="BF1590" s="244">
        <f>IF(N1590="snížená",J1590,0)</f>
        <v>0</v>
      </c>
      <c r="BG1590" s="244">
        <f>IF(N1590="zákl. přenesená",J1590,0)</f>
        <v>0</v>
      </c>
      <c r="BH1590" s="244">
        <f>IF(N1590="sníž. přenesená",J1590,0)</f>
        <v>0</v>
      </c>
      <c r="BI1590" s="244">
        <f>IF(N1590="nulová",J1590,0)</f>
        <v>0</v>
      </c>
      <c r="BJ1590" s="19" t="s">
        <v>89</v>
      </c>
      <c r="BK1590" s="244">
        <f>ROUND(I1590*H1590,2)</f>
        <v>0</v>
      </c>
      <c r="BL1590" s="19" t="s">
        <v>637</v>
      </c>
      <c r="BM1590" s="243" t="s">
        <v>4107</v>
      </c>
    </row>
    <row r="1591" s="2" customFormat="1" ht="16.5" customHeight="1">
      <c r="A1591" s="40"/>
      <c r="B1591" s="41"/>
      <c r="C1591" s="231" t="s">
        <v>2556</v>
      </c>
      <c r="D1591" s="231" t="s">
        <v>226</v>
      </c>
      <c r="E1591" s="232" t="s">
        <v>2771</v>
      </c>
      <c r="F1591" s="233" t="s">
        <v>2772</v>
      </c>
      <c r="G1591" s="234" t="s">
        <v>1068</v>
      </c>
      <c r="H1591" s="235">
        <v>8</v>
      </c>
      <c r="I1591" s="236"/>
      <c r="J1591" s="237">
        <f>ROUND(I1591*H1591,2)</f>
        <v>0</v>
      </c>
      <c r="K1591" s="238"/>
      <c r="L1591" s="46"/>
      <c r="M1591" s="239" t="s">
        <v>1</v>
      </c>
      <c r="N1591" s="240" t="s">
        <v>44</v>
      </c>
      <c r="O1591" s="93"/>
      <c r="P1591" s="241">
        <f>O1591*H1591</f>
        <v>0</v>
      </c>
      <c r="Q1591" s="241">
        <v>0</v>
      </c>
      <c r="R1591" s="241">
        <f>Q1591*H1591</f>
        <v>0</v>
      </c>
      <c r="S1591" s="241">
        <v>0</v>
      </c>
      <c r="T1591" s="242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3" t="s">
        <v>637</v>
      </c>
      <c r="AT1591" s="243" t="s">
        <v>226</v>
      </c>
      <c r="AU1591" s="243" t="s">
        <v>93</v>
      </c>
      <c r="AY1591" s="19" t="s">
        <v>224</v>
      </c>
      <c r="BE1591" s="244">
        <f>IF(N1591="základní",J1591,0)</f>
        <v>0</v>
      </c>
      <c r="BF1591" s="244">
        <f>IF(N1591="snížená",J1591,0)</f>
        <v>0</v>
      </c>
      <c r="BG1591" s="244">
        <f>IF(N1591="zákl. přenesená",J1591,0)</f>
        <v>0</v>
      </c>
      <c r="BH1591" s="244">
        <f>IF(N1591="sníž. přenesená",J1591,0)</f>
        <v>0</v>
      </c>
      <c r="BI1591" s="244">
        <f>IF(N1591="nulová",J1591,0)</f>
        <v>0</v>
      </c>
      <c r="BJ1591" s="19" t="s">
        <v>89</v>
      </c>
      <c r="BK1591" s="244">
        <f>ROUND(I1591*H1591,2)</f>
        <v>0</v>
      </c>
      <c r="BL1591" s="19" t="s">
        <v>637</v>
      </c>
      <c r="BM1591" s="243" t="s">
        <v>4108</v>
      </c>
    </row>
    <row r="1592" s="2" customFormat="1" ht="16.5" customHeight="1">
      <c r="A1592" s="40"/>
      <c r="B1592" s="41"/>
      <c r="C1592" s="231" t="s">
        <v>2560</v>
      </c>
      <c r="D1592" s="231" t="s">
        <v>226</v>
      </c>
      <c r="E1592" s="232" t="s">
        <v>2775</v>
      </c>
      <c r="F1592" s="233" t="s">
        <v>2776</v>
      </c>
      <c r="G1592" s="234" t="s">
        <v>1068</v>
      </c>
      <c r="H1592" s="235">
        <v>8</v>
      </c>
      <c r="I1592" s="236"/>
      <c r="J1592" s="237">
        <f>ROUND(I1592*H1592,2)</f>
        <v>0</v>
      </c>
      <c r="K1592" s="238"/>
      <c r="L1592" s="46"/>
      <c r="M1592" s="239" t="s">
        <v>1</v>
      </c>
      <c r="N1592" s="240" t="s">
        <v>44</v>
      </c>
      <c r="O1592" s="93"/>
      <c r="P1592" s="241">
        <f>O1592*H1592</f>
        <v>0</v>
      </c>
      <c r="Q1592" s="241">
        <v>0</v>
      </c>
      <c r="R1592" s="241">
        <f>Q1592*H1592</f>
        <v>0</v>
      </c>
      <c r="S1592" s="241">
        <v>0</v>
      </c>
      <c r="T1592" s="242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43" t="s">
        <v>637</v>
      </c>
      <c r="AT1592" s="243" t="s">
        <v>226</v>
      </c>
      <c r="AU1592" s="243" t="s">
        <v>93</v>
      </c>
      <c r="AY1592" s="19" t="s">
        <v>224</v>
      </c>
      <c r="BE1592" s="244">
        <f>IF(N1592="základní",J1592,0)</f>
        <v>0</v>
      </c>
      <c r="BF1592" s="244">
        <f>IF(N1592="snížená",J1592,0)</f>
        <v>0</v>
      </c>
      <c r="BG1592" s="244">
        <f>IF(N1592="zákl. přenesená",J1592,0)</f>
        <v>0</v>
      </c>
      <c r="BH1592" s="244">
        <f>IF(N1592="sníž. přenesená",J1592,0)</f>
        <v>0</v>
      </c>
      <c r="BI1592" s="244">
        <f>IF(N1592="nulová",J1592,0)</f>
        <v>0</v>
      </c>
      <c r="BJ1592" s="19" t="s">
        <v>89</v>
      </c>
      <c r="BK1592" s="244">
        <f>ROUND(I1592*H1592,2)</f>
        <v>0</v>
      </c>
      <c r="BL1592" s="19" t="s">
        <v>637</v>
      </c>
      <c r="BM1592" s="243" t="s">
        <v>4109</v>
      </c>
    </row>
    <row r="1593" s="2" customFormat="1" ht="16.5" customHeight="1">
      <c r="A1593" s="40"/>
      <c r="B1593" s="41"/>
      <c r="C1593" s="231" t="s">
        <v>2564</v>
      </c>
      <c r="D1593" s="231" t="s">
        <v>226</v>
      </c>
      <c r="E1593" s="232" t="s">
        <v>2779</v>
      </c>
      <c r="F1593" s="233" t="s">
        <v>2780</v>
      </c>
      <c r="G1593" s="234" t="s">
        <v>1055</v>
      </c>
      <c r="H1593" s="235">
        <v>1</v>
      </c>
      <c r="I1593" s="236"/>
      <c r="J1593" s="237">
        <f>ROUND(I1593*H1593,2)</f>
        <v>0</v>
      </c>
      <c r="K1593" s="238"/>
      <c r="L1593" s="46"/>
      <c r="M1593" s="239" t="s">
        <v>1</v>
      </c>
      <c r="N1593" s="240" t="s">
        <v>44</v>
      </c>
      <c r="O1593" s="93"/>
      <c r="P1593" s="241">
        <f>O1593*H1593</f>
        <v>0</v>
      </c>
      <c r="Q1593" s="241">
        <v>0</v>
      </c>
      <c r="R1593" s="241">
        <f>Q1593*H1593</f>
        <v>0</v>
      </c>
      <c r="S1593" s="241">
        <v>0</v>
      </c>
      <c r="T1593" s="242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3" t="s">
        <v>637</v>
      </c>
      <c r="AT1593" s="243" t="s">
        <v>226</v>
      </c>
      <c r="AU1593" s="243" t="s">
        <v>93</v>
      </c>
      <c r="AY1593" s="19" t="s">
        <v>224</v>
      </c>
      <c r="BE1593" s="244">
        <f>IF(N1593="základní",J1593,0)</f>
        <v>0</v>
      </c>
      <c r="BF1593" s="244">
        <f>IF(N1593="snížená",J1593,0)</f>
        <v>0</v>
      </c>
      <c r="BG1593" s="244">
        <f>IF(N1593="zákl. přenesená",J1593,0)</f>
        <v>0</v>
      </c>
      <c r="BH1593" s="244">
        <f>IF(N1593="sníž. přenesená",J1593,0)</f>
        <v>0</v>
      </c>
      <c r="BI1593" s="244">
        <f>IF(N1593="nulová",J1593,0)</f>
        <v>0</v>
      </c>
      <c r="BJ1593" s="19" t="s">
        <v>89</v>
      </c>
      <c r="BK1593" s="244">
        <f>ROUND(I1593*H1593,2)</f>
        <v>0</v>
      </c>
      <c r="BL1593" s="19" t="s">
        <v>637</v>
      </c>
      <c r="BM1593" s="243" t="s">
        <v>4110</v>
      </c>
    </row>
    <row r="1594" s="2" customFormat="1" ht="16.5" customHeight="1">
      <c r="A1594" s="40"/>
      <c r="B1594" s="41"/>
      <c r="C1594" s="231" t="s">
        <v>2568</v>
      </c>
      <c r="D1594" s="231" t="s">
        <v>226</v>
      </c>
      <c r="E1594" s="232" t="s">
        <v>2783</v>
      </c>
      <c r="F1594" s="233" t="s">
        <v>2784</v>
      </c>
      <c r="G1594" s="234" t="s">
        <v>1068</v>
      </c>
      <c r="H1594" s="235">
        <v>1</v>
      </c>
      <c r="I1594" s="236"/>
      <c r="J1594" s="237">
        <f>ROUND(I1594*H1594,2)</f>
        <v>0</v>
      </c>
      <c r="K1594" s="238"/>
      <c r="L1594" s="46"/>
      <c r="M1594" s="239" t="s">
        <v>1</v>
      </c>
      <c r="N1594" s="240" t="s">
        <v>44</v>
      </c>
      <c r="O1594" s="93"/>
      <c r="P1594" s="241">
        <f>O1594*H1594</f>
        <v>0</v>
      </c>
      <c r="Q1594" s="241">
        <v>0</v>
      </c>
      <c r="R1594" s="241">
        <f>Q1594*H1594</f>
        <v>0</v>
      </c>
      <c r="S1594" s="241">
        <v>0</v>
      </c>
      <c r="T1594" s="242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43" t="s">
        <v>637</v>
      </c>
      <c r="AT1594" s="243" t="s">
        <v>226</v>
      </c>
      <c r="AU1594" s="243" t="s">
        <v>93</v>
      </c>
      <c r="AY1594" s="19" t="s">
        <v>224</v>
      </c>
      <c r="BE1594" s="244">
        <f>IF(N1594="základní",J1594,0)</f>
        <v>0</v>
      </c>
      <c r="BF1594" s="244">
        <f>IF(N1594="snížená",J1594,0)</f>
        <v>0</v>
      </c>
      <c r="BG1594" s="244">
        <f>IF(N1594="zákl. přenesená",J1594,0)</f>
        <v>0</v>
      </c>
      <c r="BH1594" s="244">
        <f>IF(N1594="sníž. přenesená",J1594,0)</f>
        <v>0</v>
      </c>
      <c r="BI1594" s="244">
        <f>IF(N1594="nulová",J1594,0)</f>
        <v>0</v>
      </c>
      <c r="BJ1594" s="19" t="s">
        <v>89</v>
      </c>
      <c r="BK1594" s="244">
        <f>ROUND(I1594*H1594,2)</f>
        <v>0</v>
      </c>
      <c r="BL1594" s="19" t="s">
        <v>637</v>
      </c>
      <c r="BM1594" s="243" t="s">
        <v>4111</v>
      </c>
    </row>
    <row r="1595" s="2" customFormat="1" ht="16.5" customHeight="1">
      <c r="A1595" s="40"/>
      <c r="B1595" s="41"/>
      <c r="C1595" s="231" t="s">
        <v>2572</v>
      </c>
      <c r="D1595" s="231" t="s">
        <v>226</v>
      </c>
      <c r="E1595" s="232" t="s">
        <v>2787</v>
      </c>
      <c r="F1595" s="233" t="s">
        <v>2788</v>
      </c>
      <c r="G1595" s="234" t="s">
        <v>1055</v>
      </c>
      <c r="H1595" s="235">
        <v>1</v>
      </c>
      <c r="I1595" s="236"/>
      <c r="J1595" s="237">
        <f>ROUND(I1595*H1595,2)</f>
        <v>0</v>
      </c>
      <c r="K1595" s="238"/>
      <c r="L1595" s="46"/>
      <c r="M1595" s="239" t="s">
        <v>1</v>
      </c>
      <c r="N1595" s="240" t="s">
        <v>44</v>
      </c>
      <c r="O1595" s="93"/>
      <c r="P1595" s="241">
        <f>O1595*H1595</f>
        <v>0</v>
      </c>
      <c r="Q1595" s="241">
        <v>0</v>
      </c>
      <c r="R1595" s="241">
        <f>Q1595*H1595</f>
        <v>0</v>
      </c>
      <c r="S1595" s="241">
        <v>0</v>
      </c>
      <c r="T1595" s="242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3" t="s">
        <v>637</v>
      </c>
      <c r="AT1595" s="243" t="s">
        <v>226</v>
      </c>
      <c r="AU1595" s="243" t="s">
        <v>93</v>
      </c>
      <c r="AY1595" s="19" t="s">
        <v>224</v>
      </c>
      <c r="BE1595" s="244">
        <f>IF(N1595="základní",J1595,0)</f>
        <v>0</v>
      </c>
      <c r="BF1595" s="244">
        <f>IF(N1595="snížená",J1595,0)</f>
        <v>0</v>
      </c>
      <c r="BG1595" s="244">
        <f>IF(N1595="zákl. přenesená",J1595,0)</f>
        <v>0</v>
      </c>
      <c r="BH1595" s="244">
        <f>IF(N1595="sníž. přenesená",J1595,0)</f>
        <v>0</v>
      </c>
      <c r="BI1595" s="244">
        <f>IF(N1595="nulová",J1595,0)</f>
        <v>0</v>
      </c>
      <c r="BJ1595" s="19" t="s">
        <v>89</v>
      </c>
      <c r="BK1595" s="244">
        <f>ROUND(I1595*H1595,2)</f>
        <v>0</v>
      </c>
      <c r="BL1595" s="19" t="s">
        <v>637</v>
      </c>
      <c r="BM1595" s="243" t="s">
        <v>4112</v>
      </c>
    </row>
    <row r="1596" s="2" customFormat="1" ht="16.5" customHeight="1">
      <c r="A1596" s="40"/>
      <c r="B1596" s="41"/>
      <c r="C1596" s="231" t="s">
        <v>2576</v>
      </c>
      <c r="D1596" s="231" t="s">
        <v>226</v>
      </c>
      <c r="E1596" s="232" t="s">
        <v>4113</v>
      </c>
      <c r="F1596" s="233" t="s">
        <v>4114</v>
      </c>
      <c r="G1596" s="234" t="s">
        <v>1068</v>
      </c>
      <c r="H1596" s="235">
        <v>2</v>
      </c>
      <c r="I1596" s="236"/>
      <c r="J1596" s="237">
        <f>ROUND(I1596*H1596,2)</f>
        <v>0</v>
      </c>
      <c r="K1596" s="238"/>
      <c r="L1596" s="46"/>
      <c r="M1596" s="239" t="s">
        <v>1</v>
      </c>
      <c r="N1596" s="240" t="s">
        <v>44</v>
      </c>
      <c r="O1596" s="93"/>
      <c r="P1596" s="241">
        <f>O1596*H1596</f>
        <v>0</v>
      </c>
      <c r="Q1596" s="241">
        <v>0</v>
      </c>
      <c r="R1596" s="241">
        <f>Q1596*H1596</f>
        <v>0</v>
      </c>
      <c r="S1596" s="241">
        <v>0</v>
      </c>
      <c r="T1596" s="242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3" t="s">
        <v>637</v>
      </c>
      <c r="AT1596" s="243" t="s">
        <v>226</v>
      </c>
      <c r="AU1596" s="243" t="s">
        <v>93</v>
      </c>
      <c r="AY1596" s="19" t="s">
        <v>224</v>
      </c>
      <c r="BE1596" s="244">
        <f>IF(N1596="základní",J1596,0)</f>
        <v>0</v>
      </c>
      <c r="BF1596" s="244">
        <f>IF(N1596="snížená",J1596,0)</f>
        <v>0</v>
      </c>
      <c r="BG1596" s="244">
        <f>IF(N1596="zákl. přenesená",J1596,0)</f>
        <v>0</v>
      </c>
      <c r="BH1596" s="244">
        <f>IF(N1596="sníž. přenesená",J1596,0)</f>
        <v>0</v>
      </c>
      <c r="BI1596" s="244">
        <f>IF(N1596="nulová",J1596,0)</f>
        <v>0</v>
      </c>
      <c r="BJ1596" s="19" t="s">
        <v>89</v>
      </c>
      <c r="BK1596" s="244">
        <f>ROUND(I1596*H1596,2)</f>
        <v>0</v>
      </c>
      <c r="BL1596" s="19" t="s">
        <v>637</v>
      </c>
      <c r="BM1596" s="243" t="s">
        <v>4115</v>
      </c>
    </row>
    <row r="1597" s="2" customFormat="1" ht="16.5" customHeight="1">
      <c r="A1597" s="40"/>
      <c r="B1597" s="41"/>
      <c r="C1597" s="231" t="s">
        <v>2580</v>
      </c>
      <c r="D1597" s="231" t="s">
        <v>226</v>
      </c>
      <c r="E1597" s="232" t="s">
        <v>4116</v>
      </c>
      <c r="F1597" s="233" t="s">
        <v>4117</v>
      </c>
      <c r="G1597" s="234" t="s">
        <v>1068</v>
      </c>
      <c r="H1597" s="235">
        <v>2</v>
      </c>
      <c r="I1597" s="236"/>
      <c r="J1597" s="237">
        <f>ROUND(I1597*H1597,2)</f>
        <v>0</v>
      </c>
      <c r="K1597" s="238"/>
      <c r="L1597" s="46"/>
      <c r="M1597" s="239" t="s">
        <v>1</v>
      </c>
      <c r="N1597" s="240" t="s">
        <v>44</v>
      </c>
      <c r="O1597" s="93"/>
      <c r="P1597" s="241">
        <f>O1597*H1597</f>
        <v>0</v>
      </c>
      <c r="Q1597" s="241">
        <v>0</v>
      </c>
      <c r="R1597" s="241">
        <f>Q1597*H1597</f>
        <v>0</v>
      </c>
      <c r="S1597" s="241">
        <v>0</v>
      </c>
      <c r="T1597" s="242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3" t="s">
        <v>637</v>
      </c>
      <c r="AT1597" s="243" t="s">
        <v>226</v>
      </c>
      <c r="AU1597" s="243" t="s">
        <v>93</v>
      </c>
      <c r="AY1597" s="19" t="s">
        <v>224</v>
      </c>
      <c r="BE1597" s="244">
        <f>IF(N1597="základní",J1597,0)</f>
        <v>0</v>
      </c>
      <c r="BF1597" s="244">
        <f>IF(N1597="snížená",J1597,0)</f>
        <v>0</v>
      </c>
      <c r="BG1597" s="244">
        <f>IF(N1597="zákl. přenesená",J1597,0)</f>
        <v>0</v>
      </c>
      <c r="BH1597" s="244">
        <f>IF(N1597="sníž. přenesená",J1597,0)</f>
        <v>0</v>
      </c>
      <c r="BI1597" s="244">
        <f>IF(N1597="nulová",J1597,0)</f>
        <v>0</v>
      </c>
      <c r="BJ1597" s="19" t="s">
        <v>89</v>
      </c>
      <c r="BK1597" s="244">
        <f>ROUND(I1597*H1597,2)</f>
        <v>0</v>
      </c>
      <c r="BL1597" s="19" t="s">
        <v>637</v>
      </c>
      <c r="BM1597" s="243" t="s">
        <v>4118</v>
      </c>
    </row>
    <row r="1598" s="2" customFormat="1" ht="16.5" customHeight="1">
      <c r="A1598" s="40"/>
      <c r="B1598" s="41"/>
      <c r="C1598" s="231" t="s">
        <v>2584</v>
      </c>
      <c r="D1598" s="231" t="s">
        <v>226</v>
      </c>
      <c r="E1598" s="232" t="s">
        <v>2791</v>
      </c>
      <c r="F1598" s="233" t="s">
        <v>2792</v>
      </c>
      <c r="G1598" s="234" t="s">
        <v>386</v>
      </c>
      <c r="H1598" s="235">
        <v>1</v>
      </c>
      <c r="I1598" s="236"/>
      <c r="J1598" s="237">
        <f>ROUND(I1598*H1598,2)</f>
        <v>0</v>
      </c>
      <c r="K1598" s="238"/>
      <c r="L1598" s="46"/>
      <c r="M1598" s="239" t="s">
        <v>1</v>
      </c>
      <c r="N1598" s="240" t="s">
        <v>44</v>
      </c>
      <c r="O1598" s="93"/>
      <c r="P1598" s="241">
        <f>O1598*H1598</f>
        <v>0</v>
      </c>
      <c r="Q1598" s="241">
        <v>0</v>
      </c>
      <c r="R1598" s="241">
        <f>Q1598*H1598</f>
        <v>0</v>
      </c>
      <c r="S1598" s="241">
        <v>0</v>
      </c>
      <c r="T1598" s="242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3" t="s">
        <v>637</v>
      </c>
      <c r="AT1598" s="243" t="s">
        <v>226</v>
      </c>
      <c r="AU1598" s="243" t="s">
        <v>93</v>
      </c>
      <c r="AY1598" s="19" t="s">
        <v>224</v>
      </c>
      <c r="BE1598" s="244">
        <f>IF(N1598="základní",J1598,0)</f>
        <v>0</v>
      </c>
      <c r="BF1598" s="244">
        <f>IF(N1598="snížená",J1598,0)</f>
        <v>0</v>
      </c>
      <c r="BG1598" s="244">
        <f>IF(N1598="zákl. přenesená",J1598,0)</f>
        <v>0</v>
      </c>
      <c r="BH1598" s="244">
        <f>IF(N1598="sníž. přenesená",J1598,0)</f>
        <v>0</v>
      </c>
      <c r="BI1598" s="244">
        <f>IF(N1598="nulová",J1598,0)</f>
        <v>0</v>
      </c>
      <c r="BJ1598" s="19" t="s">
        <v>89</v>
      </c>
      <c r="BK1598" s="244">
        <f>ROUND(I1598*H1598,2)</f>
        <v>0</v>
      </c>
      <c r="BL1598" s="19" t="s">
        <v>637</v>
      </c>
      <c r="BM1598" s="243" t="s">
        <v>4119</v>
      </c>
    </row>
    <row r="1599" s="13" customFormat="1">
      <c r="A1599" s="13"/>
      <c r="B1599" s="245"/>
      <c r="C1599" s="246"/>
      <c r="D1599" s="247" t="s">
        <v>232</v>
      </c>
      <c r="E1599" s="248" t="s">
        <v>1</v>
      </c>
      <c r="F1599" s="249" t="s">
        <v>4120</v>
      </c>
      <c r="G1599" s="246"/>
      <c r="H1599" s="250">
        <v>1</v>
      </c>
      <c r="I1599" s="251"/>
      <c r="J1599" s="246"/>
      <c r="K1599" s="246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6" t="s">
        <v>232</v>
      </c>
      <c r="AU1599" s="256" t="s">
        <v>93</v>
      </c>
      <c r="AV1599" s="13" t="s">
        <v>89</v>
      </c>
      <c r="AW1599" s="13" t="s">
        <v>33</v>
      </c>
      <c r="AX1599" s="13" t="s">
        <v>84</v>
      </c>
      <c r="AY1599" s="256" t="s">
        <v>224</v>
      </c>
    </row>
    <row r="1600" s="2" customFormat="1" ht="24.15" customHeight="1">
      <c r="A1600" s="40"/>
      <c r="B1600" s="41"/>
      <c r="C1600" s="278" t="s">
        <v>2588</v>
      </c>
      <c r="D1600" s="278" t="s">
        <v>390</v>
      </c>
      <c r="E1600" s="279" t="s">
        <v>2796</v>
      </c>
      <c r="F1600" s="280" t="s">
        <v>2797</v>
      </c>
      <c r="G1600" s="281" t="s">
        <v>386</v>
      </c>
      <c r="H1600" s="282">
        <v>1</v>
      </c>
      <c r="I1600" s="283"/>
      <c r="J1600" s="284">
        <f>ROUND(I1600*H1600,2)</f>
        <v>0</v>
      </c>
      <c r="K1600" s="285"/>
      <c r="L1600" s="286"/>
      <c r="M1600" s="287" t="s">
        <v>1</v>
      </c>
      <c r="N1600" s="288" t="s">
        <v>44</v>
      </c>
      <c r="O1600" s="93"/>
      <c r="P1600" s="241">
        <f>O1600*H1600</f>
        <v>0</v>
      </c>
      <c r="Q1600" s="241">
        <v>0.00050000000000000001</v>
      </c>
      <c r="R1600" s="241">
        <f>Q1600*H1600</f>
        <v>0.00050000000000000001</v>
      </c>
      <c r="S1600" s="241">
        <v>0</v>
      </c>
      <c r="T1600" s="242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3" t="s">
        <v>1647</v>
      </c>
      <c r="AT1600" s="243" t="s">
        <v>390</v>
      </c>
      <c r="AU1600" s="243" t="s">
        <v>93</v>
      </c>
      <c r="AY1600" s="19" t="s">
        <v>224</v>
      </c>
      <c r="BE1600" s="244">
        <f>IF(N1600="základní",J1600,0)</f>
        <v>0</v>
      </c>
      <c r="BF1600" s="244">
        <f>IF(N1600="snížená",J1600,0)</f>
        <v>0</v>
      </c>
      <c r="BG1600" s="244">
        <f>IF(N1600="zákl. přenesená",J1600,0)</f>
        <v>0</v>
      </c>
      <c r="BH1600" s="244">
        <f>IF(N1600="sníž. přenesená",J1600,0)</f>
        <v>0</v>
      </c>
      <c r="BI1600" s="244">
        <f>IF(N1600="nulová",J1600,0)</f>
        <v>0</v>
      </c>
      <c r="BJ1600" s="19" t="s">
        <v>89</v>
      </c>
      <c r="BK1600" s="244">
        <f>ROUND(I1600*H1600,2)</f>
        <v>0</v>
      </c>
      <c r="BL1600" s="19" t="s">
        <v>637</v>
      </c>
      <c r="BM1600" s="243" t="s">
        <v>4121</v>
      </c>
    </row>
    <row r="1601" s="14" customFormat="1">
      <c r="A1601" s="14"/>
      <c r="B1601" s="257"/>
      <c r="C1601" s="258"/>
      <c r="D1601" s="247" t="s">
        <v>232</v>
      </c>
      <c r="E1601" s="259" t="s">
        <v>1</v>
      </c>
      <c r="F1601" s="260" t="s">
        <v>1026</v>
      </c>
      <c r="G1601" s="258"/>
      <c r="H1601" s="259" t="s">
        <v>1</v>
      </c>
      <c r="I1601" s="261"/>
      <c r="J1601" s="258"/>
      <c r="K1601" s="258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6" t="s">
        <v>232</v>
      </c>
      <c r="AU1601" s="266" t="s">
        <v>93</v>
      </c>
      <c r="AV1601" s="14" t="s">
        <v>84</v>
      </c>
      <c r="AW1601" s="14" t="s">
        <v>33</v>
      </c>
      <c r="AX1601" s="14" t="s">
        <v>78</v>
      </c>
      <c r="AY1601" s="266" t="s">
        <v>224</v>
      </c>
    </row>
    <row r="1602" s="13" customFormat="1">
      <c r="A1602" s="13"/>
      <c r="B1602" s="245"/>
      <c r="C1602" s="246"/>
      <c r="D1602" s="247" t="s">
        <v>232</v>
      </c>
      <c r="E1602" s="248" t="s">
        <v>1</v>
      </c>
      <c r="F1602" s="249" t="s">
        <v>4122</v>
      </c>
      <c r="G1602" s="246"/>
      <c r="H1602" s="250">
        <v>1</v>
      </c>
      <c r="I1602" s="251"/>
      <c r="J1602" s="246"/>
      <c r="K1602" s="246"/>
      <c r="L1602" s="252"/>
      <c r="M1602" s="253"/>
      <c r="N1602" s="254"/>
      <c r="O1602" s="254"/>
      <c r="P1602" s="254"/>
      <c r="Q1602" s="254"/>
      <c r="R1602" s="254"/>
      <c r="S1602" s="254"/>
      <c r="T1602" s="255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6" t="s">
        <v>232</v>
      </c>
      <c r="AU1602" s="256" t="s">
        <v>93</v>
      </c>
      <c r="AV1602" s="13" t="s">
        <v>89</v>
      </c>
      <c r="AW1602" s="13" t="s">
        <v>33</v>
      </c>
      <c r="AX1602" s="13" t="s">
        <v>84</v>
      </c>
      <c r="AY1602" s="256" t="s">
        <v>224</v>
      </c>
    </row>
    <row r="1603" s="12" customFormat="1" ht="20.88" customHeight="1">
      <c r="A1603" s="12"/>
      <c r="B1603" s="215"/>
      <c r="C1603" s="216"/>
      <c r="D1603" s="217" t="s">
        <v>77</v>
      </c>
      <c r="E1603" s="229" t="s">
        <v>2800</v>
      </c>
      <c r="F1603" s="229" t="s">
        <v>2801</v>
      </c>
      <c r="G1603" s="216"/>
      <c r="H1603" s="216"/>
      <c r="I1603" s="219"/>
      <c r="J1603" s="230">
        <f>BK1603</f>
        <v>0</v>
      </c>
      <c r="K1603" s="216"/>
      <c r="L1603" s="221"/>
      <c r="M1603" s="222"/>
      <c r="N1603" s="223"/>
      <c r="O1603" s="223"/>
      <c r="P1603" s="224">
        <f>SUM(P1604:P1611)</f>
        <v>0</v>
      </c>
      <c r="Q1603" s="223"/>
      <c r="R1603" s="224">
        <f>SUM(R1604:R1611)</f>
        <v>0</v>
      </c>
      <c r="S1603" s="223"/>
      <c r="T1603" s="225">
        <f>SUM(T1604:T1611)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26" t="s">
        <v>93</v>
      </c>
      <c r="AT1603" s="227" t="s">
        <v>77</v>
      </c>
      <c r="AU1603" s="227" t="s">
        <v>89</v>
      </c>
      <c r="AY1603" s="226" t="s">
        <v>224</v>
      </c>
      <c r="BK1603" s="228">
        <f>SUM(BK1604:BK1611)</f>
        <v>0</v>
      </c>
    </row>
    <row r="1604" s="2" customFormat="1" ht="16.5" customHeight="1">
      <c r="A1604" s="40"/>
      <c r="B1604" s="41"/>
      <c r="C1604" s="231" t="s">
        <v>2593</v>
      </c>
      <c r="D1604" s="231" t="s">
        <v>226</v>
      </c>
      <c r="E1604" s="232" t="s">
        <v>2803</v>
      </c>
      <c r="F1604" s="233" t="s">
        <v>2804</v>
      </c>
      <c r="G1604" s="234" t="s">
        <v>1055</v>
      </c>
      <c r="H1604" s="235">
        <v>1</v>
      </c>
      <c r="I1604" s="236"/>
      <c r="J1604" s="237">
        <f>ROUND(I1604*H1604,2)</f>
        <v>0</v>
      </c>
      <c r="K1604" s="238"/>
      <c r="L1604" s="46"/>
      <c r="M1604" s="239" t="s">
        <v>1</v>
      </c>
      <c r="N1604" s="240" t="s">
        <v>44</v>
      </c>
      <c r="O1604" s="93"/>
      <c r="P1604" s="241">
        <f>O1604*H1604</f>
        <v>0</v>
      </c>
      <c r="Q1604" s="241">
        <v>0</v>
      </c>
      <c r="R1604" s="241">
        <f>Q1604*H1604</f>
        <v>0</v>
      </c>
      <c r="S1604" s="241">
        <v>0</v>
      </c>
      <c r="T1604" s="242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43" t="s">
        <v>637</v>
      </c>
      <c r="AT1604" s="243" t="s">
        <v>226</v>
      </c>
      <c r="AU1604" s="243" t="s">
        <v>93</v>
      </c>
      <c r="AY1604" s="19" t="s">
        <v>224</v>
      </c>
      <c r="BE1604" s="244">
        <f>IF(N1604="základní",J1604,0)</f>
        <v>0</v>
      </c>
      <c r="BF1604" s="244">
        <f>IF(N1604="snížená",J1604,0)</f>
        <v>0</v>
      </c>
      <c r="BG1604" s="244">
        <f>IF(N1604="zákl. přenesená",J1604,0)</f>
        <v>0</v>
      </c>
      <c r="BH1604" s="244">
        <f>IF(N1604="sníž. přenesená",J1604,0)</f>
        <v>0</v>
      </c>
      <c r="BI1604" s="244">
        <f>IF(N1604="nulová",J1604,0)</f>
        <v>0</v>
      </c>
      <c r="BJ1604" s="19" t="s">
        <v>89</v>
      </c>
      <c r="BK1604" s="244">
        <f>ROUND(I1604*H1604,2)</f>
        <v>0</v>
      </c>
      <c r="BL1604" s="19" t="s">
        <v>637</v>
      </c>
      <c r="BM1604" s="243" t="s">
        <v>4123</v>
      </c>
    </row>
    <row r="1605" s="2" customFormat="1" ht="16.5" customHeight="1">
      <c r="A1605" s="40"/>
      <c r="B1605" s="41"/>
      <c r="C1605" s="231" t="s">
        <v>2599</v>
      </c>
      <c r="D1605" s="231" t="s">
        <v>226</v>
      </c>
      <c r="E1605" s="232" t="s">
        <v>2807</v>
      </c>
      <c r="F1605" s="233" t="s">
        <v>1215</v>
      </c>
      <c r="G1605" s="234" t="s">
        <v>1068</v>
      </c>
      <c r="H1605" s="235">
        <v>1</v>
      </c>
      <c r="I1605" s="236"/>
      <c r="J1605" s="237">
        <f>ROUND(I1605*H1605,2)</f>
        <v>0</v>
      </c>
      <c r="K1605" s="238"/>
      <c r="L1605" s="46"/>
      <c r="M1605" s="239" t="s">
        <v>1</v>
      </c>
      <c r="N1605" s="240" t="s">
        <v>44</v>
      </c>
      <c r="O1605" s="93"/>
      <c r="P1605" s="241">
        <f>O1605*H1605</f>
        <v>0</v>
      </c>
      <c r="Q1605" s="241">
        <v>0</v>
      </c>
      <c r="R1605" s="241">
        <f>Q1605*H1605</f>
        <v>0</v>
      </c>
      <c r="S1605" s="241">
        <v>0</v>
      </c>
      <c r="T1605" s="242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3" t="s">
        <v>637</v>
      </c>
      <c r="AT1605" s="243" t="s">
        <v>226</v>
      </c>
      <c r="AU1605" s="243" t="s">
        <v>93</v>
      </c>
      <c r="AY1605" s="19" t="s">
        <v>224</v>
      </c>
      <c r="BE1605" s="244">
        <f>IF(N1605="základní",J1605,0)</f>
        <v>0</v>
      </c>
      <c r="BF1605" s="244">
        <f>IF(N1605="snížená",J1605,0)</f>
        <v>0</v>
      </c>
      <c r="BG1605" s="244">
        <f>IF(N1605="zákl. přenesená",J1605,0)</f>
        <v>0</v>
      </c>
      <c r="BH1605" s="244">
        <f>IF(N1605="sníž. přenesená",J1605,0)</f>
        <v>0</v>
      </c>
      <c r="BI1605" s="244">
        <f>IF(N1605="nulová",J1605,0)</f>
        <v>0</v>
      </c>
      <c r="BJ1605" s="19" t="s">
        <v>89</v>
      </c>
      <c r="BK1605" s="244">
        <f>ROUND(I1605*H1605,2)</f>
        <v>0</v>
      </c>
      <c r="BL1605" s="19" t="s">
        <v>637</v>
      </c>
      <c r="BM1605" s="243" t="s">
        <v>4124</v>
      </c>
    </row>
    <row r="1606" s="2" customFormat="1" ht="16.5" customHeight="1">
      <c r="A1606" s="40"/>
      <c r="B1606" s="41"/>
      <c r="C1606" s="231" t="s">
        <v>2603</v>
      </c>
      <c r="D1606" s="231" t="s">
        <v>226</v>
      </c>
      <c r="E1606" s="232" t="s">
        <v>2810</v>
      </c>
      <c r="F1606" s="233" t="s">
        <v>755</v>
      </c>
      <c r="G1606" s="234" t="s">
        <v>1068</v>
      </c>
      <c r="H1606" s="235">
        <v>1</v>
      </c>
      <c r="I1606" s="236"/>
      <c r="J1606" s="237">
        <f>ROUND(I1606*H1606,2)</f>
        <v>0</v>
      </c>
      <c r="K1606" s="238"/>
      <c r="L1606" s="46"/>
      <c r="M1606" s="239" t="s">
        <v>1</v>
      </c>
      <c r="N1606" s="240" t="s">
        <v>44</v>
      </c>
      <c r="O1606" s="93"/>
      <c r="P1606" s="241">
        <f>O1606*H1606</f>
        <v>0</v>
      </c>
      <c r="Q1606" s="241">
        <v>0</v>
      </c>
      <c r="R1606" s="241">
        <f>Q1606*H1606</f>
        <v>0</v>
      </c>
      <c r="S1606" s="241">
        <v>0</v>
      </c>
      <c r="T1606" s="242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3" t="s">
        <v>637</v>
      </c>
      <c r="AT1606" s="243" t="s">
        <v>226</v>
      </c>
      <c r="AU1606" s="243" t="s">
        <v>93</v>
      </c>
      <c r="AY1606" s="19" t="s">
        <v>224</v>
      </c>
      <c r="BE1606" s="244">
        <f>IF(N1606="základní",J1606,0)</f>
        <v>0</v>
      </c>
      <c r="BF1606" s="244">
        <f>IF(N1606="snížená",J1606,0)</f>
        <v>0</v>
      </c>
      <c r="BG1606" s="244">
        <f>IF(N1606="zákl. přenesená",J1606,0)</f>
        <v>0</v>
      </c>
      <c r="BH1606" s="244">
        <f>IF(N1606="sníž. přenesená",J1606,0)</f>
        <v>0</v>
      </c>
      <c r="BI1606" s="244">
        <f>IF(N1606="nulová",J1606,0)</f>
        <v>0</v>
      </c>
      <c r="BJ1606" s="19" t="s">
        <v>89</v>
      </c>
      <c r="BK1606" s="244">
        <f>ROUND(I1606*H1606,2)</f>
        <v>0</v>
      </c>
      <c r="BL1606" s="19" t="s">
        <v>637</v>
      </c>
      <c r="BM1606" s="243" t="s">
        <v>4125</v>
      </c>
    </row>
    <row r="1607" s="2" customFormat="1" ht="16.5" customHeight="1">
      <c r="A1607" s="40"/>
      <c r="B1607" s="41"/>
      <c r="C1607" s="231" t="s">
        <v>2607</v>
      </c>
      <c r="D1607" s="231" t="s">
        <v>226</v>
      </c>
      <c r="E1607" s="232" t="s">
        <v>2813</v>
      </c>
      <c r="F1607" s="233" t="s">
        <v>1226</v>
      </c>
      <c r="G1607" s="234" t="s">
        <v>1068</v>
      </c>
      <c r="H1607" s="235">
        <v>1</v>
      </c>
      <c r="I1607" s="236"/>
      <c r="J1607" s="237">
        <f>ROUND(I1607*H1607,2)</f>
        <v>0</v>
      </c>
      <c r="K1607" s="238"/>
      <c r="L1607" s="46"/>
      <c r="M1607" s="239" t="s">
        <v>1</v>
      </c>
      <c r="N1607" s="240" t="s">
        <v>44</v>
      </c>
      <c r="O1607" s="93"/>
      <c r="P1607" s="241">
        <f>O1607*H1607</f>
        <v>0</v>
      </c>
      <c r="Q1607" s="241">
        <v>0</v>
      </c>
      <c r="R1607" s="241">
        <f>Q1607*H1607</f>
        <v>0</v>
      </c>
      <c r="S1607" s="241">
        <v>0</v>
      </c>
      <c r="T1607" s="242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3" t="s">
        <v>637</v>
      </c>
      <c r="AT1607" s="243" t="s">
        <v>226</v>
      </c>
      <c r="AU1607" s="243" t="s">
        <v>93</v>
      </c>
      <c r="AY1607" s="19" t="s">
        <v>224</v>
      </c>
      <c r="BE1607" s="244">
        <f>IF(N1607="základní",J1607,0)</f>
        <v>0</v>
      </c>
      <c r="BF1607" s="244">
        <f>IF(N1607="snížená",J1607,0)</f>
        <v>0</v>
      </c>
      <c r="BG1607" s="244">
        <f>IF(N1607="zákl. přenesená",J1607,0)</f>
        <v>0</v>
      </c>
      <c r="BH1607" s="244">
        <f>IF(N1607="sníž. přenesená",J1607,0)</f>
        <v>0</v>
      </c>
      <c r="BI1607" s="244">
        <f>IF(N1607="nulová",J1607,0)</f>
        <v>0</v>
      </c>
      <c r="BJ1607" s="19" t="s">
        <v>89</v>
      </c>
      <c r="BK1607" s="244">
        <f>ROUND(I1607*H1607,2)</f>
        <v>0</v>
      </c>
      <c r="BL1607" s="19" t="s">
        <v>637</v>
      </c>
      <c r="BM1607" s="243" t="s">
        <v>4126</v>
      </c>
    </row>
    <row r="1608" s="2" customFormat="1" ht="16.5" customHeight="1">
      <c r="A1608" s="40"/>
      <c r="B1608" s="41"/>
      <c r="C1608" s="231" t="s">
        <v>2611</v>
      </c>
      <c r="D1608" s="231" t="s">
        <v>226</v>
      </c>
      <c r="E1608" s="232" t="s">
        <v>2816</v>
      </c>
      <c r="F1608" s="233" t="s">
        <v>2817</v>
      </c>
      <c r="G1608" s="234" t="s">
        <v>1068</v>
      </c>
      <c r="H1608" s="235">
        <v>1</v>
      </c>
      <c r="I1608" s="236"/>
      <c r="J1608" s="237">
        <f>ROUND(I1608*H1608,2)</f>
        <v>0</v>
      </c>
      <c r="K1608" s="238"/>
      <c r="L1608" s="46"/>
      <c r="M1608" s="239" t="s">
        <v>1</v>
      </c>
      <c r="N1608" s="240" t="s">
        <v>44</v>
      </c>
      <c r="O1608" s="93"/>
      <c r="P1608" s="241">
        <f>O1608*H1608</f>
        <v>0</v>
      </c>
      <c r="Q1608" s="241">
        <v>0</v>
      </c>
      <c r="R1608" s="241">
        <f>Q1608*H1608</f>
        <v>0</v>
      </c>
      <c r="S1608" s="241">
        <v>0</v>
      </c>
      <c r="T1608" s="242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3" t="s">
        <v>637</v>
      </c>
      <c r="AT1608" s="243" t="s">
        <v>226</v>
      </c>
      <c r="AU1608" s="243" t="s">
        <v>93</v>
      </c>
      <c r="AY1608" s="19" t="s">
        <v>224</v>
      </c>
      <c r="BE1608" s="244">
        <f>IF(N1608="základní",J1608,0)</f>
        <v>0</v>
      </c>
      <c r="BF1608" s="244">
        <f>IF(N1608="snížená",J1608,0)</f>
        <v>0</v>
      </c>
      <c r="BG1608" s="244">
        <f>IF(N1608="zákl. přenesená",J1608,0)</f>
        <v>0</v>
      </c>
      <c r="BH1608" s="244">
        <f>IF(N1608="sníž. přenesená",J1608,0)</f>
        <v>0</v>
      </c>
      <c r="BI1608" s="244">
        <f>IF(N1608="nulová",J1608,0)</f>
        <v>0</v>
      </c>
      <c r="BJ1608" s="19" t="s">
        <v>89</v>
      </c>
      <c r="BK1608" s="244">
        <f>ROUND(I1608*H1608,2)</f>
        <v>0</v>
      </c>
      <c r="BL1608" s="19" t="s">
        <v>637</v>
      </c>
      <c r="BM1608" s="243" t="s">
        <v>4127</v>
      </c>
    </row>
    <row r="1609" s="2" customFormat="1" ht="16.5" customHeight="1">
      <c r="A1609" s="40"/>
      <c r="B1609" s="41"/>
      <c r="C1609" s="231" t="s">
        <v>2615</v>
      </c>
      <c r="D1609" s="231" t="s">
        <v>226</v>
      </c>
      <c r="E1609" s="232" t="s">
        <v>2820</v>
      </c>
      <c r="F1609" s="233" t="s">
        <v>1234</v>
      </c>
      <c r="G1609" s="234" t="s">
        <v>1068</v>
      </c>
      <c r="H1609" s="235">
        <v>1</v>
      </c>
      <c r="I1609" s="236"/>
      <c r="J1609" s="237">
        <f>ROUND(I1609*H1609,2)</f>
        <v>0</v>
      </c>
      <c r="K1609" s="238"/>
      <c r="L1609" s="46"/>
      <c r="M1609" s="239" t="s">
        <v>1</v>
      </c>
      <c r="N1609" s="240" t="s">
        <v>44</v>
      </c>
      <c r="O1609" s="93"/>
      <c r="P1609" s="241">
        <f>O1609*H1609</f>
        <v>0</v>
      </c>
      <c r="Q1609" s="241">
        <v>0</v>
      </c>
      <c r="R1609" s="241">
        <f>Q1609*H1609</f>
        <v>0</v>
      </c>
      <c r="S1609" s="241">
        <v>0</v>
      </c>
      <c r="T1609" s="242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3" t="s">
        <v>637</v>
      </c>
      <c r="AT1609" s="243" t="s">
        <v>226</v>
      </c>
      <c r="AU1609" s="243" t="s">
        <v>93</v>
      </c>
      <c r="AY1609" s="19" t="s">
        <v>224</v>
      </c>
      <c r="BE1609" s="244">
        <f>IF(N1609="základní",J1609,0)</f>
        <v>0</v>
      </c>
      <c r="BF1609" s="244">
        <f>IF(N1609="snížená",J1609,0)</f>
        <v>0</v>
      </c>
      <c r="BG1609" s="244">
        <f>IF(N1609="zákl. přenesená",J1609,0)</f>
        <v>0</v>
      </c>
      <c r="BH1609" s="244">
        <f>IF(N1609="sníž. přenesená",J1609,0)</f>
        <v>0</v>
      </c>
      <c r="BI1609" s="244">
        <f>IF(N1609="nulová",J1609,0)</f>
        <v>0</v>
      </c>
      <c r="BJ1609" s="19" t="s">
        <v>89</v>
      </c>
      <c r="BK1609" s="244">
        <f>ROUND(I1609*H1609,2)</f>
        <v>0</v>
      </c>
      <c r="BL1609" s="19" t="s">
        <v>637</v>
      </c>
      <c r="BM1609" s="243" t="s">
        <v>4128</v>
      </c>
    </row>
    <row r="1610" s="2" customFormat="1" ht="16.5" customHeight="1">
      <c r="A1610" s="40"/>
      <c r="B1610" s="41"/>
      <c r="C1610" s="231" t="s">
        <v>2619</v>
      </c>
      <c r="D1610" s="231" t="s">
        <v>226</v>
      </c>
      <c r="E1610" s="232" t="s">
        <v>2823</v>
      </c>
      <c r="F1610" s="233" t="s">
        <v>1238</v>
      </c>
      <c r="G1610" s="234" t="s">
        <v>1068</v>
      </c>
      <c r="H1610" s="235">
        <v>1</v>
      </c>
      <c r="I1610" s="236"/>
      <c r="J1610" s="237">
        <f>ROUND(I1610*H1610,2)</f>
        <v>0</v>
      </c>
      <c r="K1610" s="238"/>
      <c r="L1610" s="46"/>
      <c r="M1610" s="239" t="s">
        <v>1</v>
      </c>
      <c r="N1610" s="240" t="s">
        <v>44</v>
      </c>
      <c r="O1610" s="93"/>
      <c r="P1610" s="241">
        <f>O1610*H1610</f>
        <v>0</v>
      </c>
      <c r="Q1610" s="241">
        <v>0</v>
      </c>
      <c r="R1610" s="241">
        <f>Q1610*H1610</f>
        <v>0</v>
      </c>
      <c r="S1610" s="241">
        <v>0</v>
      </c>
      <c r="T1610" s="242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3" t="s">
        <v>637</v>
      </c>
      <c r="AT1610" s="243" t="s">
        <v>226</v>
      </c>
      <c r="AU1610" s="243" t="s">
        <v>93</v>
      </c>
      <c r="AY1610" s="19" t="s">
        <v>224</v>
      </c>
      <c r="BE1610" s="244">
        <f>IF(N1610="základní",J1610,0)</f>
        <v>0</v>
      </c>
      <c r="BF1610" s="244">
        <f>IF(N1610="snížená",J1610,0)</f>
        <v>0</v>
      </c>
      <c r="BG1610" s="244">
        <f>IF(N1610="zákl. přenesená",J1610,0)</f>
        <v>0</v>
      </c>
      <c r="BH1610" s="244">
        <f>IF(N1610="sníž. přenesená",J1610,0)</f>
        <v>0</v>
      </c>
      <c r="BI1610" s="244">
        <f>IF(N1610="nulová",J1610,0)</f>
        <v>0</v>
      </c>
      <c r="BJ1610" s="19" t="s">
        <v>89</v>
      </c>
      <c r="BK1610" s="244">
        <f>ROUND(I1610*H1610,2)</f>
        <v>0</v>
      </c>
      <c r="BL1610" s="19" t="s">
        <v>637</v>
      </c>
      <c r="BM1610" s="243" t="s">
        <v>4129</v>
      </c>
    </row>
    <row r="1611" s="2" customFormat="1" ht="16.5" customHeight="1">
      <c r="A1611" s="40"/>
      <c r="B1611" s="41"/>
      <c r="C1611" s="231" t="s">
        <v>2623</v>
      </c>
      <c r="D1611" s="231" t="s">
        <v>226</v>
      </c>
      <c r="E1611" s="232" t="s">
        <v>2826</v>
      </c>
      <c r="F1611" s="233" t="s">
        <v>1242</v>
      </c>
      <c r="G1611" s="234" t="s">
        <v>1068</v>
      </c>
      <c r="H1611" s="235">
        <v>1</v>
      </c>
      <c r="I1611" s="236"/>
      <c r="J1611" s="237">
        <f>ROUND(I1611*H1611,2)</f>
        <v>0</v>
      </c>
      <c r="K1611" s="238"/>
      <c r="L1611" s="46"/>
      <c r="M1611" s="301" t="s">
        <v>1</v>
      </c>
      <c r="N1611" s="302" t="s">
        <v>44</v>
      </c>
      <c r="O1611" s="303"/>
      <c r="P1611" s="304">
        <f>O1611*H1611</f>
        <v>0</v>
      </c>
      <c r="Q1611" s="304">
        <v>0</v>
      </c>
      <c r="R1611" s="304">
        <f>Q1611*H1611</f>
        <v>0</v>
      </c>
      <c r="S1611" s="304">
        <v>0</v>
      </c>
      <c r="T1611" s="305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3" t="s">
        <v>637</v>
      </c>
      <c r="AT1611" s="243" t="s">
        <v>226</v>
      </c>
      <c r="AU1611" s="243" t="s">
        <v>93</v>
      </c>
      <c r="AY1611" s="19" t="s">
        <v>224</v>
      </c>
      <c r="BE1611" s="244">
        <f>IF(N1611="základní",J1611,0)</f>
        <v>0</v>
      </c>
      <c r="BF1611" s="244">
        <f>IF(N1611="snížená",J1611,0)</f>
        <v>0</v>
      </c>
      <c r="BG1611" s="244">
        <f>IF(N1611="zákl. přenesená",J1611,0)</f>
        <v>0</v>
      </c>
      <c r="BH1611" s="244">
        <f>IF(N1611="sníž. přenesená",J1611,0)</f>
        <v>0</v>
      </c>
      <c r="BI1611" s="244">
        <f>IF(N1611="nulová",J1611,0)</f>
        <v>0</v>
      </c>
      <c r="BJ1611" s="19" t="s">
        <v>89</v>
      </c>
      <c r="BK1611" s="244">
        <f>ROUND(I1611*H1611,2)</f>
        <v>0</v>
      </c>
      <c r="BL1611" s="19" t="s">
        <v>637</v>
      </c>
      <c r="BM1611" s="243" t="s">
        <v>4130</v>
      </c>
    </row>
    <row r="1612" s="2" customFormat="1" ht="6.96" customHeight="1">
      <c r="A1612" s="40"/>
      <c r="B1612" s="68"/>
      <c r="C1612" s="69"/>
      <c r="D1612" s="69"/>
      <c r="E1612" s="69"/>
      <c r="F1612" s="69"/>
      <c r="G1612" s="69"/>
      <c r="H1612" s="69"/>
      <c r="I1612" s="69"/>
      <c r="J1612" s="69"/>
      <c r="K1612" s="69"/>
      <c r="L1612" s="46"/>
      <c r="M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</row>
  </sheetData>
  <sheetProtection sheet="1" autoFilter="0" formatColumns="0" formatRows="0" objects="1" scenarios="1" spinCount="100000" saltValue="mENBmqBAtqdbXbSNu+//ina6ZOR9KFYimcER4xXK68hYDIOg8BuKP3lEccpNZmKLgfF7IjiWbscmH7+V8GPwdg==" hashValue="0XWA9fhDin8PhZOLNpGdvMyZUMuh3EaYTAZr+n4i81Gi3C2Uv8EIxuVvTd6MI4kfDXl3A2HiT6EmMhyoVKqbXw==" algorithmName="SHA-512" password="CC35"/>
  <autoFilter ref="C170:K161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57:H157"/>
    <mergeCell ref="E161:H161"/>
    <mergeCell ref="E159:H159"/>
    <mergeCell ref="E163:H16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3180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4131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ROUND((SUM(BE137:BE259)),  2)</f>
        <v>0</v>
      </c>
      <c r="G37" s="40"/>
      <c r="H37" s="40"/>
      <c r="I37" s="167">
        <v>0.20999999999999999</v>
      </c>
      <c r="J37" s="166">
        <f>ROUND(((SUM(BE137:BE259))*I37),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ROUND((SUM(BF137:BF259)),  2)</f>
        <v>0</v>
      </c>
      <c r="G38" s="40"/>
      <c r="H38" s="40"/>
      <c r="I38" s="167">
        <v>0.12</v>
      </c>
      <c r="J38" s="166">
        <f>ROUND(((SUM(BF137:BF259))*I38),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ROUND((SUM(BG137:BG259)),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ROUND((SUM(BH137:BH259)),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ROUND((SUM(BI137:BI259)),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3180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0021 - ZTI A PLYNOVOD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2829</v>
      </c>
      <c r="E103" s="200"/>
      <c r="F103" s="200"/>
      <c r="G103" s="200"/>
      <c r="H103" s="200"/>
      <c r="I103" s="200"/>
      <c r="J103" s="201">
        <f>J156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173</v>
      </c>
      <c r="E104" s="200"/>
      <c r="F104" s="200"/>
      <c r="G104" s="200"/>
      <c r="H104" s="200"/>
      <c r="I104" s="200"/>
      <c r="J104" s="201">
        <f>J158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174</v>
      </c>
      <c r="E105" s="195"/>
      <c r="F105" s="195"/>
      <c r="G105" s="195"/>
      <c r="H105" s="195"/>
      <c r="I105" s="195"/>
      <c r="J105" s="196">
        <f>J160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2830</v>
      </c>
      <c r="E106" s="200"/>
      <c r="F106" s="200"/>
      <c r="G106" s="200"/>
      <c r="H106" s="200"/>
      <c r="I106" s="200"/>
      <c r="J106" s="201">
        <f>J161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2831</v>
      </c>
      <c r="E107" s="200"/>
      <c r="F107" s="200"/>
      <c r="G107" s="200"/>
      <c r="H107" s="200"/>
      <c r="I107" s="200"/>
      <c r="J107" s="201">
        <f>J187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2832</v>
      </c>
      <c r="E108" s="200"/>
      <c r="F108" s="200"/>
      <c r="G108" s="200"/>
      <c r="H108" s="200"/>
      <c r="I108" s="200"/>
      <c r="J108" s="201">
        <f>J209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2833</v>
      </c>
      <c r="E109" s="200"/>
      <c r="F109" s="200"/>
      <c r="G109" s="200"/>
      <c r="H109" s="200"/>
      <c r="I109" s="200"/>
      <c r="J109" s="201">
        <f>J218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2834</v>
      </c>
      <c r="E110" s="200"/>
      <c r="F110" s="200"/>
      <c r="G110" s="200"/>
      <c r="H110" s="200"/>
      <c r="I110" s="200"/>
      <c r="J110" s="201">
        <f>J245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2835</v>
      </c>
      <c r="E111" s="200"/>
      <c r="F111" s="200"/>
      <c r="G111" s="200"/>
      <c r="H111" s="200"/>
      <c r="I111" s="200"/>
      <c r="J111" s="201">
        <f>J254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195</v>
      </c>
      <c r="E112" s="195"/>
      <c r="F112" s="195"/>
      <c r="G112" s="195"/>
      <c r="H112" s="195"/>
      <c r="I112" s="195"/>
      <c r="J112" s="196">
        <f>J256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2836</v>
      </c>
      <c r="E113" s="200"/>
      <c r="F113" s="200"/>
      <c r="G113" s="200"/>
      <c r="H113" s="200"/>
      <c r="I113" s="200"/>
      <c r="J113" s="201">
        <f>J257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5" t="s">
        <v>209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SOCIÁLNÍ REHABILITACE NOVÉ MĚSTO NAD METUJÍ</v>
      </c>
      <c r="F123" s="34"/>
      <c r="G123" s="34"/>
      <c r="H123" s="34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3"/>
      <c r="C124" s="34" t="s">
        <v>150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1" customFormat="1" ht="16.5" customHeight="1">
      <c r="B125" s="23"/>
      <c r="C125" s="24"/>
      <c r="D125" s="24"/>
      <c r="E125" s="186" t="s">
        <v>151</v>
      </c>
      <c r="F125" s="24"/>
      <c r="G125" s="24"/>
      <c r="H125" s="24"/>
      <c r="I125" s="24"/>
      <c r="J125" s="24"/>
      <c r="K125" s="24"/>
      <c r="L125" s="22"/>
    </row>
    <row r="126" s="1" customFormat="1" ht="12" customHeight="1">
      <c r="B126" s="23"/>
      <c r="C126" s="34" t="s">
        <v>152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7" t="s">
        <v>3180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154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0021 - ZTI A PLYNOVOD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F16</f>
        <v>P.Č. 961, 2340, K.Ú. NOVÉ MĚSTO NAD METUJÍ</v>
      </c>
      <c r="G131" s="42"/>
      <c r="H131" s="42"/>
      <c r="I131" s="34" t="s">
        <v>22</v>
      </c>
      <c r="J131" s="81" t="str">
        <f>IF(J16="","",J16)</f>
        <v>18. 12. 2024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40.05" customHeight="1">
      <c r="A133" s="40"/>
      <c r="B133" s="41"/>
      <c r="C133" s="34" t="s">
        <v>24</v>
      </c>
      <c r="D133" s="42"/>
      <c r="E133" s="42"/>
      <c r="F133" s="29" t="str">
        <f>E19</f>
        <v>KRÁLOVÉHRADECKÝ KRAJ</v>
      </c>
      <c r="G133" s="42"/>
      <c r="H133" s="42"/>
      <c r="I133" s="34" t="s">
        <v>30</v>
      </c>
      <c r="J133" s="38" t="str">
        <f>E25</f>
        <v>ATELIER ARCHITEKTURY A URBANISMU,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28</v>
      </c>
      <c r="D134" s="42"/>
      <c r="E134" s="42"/>
      <c r="F134" s="29" t="str">
        <f>IF(E22="","",E22)</f>
        <v>Vyplň údaj</v>
      </c>
      <c r="G134" s="42"/>
      <c r="H134" s="42"/>
      <c r="I134" s="34" t="s">
        <v>34</v>
      </c>
      <c r="J134" s="38" t="str">
        <f>E28</f>
        <v>JIŘÍ KOCIÁN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3"/>
      <c r="B136" s="204"/>
      <c r="C136" s="205" t="s">
        <v>210</v>
      </c>
      <c r="D136" s="206" t="s">
        <v>63</v>
      </c>
      <c r="E136" s="206" t="s">
        <v>59</v>
      </c>
      <c r="F136" s="206" t="s">
        <v>60</v>
      </c>
      <c r="G136" s="206" t="s">
        <v>211</v>
      </c>
      <c r="H136" s="206" t="s">
        <v>212</v>
      </c>
      <c r="I136" s="206" t="s">
        <v>213</v>
      </c>
      <c r="J136" s="207" t="s">
        <v>158</v>
      </c>
      <c r="K136" s="208" t="s">
        <v>214</v>
      </c>
      <c r="L136" s="209"/>
      <c r="M136" s="102" t="s">
        <v>1</v>
      </c>
      <c r="N136" s="103" t="s">
        <v>42</v>
      </c>
      <c r="O136" s="103" t="s">
        <v>215</v>
      </c>
      <c r="P136" s="103" t="s">
        <v>216</v>
      </c>
      <c r="Q136" s="103" t="s">
        <v>217</v>
      </c>
      <c r="R136" s="103" t="s">
        <v>218</v>
      </c>
      <c r="S136" s="103" t="s">
        <v>219</v>
      </c>
      <c r="T136" s="104" t="s">
        <v>220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40"/>
      <c r="B137" s="41"/>
      <c r="C137" s="109" t="s">
        <v>221</v>
      </c>
      <c r="D137" s="42"/>
      <c r="E137" s="42"/>
      <c r="F137" s="42"/>
      <c r="G137" s="42"/>
      <c r="H137" s="42"/>
      <c r="I137" s="42"/>
      <c r="J137" s="210">
        <f>BK137</f>
        <v>0</v>
      </c>
      <c r="K137" s="42"/>
      <c r="L137" s="46"/>
      <c r="M137" s="105"/>
      <c r="N137" s="211"/>
      <c r="O137" s="106"/>
      <c r="P137" s="212">
        <f>P138+P160+P256</f>
        <v>0</v>
      </c>
      <c r="Q137" s="106"/>
      <c r="R137" s="212">
        <f>R138+R160+R256</f>
        <v>0</v>
      </c>
      <c r="S137" s="106"/>
      <c r="T137" s="213">
        <f>T138+T160+T256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160</v>
      </c>
      <c r="BK137" s="214">
        <f>BK138+BK160+BK256</f>
        <v>0</v>
      </c>
    </row>
    <row r="138" s="12" customFormat="1" ht="25.92" customHeight="1">
      <c r="A138" s="12"/>
      <c r="B138" s="215"/>
      <c r="C138" s="216"/>
      <c r="D138" s="217" t="s">
        <v>77</v>
      </c>
      <c r="E138" s="218" t="s">
        <v>222</v>
      </c>
      <c r="F138" s="218" t="s">
        <v>223</v>
      </c>
      <c r="G138" s="216"/>
      <c r="H138" s="216"/>
      <c r="I138" s="219"/>
      <c r="J138" s="220">
        <f>BK138</f>
        <v>0</v>
      </c>
      <c r="K138" s="216"/>
      <c r="L138" s="221"/>
      <c r="M138" s="222"/>
      <c r="N138" s="223"/>
      <c r="O138" s="223"/>
      <c r="P138" s="224">
        <f>P139+P156+P158</f>
        <v>0</v>
      </c>
      <c r="Q138" s="223"/>
      <c r="R138" s="224">
        <f>R139+R156+R158</f>
        <v>0</v>
      </c>
      <c r="S138" s="223"/>
      <c r="T138" s="225">
        <f>T139+T156+T158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6" t="s">
        <v>84</v>
      </c>
      <c r="AT138" s="227" t="s">
        <v>77</v>
      </c>
      <c r="AU138" s="227" t="s">
        <v>78</v>
      </c>
      <c r="AY138" s="226" t="s">
        <v>224</v>
      </c>
      <c r="BK138" s="228">
        <f>BK139+BK156+BK158</f>
        <v>0</v>
      </c>
    </row>
    <row r="139" s="12" customFormat="1" ht="22.8" customHeight="1">
      <c r="A139" s="12"/>
      <c r="B139" s="215"/>
      <c r="C139" s="216"/>
      <c r="D139" s="217" t="s">
        <v>77</v>
      </c>
      <c r="E139" s="229" t="s">
        <v>84</v>
      </c>
      <c r="F139" s="229" t="s">
        <v>225</v>
      </c>
      <c r="G139" s="216"/>
      <c r="H139" s="216"/>
      <c r="I139" s="219"/>
      <c r="J139" s="230">
        <f>BK139</f>
        <v>0</v>
      </c>
      <c r="K139" s="216"/>
      <c r="L139" s="221"/>
      <c r="M139" s="222"/>
      <c r="N139" s="223"/>
      <c r="O139" s="223"/>
      <c r="P139" s="224">
        <f>SUM(P140:P155)</f>
        <v>0</v>
      </c>
      <c r="Q139" s="223"/>
      <c r="R139" s="224">
        <f>SUM(R140:R155)</f>
        <v>0</v>
      </c>
      <c r="S139" s="223"/>
      <c r="T139" s="225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6" t="s">
        <v>84</v>
      </c>
      <c r="AT139" s="227" t="s">
        <v>77</v>
      </c>
      <c r="AU139" s="227" t="s">
        <v>84</v>
      </c>
      <c r="AY139" s="226" t="s">
        <v>224</v>
      </c>
      <c r="BK139" s="228">
        <f>SUM(BK140:BK155)</f>
        <v>0</v>
      </c>
    </row>
    <row r="140" s="2" customFormat="1" ht="21.75" customHeight="1">
      <c r="A140" s="40"/>
      <c r="B140" s="41"/>
      <c r="C140" s="231" t="s">
        <v>84</v>
      </c>
      <c r="D140" s="231" t="s">
        <v>226</v>
      </c>
      <c r="E140" s="232" t="s">
        <v>4132</v>
      </c>
      <c r="F140" s="233" t="s">
        <v>4133</v>
      </c>
      <c r="G140" s="234" t="s">
        <v>236</v>
      </c>
      <c r="H140" s="235">
        <v>13.41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230</v>
      </c>
      <c r="AT140" s="243" t="s">
        <v>226</v>
      </c>
      <c r="AU140" s="243" t="s">
        <v>89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230</v>
      </c>
      <c r="BM140" s="243" t="s">
        <v>4134</v>
      </c>
    </row>
    <row r="141" s="2" customFormat="1" ht="21.75" customHeight="1">
      <c r="A141" s="40"/>
      <c r="B141" s="41"/>
      <c r="C141" s="231" t="s">
        <v>89</v>
      </c>
      <c r="D141" s="231" t="s">
        <v>226</v>
      </c>
      <c r="E141" s="232" t="s">
        <v>4135</v>
      </c>
      <c r="F141" s="233" t="s">
        <v>4136</v>
      </c>
      <c r="G141" s="234" t="s">
        <v>236</v>
      </c>
      <c r="H141" s="235">
        <v>8.8900000000000006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230</v>
      </c>
      <c r="AT141" s="243" t="s">
        <v>226</v>
      </c>
      <c r="AU141" s="243" t="s">
        <v>89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230</v>
      </c>
      <c r="BM141" s="243" t="s">
        <v>4137</v>
      </c>
    </row>
    <row r="142" s="2" customFormat="1" ht="16.5" customHeight="1">
      <c r="A142" s="40"/>
      <c r="B142" s="41"/>
      <c r="C142" s="231" t="s">
        <v>93</v>
      </c>
      <c r="D142" s="231" t="s">
        <v>226</v>
      </c>
      <c r="E142" s="232" t="s">
        <v>2840</v>
      </c>
      <c r="F142" s="233" t="s">
        <v>2841</v>
      </c>
      <c r="G142" s="234" t="s">
        <v>229</v>
      </c>
      <c r="H142" s="235">
        <v>51.310000000000002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230</v>
      </c>
      <c r="AT142" s="243" t="s">
        <v>226</v>
      </c>
      <c r="AU142" s="243" t="s">
        <v>89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230</v>
      </c>
      <c r="BM142" s="243" t="s">
        <v>4138</v>
      </c>
    </row>
    <row r="143" s="2" customFormat="1" ht="16.5" customHeight="1">
      <c r="A143" s="40"/>
      <c r="B143" s="41"/>
      <c r="C143" s="231" t="s">
        <v>230</v>
      </c>
      <c r="D143" s="231" t="s">
        <v>226</v>
      </c>
      <c r="E143" s="232" t="s">
        <v>2843</v>
      </c>
      <c r="F143" s="233" t="s">
        <v>2844</v>
      </c>
      <c r="G143" s="234" t="s">
        <v>229</v>
      </c>
      <c r="H143" s="235">
        <v>51.310000000000002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230</v>
      </c>
      <c r="AT143" s="243" t="s">
        <v>226</v>
      </c>
      <c r="AU143" s="243" t="s">
        <v>89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230</v>
      </c>
      <c r="BM143" s="243" t="s">
        <v>4139</v>
      </c>
    </row>
    <row r="144" s="2" customFormat="1" ht="21.75" customHeight="1">
      <c r="A144" s="40"/>
      <c r="B144" s="41"/>
      <c r="C144" s="231" t="s">
        <v>255</v>
      </c>
      <c r="D144" s="231" t="s">
        <v>226</v>
      </c>
      <c r="E144" s="232" t="s">
        <v>2846</v>
      </c>
      <c r="F144" s="233" t="s">
        <v>2847</v>
      </c>
      <c r="G144" s="234" t="s">
        <v>236</v>
      </c>
      <c r="H144" s="235">
        <v>14.109999999999999</v>
      </c>
      <c r="I144" s="236"/>
      <c r="J144" s="237">
        <f>ROUND(I144*H144,2)</f>
        <v>0</v>
      </c>
      <c r="K144" s="238"/>
      <c r="L144" s="46"/>
      <c r="M144" s="239" t="s">
        <v>1</v>
      </c>
      <c r="N144" s="240" t="s">
        <v>44</v>
      </c>
      <c r="O144" s="93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3" t="s">
        <v>230</v>
      </c>
      <c r="AT144" s="243" t="s">
        <v>226</v>
      </c>
      <c r="AU144" s="243" t="s">
        <v>89</v>
      </c>
      <c r="AY144" s="19" t="s">
        <v>224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9" t="s">
        <v>89</v>
      </c>
      <c r="BK144" s="244">
        <f>ROUND(I144*H144,2)</f>
        <v>0</v>
      </c>
      <c r="BL144" s="19" t="s">
        <v>230</v>
      </c>
      <c r="BM144" s="243" t="s">
        <v>4140</v>
      </c>
    </row>
    <row r="145" s="13" customFormat="1">
      <c r="A145" s="13"/>
      <c r="B145" s="245"/>
      <c r="C145" s="246"/>
      <c r="D145" s="247" t="s">
        <v>232</v>
      </c>
      <c r="E145" s="248" t="s">
        <v>1</v>
      </c>
      <c r="F145" s="249" t="s">
        <v>4141</v>
      </c>
      <c r="G145" s="246"/>
      <c r="H145" s="250">
        <v>14.109999999999999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232</v>
      </c>
      <c r="AU145" s="256" t="s">
        <v>89</v>
      </c>
      <c r="AV145" s="13" t="s">
        <v>89</v>
      </c>
      <c r="AW145" s="13" t="s">
        <v>33</v>
      </c>
      <c r="AX145" s="13" t="s">
        <v>78</v>
      </c>
      <c r="AY145" s="256" t="s">
        <v>224</v>
      </c>
    </row>
    <row r="146" s="15" customFormat="1">
      <c r="A146" s="15"/>
      <c r="B146" s="267"/>
      <c r="C146" s="268"/>
      <c r="D146" s="247" t="s">
        <v>232</v>
      </c>
      <c r="E146" s="269" t="s">
        <v>1</v>
      </c>
      <c r="F146" s="270" t="s">
        <v>248</v>
      </c>
      <c r="G146" s="268"/>
      <c r="H146" s="271">
        <v>14.109999999999999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232</v>
      </c>
      <c r="AU146" s="277" t="s">
        <v>89</v>
      </c>
      <c r="AV146" s="15" t="s">
        <v>230</v>
      </c>
      <c r="AW146" s="15" t="s">
        <v>33</v>
      </c>
      <c r="AX146" s="15" t="s">
        <v>84</v>
      </c>
      <c r="AY146" s="277" t="s">
        <v>224</v>
      </c>
    </row>
    <row r="147" s="2" customFormat="1" ht="16.5" customHeight="1">
      <c r="A147" s="40"/>
      <c r="B147" s="41"/>
      <c r="C147" s="231" t="s">
        <v>260</v>
      </c>
      <c r="D147" s="231" t="s">
        <v>226</v>
      </c>
      <c r="E147" s="232" t="s">
        <v>256</v>
      </c>
      <c r="F147" s="233" t="s">
        <v>257</v>
      </c>
      <c r="G147" s="234" t="s">
        <v>236</v>
      </c>
      <c r="H147" s="235">
        <v>14.109999999999999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230</v>
      </c>
      <c r="AT147" s="243" t="s">
        <v>226</v>
      </c>
      <c r="AU147" s="243" t="s">
        <v>89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230</v>
      </c>
      <c r="BM147" s="243" t="s">
        <v>4142</v>
      </c>
    </row>
    <row r="148" s="2" customFormat="1" ht="16.5" customHeight="1">
      <c r="A148" s="40"/>
      <c r="B148" s="41"/>
      <c r="C148" s="231" t="s">
        <v>264</v>
      </c>
      <c r="D148" s="231" t="s">
        <v>226</v>
      </c>
      <c r="E148" s="232" t="s">
        <v>2851</v>
      </c>
      <c r="F148" s="233" t="s">
        <v>2852</v>
      </c>
      <c r="G148" s="234" t="s">
        <v>322</v>
      </c>
      <c r="H148" s="235">
        <v>28.219999999999999</v>
      </c>
      <c r="I148" s="236"/>
      <c r="J148" s="237">
        <f>ROUND(I148*H148,2)</f>
        <v>0</v>
      </c>
      <c r="K148" s="238"/>
      <c r="L148" s="46"/>
      <c r="M148" s="239" t="s">
        <v>1</v>
      </c>
      <c r="N148" s="240" t="s">
        <v>44</v>
      </c>
      <c r="O148" s="93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3" t="s">
        <v>230</v>
      </c>
      <c r="AT148" s="243" t="s">
        <v>226</v>
      </c>
      <c r="AU148" s="243" t="s">
        <v>89</v>
      </c>
      <c r="AY148" s="19" t="s">
        <v>224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9" t="s">
        <v>89</v>
      </c>
      <c r="BK148" s="244">
        <f>ROUND(I148*H148,2)</f>
        <v>0</v>
      </c>
      <c r="BL148" s="19" t="s">
        <v>230</v>
      </c>
      <c r="BM148" s="243" t="s">
        <v>4143</v>
      </c>
    </row>
    <row r="149" s="13" customFormat="1">
      <c r="A149" s="13"/>
      <c r="B149" s="245"/>
      <c r="C149" s="246"/>
      <c r="D149" s="247" t="s">
        <v>232</v>
      </c>
      <c r="E149" s="248" t="s">
        <v>1</v>
      </c>
      <c r="F149" s="249" t="s">
        <v>4144</v>
      </c>
      <c r="G149" s="246"/>
      <c r="H149" s="250">
        <v>28.219999999999999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232</v>
      </c>
      <c r="AU149" s="256" t="s">
        <v>89</v>
      </c>
      <c r="AV149" s="13" t="s">
        <v>89</v>
      </c>
      <c r="AW149" s="13" t="s">
        <v>33</v>
      </c>
      <c r="AX149" s="13" t="s">
        <v>78</v>
      </c>
      <c r="AY149" s="256" t="s">
        <v>224</v>
      </c>
    </row>
    <row r="150" s="15" customFormat="1">
      <c r="A150" s="15"/>
      <c r="B150" s="267"/>
      <c r="C150" s="268"/>
      <c r="D150" s="247" t="s">
        <v>232</v>
      </c>
      <c r="E150" s="269" t="s">
        <v>1</v>
      </c>
      <c r="F150" s="270" t="s">
        <v>248</v>
      </c>
      <c r="G150" s="268"/>
      <c r="H150" s="271">
        <v>28.219999999999999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232</v>
      </c>
      <c r="AU150" s="277" t="s">
        <v>89</v>
      </c>
      <c r="AV150" s="15" t="s">
        <v>230</v>
      </c>
      <c r="AW150" s="15" t="s">
        <v>33</v>
      </c>
      <c r="AX150" s="15" t="s">
        <v>84</v>
      </c>
      <c r="AY150" s="277" t="s">
        <v>224</v>
      </c>
    </row>
    <row r="151" s="2" customFormat="1" ht="16.5" customHeight="1">
      <c r="A151" s="40"/>
      <c r="B151" s="41"/>
      <c r="C151" s="231" t="s">
        <v>270</v>
      </c>
      <c r="D151" s="231" t="s">
        <v>226</v>
      </c>
      <c r="E151" s="232" t="s">
        <v>2855</v>
      </c>
      <c r="F151" s="233" t="s">
        <v>2856</v>
      </c>
      <c r="G151" s="234" t="s">
        <v>236</v>
      </c>
      <c r="H151" s="235">
        <v>8.1899999999999995</v>
      </c>
      <c r="I151" s="236"/>
      <c r="J151" s="237">
        <f>ROUND(I151*H151,2)</f>
        <v>0</v>
      </c>
      <c r="K151" s="238"/>
      <c r="L151" s="46"/>
      <c r="M151" s="239" t="s">
        <v>1</v>
      </c>
      <c r="N151" s="240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230</v>
      </c>
      <c r="AT151" s="243" t="s">
        <v>226</v>
      </c>
      <c r="AU151" s="243" t="s">
        <v>89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230</v>
      </c>
      <c r="BM151" s="243" t="s">
        <v>4145</v>
      </c>
    </row>
    <row r="152" s="2" customFormat="1" ht="16.5" customHeight="1">
      <c r="A152" s="40"/>
      <c r="B152" s="41"/>
      <c r="C152" s="231" t="s">
        <v>276</v>
      </c>
      <c r="D152" s="231" t="s">
        <v>226</v>
      </c>
      <c r="E152" s="232" t="s">
        <v>2858</v>
      </c>
      <c r="F152" s="233" t="s">
        <v>2859</v>
      </c>
      <c r="G152" s="234" t="s">
        <v>236</v>
      </c>
      <c r="H152" s="235">
        <v>11.029999999999999</v>
      </c>
      <c r="I152" s="236"/>
      <c r="J152" s="237">
        <f>ROUND(I152*H152,2)</f>
        <v>0</v>
      </c>
      <c r="K152" s="238"/>
      <c r="L152" s="46"/>
      <c r="M152" s="239" t="s">
        <v>1</v>
      </c>
      <c r="N152" s="240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230</v>
      </c>
      <c r="AT152" s="243" t="s">
        <v>226</v>
      </c>
      <c r="AU152" s="243" t="s">
        <v>89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230</v>
      </c>
      <c r="BM152" s="243" t="s">
        <v>4146</v>
      </c>
    </row>
    <row r="153" s="2" customFormat="1" ht="16.5" customHeight="1">
      <c r="A153" s="40"/>
      <c r="B153" s="41"/>
      <c r="C153" s="278" t="s">
        <v>281</v>
      </c>
      <c r="D153" s="278" t="s">
        <v>390</v>
      </c>
      <c r="E153" s="279" t="s">
        <v>2861</v>
      </c>
      <c r="F153" s="280" t="s">
        <v>2862</v>
      </c>
      <c r="G153" s="281" t="s">
        <v>322</v>
      </c>
      <c r="H153" s="282">
        <v>22.059999999999999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44</v>
      </c>
      <c r="O153" s="93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3" t="s">
        <v>270</v>
      </c>
      <c r="AT153" s="243" t="s">
        <v>390</v>
      </c>
      <c r="AU153" s="243" t="s">
        <v>89</v>
      </c>
      <c r="AY153" s="19" t="s">
        <v>224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9" t="s">
        <v>89</v>
      </c>
      <c r="BK153" s="244">
        <f>ROUND(I153*H153,2)</f>
        <v>0</v>
      </c>
      <c r="BL153" s="19" t="s">
        <v>230</v>
      </c>
      <c r="BM153" s="243" t="s">
        <v>4147</v>
      </c>
    </row>
    <row r="154" s="13" customFormat="1">
      <c r="A154" s="13"/>
      <c r="B154" s="245"/>
      <c r="C154" s="246"/>
      <c r="D154" s="247" t="s">
        <v>232</v>
      </c>
      <c r="E154" s="248" t="s">
        <v>1</v>
      </c>
      <c r="F154" s="249" t="s">
        <v>4148</v>
      </c>
      <c r="G154" s="246"/>
      <c r="H154" s="250">
        <v>22.059999999999999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232</v>
      </c>
      <c r="AU154" s="256" t="s">
        <v>89</v>
      </c>
      <c r="AV154" s="13" t="s">
        <v>89</v>
      </c>
      <c r="AW154" s="13" t="s">
        <v>33</v>
      </c>
      <c r="AX154" s="13" t="s">
        <v>78</v>
      </c>
      <c r="AY154" s="256" t="s">
        <v>224</v>
      </c>
    </row>
    <row r="155" s="15" customFormat="1">
      <c r="A155" s="15"/>
      <c r="B155" s="267"/>
      <c r="C155" s="268"/>
      <c r="D155" s="247" t="s">
        <v>232</v>
      </c>
      <c r="E155" s="269" t="s">
        <v>1</v>
      </c>
      <c r="F155" s="270" t="s">
        <v>248</v>
      </c>
      <c r="G155" s="268"/>
      <c r="H155" s="271">
        <v>22.059999999999999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232</v>
      </c>
      <c r="AU155" s="277" t="s">
        <v>89</v>
      </c>
      <c r="AV155" s="15" t="s">
        <v>230</v>
      </c>
      <c r="AW155" s="15" t="s">
        <v>33</v>
      </c>
      <c r="AX155" s="15" t="s">
        <v>84</v>
      </c>
      <c r="AY155" s="277" t="s">
        <v>224</v>
      </c>
    </row>
    <row r="156" s="12" customFormat="1" ht="22.8" customHeight="1">
      <c r="A156" s="12"/>
      <c r="B156" s="215"/>
      <c r="C156" s="216"/>
      <c r="D156" s="217" t="s">
        <v>77</v>
      </c>
      <c r="E156" s="229" t="s">
        <v>230</v>
      </c>
      <c r="F156" s="229" t="s">
        <v>2865</v>
      </c>
      <c r="G156" s="216"/>
      <c r="H156" s="216"/>
      <c r="I156" s="219"/>
      <c r="J156" s="230">
        <f>BK156</f>
        <v>0</v>
      </c>
      <c r="K156" s="216"/>
      <c r="L156" s="221"/>
      <c r="M156" s="222"/>
      <c r="N156" s="223"/>
      <c r="O156" s="223"/>
      <c r="P156" s="224">
        <f>P157</f>
        <v>0</v>
      </c>
      <c r="Q156" s="223"/>
      <c r="R156" s="224">
        <f>R157</f>
        <v>0</v>
      </c>
      <c r="S156" s="223"/>
      <c r="T156" s="225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6" t="s">
        <v>84</v>
      </c>
      <c r="AT156" s="227" t="s">
        <v>77</v>
      </c>
      <c r="AU156" s="227" t="s">
        <v>84</v>
      </c>
      <c r="AY156" s="226" t="s">
        <v>224</v>
      </c>
      <c r="BK156" s="228">
        <f>BK157</f>
        <v>0</v>
      </c>
    </row>
    <row r="157" s="2" customFormat="1" ht="16.5" customHeight="1">
      <c r="A157" s="40"/>
      <c r="B157" s="41"/>
      <c r="C157" s="231" t="s">
        <v>288</v>
      </c>
      <c r="D157" s="231" t="s">
        <v>226</v>
      </c>
      <c r="E157" s="232" t="s">
        <v>2866</v>
      </c>
      <c r="F157" s="233" t="s">
        <v>2867</v>
      </c>
      <c r="G157" s="234" t="s">
        <v>236</v>
      </c>
      <c r="H157" s="235">
        <v>2.6600000000000001</v>
      </c>
      <c r="I157" s="236"/>
      <c r="J157" s="237">
        <f>ROUND(I157*H157,2)</f>
        <v>0</v>
      </c>
      <c r="K157" s="238"/>
      <c r="L157" s="46"/>
      <c r="M157" s="239" t="s">
        <v>1</v>
      </c>
      <c r="N157" s="240" t="s">
        <v>44</v>
      </c>
      <c r="O157" s="93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3" t="s">
        <v>230</v>
      </c>
      <c r="AT157" s="243" t="s">
        <v>226</v>
      </c>
      <c r="AU157" s="243" t="s">
        <v>89</v>
      </c>
      <c r="AY157" s="19" t="s">
        <v>224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9" t="s">
        <v>89</v>
      </c>
      <c r="BK157" s="244">
        <f>ROUND(I157*H157,2)</f>
        <v>0</v>
      </c>
      <c r="BL157" s="19" t="s">
        <v>230</v>
      </c>
      <c r="BM157" s="243" t="s">
        <v>4149</v>
      </c>
    </row>
    <row r="158" s="12" customFormat="1" ht="22.8" customHeight="1">
      <c r="A158" s="12"/>
      <c r="B158" s="215"/>
      <c r="C158" s="216"/>
      <c r="D158" s="217" t="s">
        <v>77</v>
      </c>
      <c r="E158" s="229" t="s">
        <v>754</v>
      </c>
      <c r="F158" s="229" t="s">
        <v>755</v>
      </c>
      <c r="G158" s="216"/>
      <c r="H158" s="216"/>
      <c r="I158" s="219"/>
      <c r="J158" s="230">
        <f>BK158</f>
        <v>0</v>
      </c>
      <c r="K158" s="216"/>
      <c r="L158" s="221"/>
      <c r="M158" s="222"/>
      <c r="N158" s="223"/>
      <c r="O158" s="223"/>
      <c r="P158" s="224">
        <f>P159</f>
        <v>0</v>
      </c>
      <c r="Q158" s="223"/>
      <c r="R158" s="224">
        <f>R159</f>
        <v>0</v>
      </c>
      <c r="S158" s="223"/>
      <c r="T158" s="225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6" t="s">
        <v>84</v>
      </c>
      <c r="AT158" s="227" t="s">
        <v>77</v>
      </c>
      <c r="AU158" s="227" t="s">
        <v>84</v>
      </c>
      <c r="AY158" s="226" t="s">
        <v>224</v>
      </c>
      <c r="BK158" s="228">
        <f>BK159</f>
        <v>0</v>
      </c>
    </row>
    <row r="159" s="2" customFormat="1" ht="16.5" customHeight="1">
      <c r="A159" s="40"/>
      <c r="B159" s="41"/>
      <c r="C159" s="231" t="s">
        <v>8</v>
      </c>
      <c r="D159" s="231" t="s">
        <v>226</v>
      </c>
      <c r="E159" s="232" t="s">
        <v>2869</v>
      </c>
      <c r="F159" s="233" t="s">
        <v>2870</v>
      </c>
      <c r="G159" s="234" t="s">
        <v>322</v>
      </c>
      <c r="H159" s="235">
        <v>26.634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4150</v>
      </c>
    </row>
    <row r="160" s="12" customFormat="1" ht="25.92" customHeight="1">
      <c r="A160" s="12"/>
      <c r="B160" s="215"/>
      <c r="C160" s="216"/>
      <c r="D160" s="217" t="s">
        <v>77</v>
      </c>
      <c r="E160" s="218" t="s">
        <v>760</v>
      </c>
      <c r="F160" s="218" t="s">
        <v>761</v>
      </c>
      <c r="G160" s="216"/>
      <c r="H160" s="216"/>
      <c r="I160" s="219"/>
      <c r="J160" s="220">
        <f>BK160</f>
        <v>0</v>
      </c>
      <c r="K160" s="216"/>
      <c r="L160" s="221"/>
      <c r="M160" s="222"/>
      <c r="N160" s="223"/>
      <c r="O160" s="223"/>
      <c r="P160" s="224">
        <f>P161+P187+P209+P218+P245+P254</f>
        <v>0</v>
      </c>
      <c r="Q160" s="223"/>
      <c r="R160" s="224">
        <f>R161+R187+R209+R218+R245+R254</f>
        <v>0</v>
      </c>
      <c r="S160" s="223"/>
      <c r="T160" s="225">
        <f>T161+T187+T209+T218+T245+T254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6" t="s">
        <v>89</v>
      </c>
      <c r="AT160" s="227" t="s">
        <v>77</v>
      </c>
      <c r="AU160" s="227" t="s">
        <v>78</v>
      </c>
      <c r="AY160" s="226" t="s">
        <v>224</v>
      </c>
      <c r="BK160" s="228">
        <f>BK161+BK187+BK209+BK218+BK245+BK254</f>
        <v>0</v>
      </c>
    </row>
    <row r="161" s="12" customFormat="1" ht="22.8" customHeight="1">
      <c r="A161" s="12"/>
      <c r="B161" s="215"/>
      <c r="C161" s="216"/>
      <c r="D161" s="217" t="s">
        <v>77</v>
      </c>
      <c r="E161" s="229" t="s">
        <v>1015</v>
      </c>
      <c r="F161" s="229" t="s">
        <v>2872</v>
      </c>
      <c r="G161" s="216"/>
      <c r="H161" s="216"/>
      <c r="I161" s="219"/>
      <c r="J161" s="230">
        <f>BK161</f>
        <v>0</v>
      </c>
      <c r="K161" s="216"/>
      <c r="L161" s="221"/>
      <c r="M161" s="222"/>
      <c r="N161" s="223"/>
      <c r="O161" s="223"/>
      <c r="P161" s="224">
        <f>SUM(P162:P186)</f>
        <v>0</v>
      </c>
      <c r="Q161" s="223"/>
      <c r="R161" s="224">
        <f>SUM(R162:R186)</f>
        <v>0</v>
      </c>
      <c r="S161" s="223"/>
      <c r="T161" s="225">
        <f>SUM(T162:T186)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6" t="s">
        <v>89</v>
      </c>
      <c r="AT161" s="227" t="s">
        <v>77</v>
      </c>
      <c r="AU161" s="227" t="s">
        <v>84</v>
      </c>
      <c r="AY161" s="226" t="s">
        <v>224</v>
      </c>
      <c r="BK161" s="228">
        <f>SUM(BK162:BK186)</f>
        <v>0</v>
      </c>
    </row>
    <row r="162" s="2" customFormat="1" ht="16.5" customHeight="1">
      <c r="A162" s="40"/>
      <c r="B162" s="41"/>
      <c r="C162" s="231" t="s">
        <v>304</v>
      </c>
      <c r="D162" s="231" t="s">
        <v>226</v>
      </c>
      <c r="E162" s="232" t="s">
        <v>2876</v>
      </c>
      <c r="F162" s="233" t="s">
        <v>2877</v>
      </c>
      <c r="G162" s="234" t="s">
        <v>273</v>
      </c>
      <c r="H162" s="235">
        <v>33.5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319</v>
      </c>
      <c r="AT162" s="243" t="s">
        <v>226</v>
      </c>
      <c r="AU162" s="243" t="s">
        <v>89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319</v>
      </c>
      <c r="BM162" s="243" t="s">
        <v>4151</v>
      </c>
    </row>
    <row r="163" s="2" customFormat="1" ht="16.5" customHeight="1">
      <c r="A163" s="40"/>
      <c r="B163" s="41"/>
      <c r="C163" s="231" t="s">
        <v>310</v>
      </c>
      <c r="D163" s="231" t="s">
        <v>226</v>
      </c>
      <c r="E163" s="232" t="s">
        <v>2879</v>
      </c>
      <c r="F163" s="233" t="s">
        <v>2880</v>
      </c>
      <c r="G163" s="234" t="s">
        <v>273</v>
      </c>
      <c r="H163" s="235">
        <v>4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319</v>
      </c>
      <c r="AT163" s="243" t="s">
        <v>226</v>
      </c>
      <c r="AU163" s="243" t="s">
        <v>89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319</v>
      </c>
      <c r="BM163" s="243" t="s">
        <v>4152</v>
      </c>
    </row>
    <row r="164" s="2" customFormat="1" ht="16.5" customHeight="1">
      <c r="A164" s="40"/>
      <c r="B164" s="41"/>
      <c r="C164" s="231" t="s">
        <v>315</v>
      </c>
      <c r="D164" s="231" t="s">
        <v>226</v>
      </c>
      <c r="E164" s="232" t="s">
        <v>2885</v>
      </c>
      <c r="F164" s="233" t="s">
        <v>2886</v>
      </c>
      <c r="G164" s="234" t="s">
        <v>273</v>
      </c>
      <c r="H164" s="235">
        <v>13</v>
      </c>
      <c r="I164" s="236"/>
      <c r="J164" s="237">
        <f>ROUND(I164*H164,2)</f>
        <v>0</v>
      </c>
      <c r="K164" s="238"/>
      <c r="L164" s="46"/>
      <c r="M164" s="239" t="s">
        <v>1</v>
      </c>
      <c r="N164" s="240" t="s">
        <v>44</v>
      </c>
      <c r="O164" s="93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3" t="s">
        <v>319</v>
      </c>
      <c r="AT164" s="243" t="s">
        <v>226</v>
      </c>
      <c r="AU164" s="243" t="s">
        <v>89</v>
      </c>
      <c r="AY164" s="19" t="s">
        <v>224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9" t="s">
        <v>89</v>
      </c>
      <c r="BK164" s="244">
        <f>ROUND(I164*H164,2)</f>
        <v>0</v>
      </c>
      <c r="BL164" s="19" t="s">
        <v>319</v>
      </c>
      <c r="BM164" s="243" t="s">
        <v>4153</v>
      </c>
    </row>
    <row r="165" s="2" customFormat="1" ht="16.5" customHeight="1">
      <c r="A165" s="40"/>
      <c r="B165" s="41"/>
      <c r="C165" s="231" t="s">
        <v>319</v>
      </c>
      <c r="D165" s="231" t="s">
        <v>226</v>
      </c>
      <c r="E165" s="232" t="s">
        <v>2888</v>
      </c>
      <c r="F165" s="233" t="s">
        <v>2889</v>
      </c>
      <c r="G165" s="234" t="s">
        <v>273</v>
      </c>
      <c r="H165" s="235">
        <v>2</v>
      </c>
      <c r="I165" s="236"/>
      <c r="J165" s="237">
        <f>ROUND(I165*H165,2)</f>
        <v>0</v>
      </c>
      <c r="K165" s="238"/>
      <c r="L165" s="46"/>
      <c r="M165" s="239" t="s">
        <v>1</v>
      </c>
      <c r="N165" s="240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319</v>
      </c>
      <c r="AT165" s="243" t="s">
        <v>226</v>
      </c>
      <c r="AU165" s="243" t="s">
        <v>89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319</v>
      </c>
      <c r="BM165" s="243" t="s">
        <v>4154</v>
      </c>
    </row>
    <row r="166" s="2" customFormat="1" ht="16.5" customHeight="1">
      <c r="A166" s="40"/>
      <c r="B166" s="41"/>
      <c r="C166" s="231" t="s">
        <v>326</v>
      </c>
      <c r="D166" s="231" t="s">
        <v>226</v>
      </c>
      <c r="E166" s="232" t="s">
        <v>2891</v>
      </c>
      <c r="F166" s="233" t="s">
        <v>2892</v>
      </c>
      <c r="G166" s="234" t="s">
        <v>273</v>
      </c>
      <c r="H166" s="235">
        <v>1</v>
      </c>
      <c r="I166" s="236"/>
      <c r="J166" s="237">
        <f>ROUND(I166*H166,2)</f>
        <v>0</v>
      </c>
      <c r="K166" s="238"/>
      <c r="L166" s="46"/>
      <c r="M166" s="239" t="s">
        <v>1</v>
      </c>
      <c r="N166" s="240" t="s">
        <v>44</v>
      </c>
      <c r="O166" s="93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3" t="s">
        <v>319</v>
      </c>
      <c r="AT166" s="243" t="s">
        <v>226</v>
      </c>
      <c r="AU166" s="243" t="s">
        <v>89</v>
      </c>
      <c r="AY166" s="19" t="s">
        <v>224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9" t="s">
        <v>89</v>
      </c>
      <c r="BK166" s="244">
        <f>ROUND(I166*H166,2)</f>
        <v>0</v>
      </c>
      <c r="BL166" s="19" t="s">
        <v>319</v>
      </c>
      <c r="BM166" s="243" t="s">
        <v>4155</v>
      </c>
    </row>
    <row r="167" s="2" customFormat="1" ht="16.5" customHeight="1">
      <c r="A167" s="40"/>
      <c r="B167" s="41"/>
      <c r="C167" s="231" t="s">
        <v>334</v>
      </c>
      <c r="D167" s="231" t="s">
        <v>226</v>
      </c>
      <c r="E167" s="232" t="s">
        <v>2894</v>
      </c>
      <c r="F167" s="233" t="s">
        <v>2895</v>
      </c>
      <c r="G167" s="234" t="s">
        <v>273</v>
      </c>
      <c r="H167" s="235">
        <v>11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319</v>
      </c>
      <c r="AT167" s="243" t="s">
        <v>226</v>
      </c>
      <c r="AU167" s="243" t="s">
        <v>89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319</v>
      </c>
      <c r="BM167" s="243" t="s">
        <v>4156</v>
      </c>
    </row>
    <row r="168" s="2" customFormat="1" ht="16.5" customHeight="1">
      <c r="A168" s="40"/>
      <c r="B168" s="41"/>
      <c r="C168" s="231" t="s">
        <v>341</v>
      </c>
      <c r="D168" s="231" t="s">
        <v>226</v>
      </c>
      <c r="E168" s="232" t="s">
        <v>2897</v>
      </c>
      <c r="F168" s="233" t="s">
        <v>2898</v>
      </c>
      <c r="G168" s="234" t="s">
        <v>273</v>
      </c>
      <c r="H168" s="235">
        <v>2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319</v>
      </c>
      <c r="AT168" s="243" t="s">
        <v>226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319</v>
      </c>
      <c r="BM168" s="243" t="s">
        <v>4157</v>
      </c>
    </row>
    <row r="169" s="2" customFormat="1" ht="16.5" customHeight="1">
      <c r="A169" s="40"/>
      <c r="B169" s="41"/>
      <c r="C169" s="231" t="s">
        <v>345</v>
      </c>
      <c r="D169" s="231" t="s">
        <v>226</v>
      </c>
      <c r="E169" s="232" t="s">
        <v>2900</v>
      </c>
      <c r="F169" s="233" t="s">
        <v>2901</v>
      </c>
      <c r="G169" s="234" t="s">
        <v>273</v>
      </c>
      <c r="H169" s="235">
        <v>1</v>
      </c>
      <c r="I169" s="236"/>
      <c r="J169" s="237">
        <f>ROUND(I169*H169,2)</f>
        <v>0</v>
      </c>
      <c r="K169" s="238"/>
      <c r="L169" s="46"/>
      <c r="M169" s="239" t="s">
        <v>1</v>
      </c>
      <c r="N169" s="240" t="s">
        <v>44</v>
      </c>
      <c r="O169" s="93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3" t="s">
        <v>319</v>
      </c>
      <c r="AT169" s="243" t="s">
        <v>226</v>
      </c>
      <c r="AU169" s="243" t="s">
        <v>89</v>
      </c>
      <c r="AY169" s="19" t="s">
        <v>224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9" t="s">
        <v>89</v>
      </c>
      <c r="BK169" s="244">
        <f>ROUND(I169*H169,2)</f>
        <v>0</v>
      </c>
      <c r="BL169" s="19" t="s">
        <v>319</v>
      </c>
      <c r="BM169" s="243" t="s">
        <v>4158</v>
      </c>
    </row>
    <row r="170" s="2" customFormat="1" ht="16.5" customHeight="1">
      <c r="A170" s="40"/>
      <c r="B170" s="41"/>
      <c r="C170" s="278" t="s">
        <v>7</v>
      </c>
      <c r="D170" s="278" t="s">
        <v>390</v>
      </c>
      <c r="E170" s="279" t="s">
        <v>2906</v>
      </c>
      <c r="F170" s="280" t="s">
        <v>2907</v>
      </c>
      <c r="G170" s="281" t="s">
        <v>386</v>
      </c>
      <c r="H170" s="282">
        <v>2</v>
      </c>
      <c r="I170" s="283"/>
      <c r="J170" s="284">
        <f>ROUND(I170*H170,2)</f>
        <v>0</v>
      </c>
      <c r="K170" s="285"/>
      <c r="L170" s="286"/>
      <c r="M170" s="287" t="s">
        <v>1</v>
      </c>
      <c r="N170" s="288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418</v>
      </c>
      <c r="AT170" s="243" t="s">
        <v>390</v>
      </c>
      <c r="AU170" s="243" t="s">
        <v>89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319</v>
      </c>
      <c r="BM170" s="243" t="s">
        <v>4159</v>
      </c>
    </row>
    <row r="171" s="2" customFormat="1" ht="16.5" customHeight="1">
      <c r="A171" s="40"/>
      <c r="B171" s="41"/>
      <c r="C171" s="231" t="s">
        <v>357</v>
      </c>
      <c r="D171" s="231" t="s">
        <v>226</v>
      </c>
      <c r="E171" s="232" t="s">
        <v>4160</v>
      </c>
      <c r="F171" s="233" t="s">
        <v>4161</v>
      </c>
      <c r="G171" s="234" t="s">
        <v>273</v>
      </c>
      <c r="H171" s="235">
        <v>8</v>
      </c>
      <c r="I171" s="236"/>
      <c r="J171" s="237">
        <f>ROUND(I171*H171,2)</f>
        <v>0</v>
      </c>
      <c r="K171" s="238"/>
      <c r="L171" s="46"/>
      <c r="M171" s="239" t="s">
        <v>1</v>
      </c>
      <c r="N171" s="240" t="s">
        <v>44</v>
      </c>
      <c r="O171" s="93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3" t="s">
        <v>319</v>
      </c>
      <c r="AT171" s="243" t="s">
        <v>226</v>
      </c>
      <c r="AU171" s="243" t="s">
        <v>89</v>
      </c>
      <c r="AY171" s="19" t="s">
        <v>224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9" t="s">
        <v>89</v>
      </c>
      <c r="BK171" s="244">
        <f>ROUND(I171*H171,2)</f>
        <v>0</v>
      </c>
      <c r="BL171" s="19" t="s">
        <v>319</v>
      </c>
      <c r="BM171" s="243" t="s">
        <v>4162</v>
      </c>
    </row>
    <row r="172" s="2" customFormat="1" ht="16.5" customHeight="1">
      <c r="A172" s="40"/>
      <c r="B172" s="41"/>
      <c r="C172" s="278" t="s">
        <v>361</v>
      </c>
      <c r="D172" s="278" t="s">
        <v>390</v>
      </c>
      <c r="E172" s="279" t="s">
        <v>4163</v>
      </c>
      <c r="F172" s="280" t="s">
        <v>4164</v>
      </c>
      <c r="G172" s="281" t="s">
        <v>386</v>
      </c>
      <c r="H172" s="282">
        <v>2</v>
      </c>
      <c r="I172" s="283"/>
      <c r="J172" s="284">
        <f>ROUND(I172*H172,2)</f>
        <v>0</v>
      </c>
      <c r="K172" s="285"/>
      <c r="L172" s="286"/>
      <c r="M172" s="287" t="s">
        <v>1</v>
      </c>
      <c r="N172" s="288" t="s">
        <v>44</v>
      </c>
      <c r="O172" s="93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3" t="s">
        <v>418</v>
      </c>
      <c r="AT172" s="243" t="s">
        <v>390</v>
      </c>
      <c r="AU172" s="243" t="s">
        <v>89</v>
      </c>
      <c r="AY172" s="19" t="s">
        <v>224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9" t="s">
        <v>89</v>
      </c>
      <c r="BK172" s="244">
        <f>ROUND(I172*H172,2)</f>
        <v>0</v>
      </c>
      <c r="BL172" s="19" t="s">
        <v>319</v>
      </c>
      <c r="BM172" s="243" t="s">
        <v>4165</v>
      </c>
    </row>
    <row r="173" s="2" customFormat="1" ht="16.5" customHeight="1">
      <c r="A173" s="40"/>
      <c r="B173" s="41"/>
      <c r="C173" s="231" t="s">
        <v>367</v>
      </c>
      <c r="D173" s="231" t="s">
        <v>226</v>
      </c>
      <c r="E173" s="232" t="s">
        <v>2912</v>
      </c>
      <c r="F173" s="233" t="s">
        <v>2913</v>
      </c>
      <c r="G173" s="234" t="s">
        <v>386</v>
      </c>
      <c r="H173" s="235">
        <v>5</v>
      </c>
      <c r="I173" s="236"/>
      <c r="J173" s="237">
        <f>ROUND(I173*H173,2)</f>
        <v>0</v>
      </c>
      <c r="K173" s="238"/>
      <c r="L173" s="46"/>
      <c r="M173" s="239" t="s">
        <v>1</v>
      </c>
      <c r="N173" s="240" t="s">
        <v>44</v>
      </c>
      <c r="O173" s="93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3" t="s">
        <v>319</v>
      </c>
      <c r="AT173" s="243" t="s">
        <v>226</v>
      </c>
      <c r="AU173" s="243" t="s">
        <v>89</v>
      </c>
      <c r="AY173" s="19" t="s">
        <v>224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9" t="s">
        <v>89</v>
      </c>
      <c r="BK173" s="244">
        <f>ROUND(I173*H173,2)</f>
        <v>0</v>
      </c>
      <c r="BL173" s="19" t="s">
        <v>319</v>
      </c>
      <c r="BM173" s="243" t="s">
        <v>4166</v>
      </c>
    </row>
    <row r="174" s="2" customFormat="1" ht="16.5" customHeight="1">
      <c r="A174" s="40"/>
      <c r="B174" s="41"/>
      <c r="C174" s="231" t="s">
        <v>373</v>
      </c>
      <c r="D174" s="231" t="s">
        <v>226</v>
      </c>
      <c r="E174" s="232" t="s">
        <v>2915</v>
      </c>
      <c r="F174" s="233" t="s">
        <v>2916</v>
      </c>
      <c r="G174" s="234" t="s">
        <v>386</v>
      </c>
      <c r="H174" s="235">
        <v>2</v>
      </c>
      <c r="I174" s="236"/>
      <c r="J174" s="237">
        <f>ROUND(I174*H174,2)</f>
        <v>0</v>
      </c>
      <c r="K174" s="238"/>
      <c r="L174" s="46"/>
      <c r="M174" s="239" t="s">
        <v>1</v>
      </c>
      <c r="N174" s="240" t="s">
        <v>44</v>
      </c>
      <c r="O174" s="93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3" t="s">
        <v>319</v>
      </c>
      <c r="AT174" s="243" t="s">
        <v>226</v>
      </c>
      <c r="AU174" s="243" t="s">
        <v>89</v>
      </c>
      <c r="AY174" s="19" t="s">
        <v>224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9" t="s">
        <v>89</v>
      </c>
      <c r="BK174" s="244">
        <f>ROUND(I174*H174,2)</f>
        <v>0</v>
      </c>
      <c r="BL174" s="19" t="s">
        <v>319</v>
      </c>
      <c r="BM174" s="243" t="s">
        <v>4167</v>
      </c>
    </row>
    <row r="175" s="2" customFormat="1" ht="16.5" customHeight="1">
      <c r="A175" s="40"/>
      <c r="B175" s="41"/>
      <c r="C175" s="231" t="s">
        <v>379</v>
      </c>
      <c r="D175" s="231" t="s">
        <v>226</v>
      </c>
      <c r="E175" s="232" t="s">
        <v>2918</v>
      </c>
      <c r="F175" s="233" t="s">
        <v>2919</v>
      </c>
      <c r="G175" s="234" t="s">
        <v>386</v>
      </c>
      <c r="H175" s="235">
        <v>1</v>
      </c>
      <c r="I175" s="236"/>
      <c r="J175" s="237">
        <f>ROUND(I175*H175,2)</f>
        <v>0</v>
      </c>
      <c r="K175" s="238"/>
      <c r="L175" s="46"/>
      <c r="M175" s="239" t="s">
        <v>1</v>
      </c>
      <c r="N175" s="240" t="s">
        <v>44</v>
      </c>
      <c r="O175" s="93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3" t="s">
        <v>319</v>
      </c>
      <c r="AT175" s="243" t="s">
        <v>226</v>
      </c>
      <c r="AU175" s="243" t="s">
        <v>89</v>
      </c>
      <c r="AY175" s="19" t="s">
        <v>224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9" t="s">
        <v>89</v>
      </c>
      <c r="BK175" s="244">
        <f>ROUND(I175*H175,2)</f>
        <v>0</v>
      </c>
      <c r="BL175" s="19" t="s">
        <v>319</v>
      </c>
      <c r="BM175" s="243" t="s">
        <v>4168</v>
      </c>
    </row>
    <row r="176" s="2" customFormat="1" ht="16.5" customHeight="1">
      <c r="A176" s="40"/>
      <c r="B176" s="41"/>
      <c r="C176" s="231" t="s">
        <v>286</v>
      </c>
      <c r="D176" s="231" t="s">
        <v>226</v>
      </c>
      <c r="E176" s="232" t="s">
        <v>2921</v>
      </c>
      <c r="F176" s="233" t="s">
        <v>2922</v>
      </c>
      <c r="G176" s="234" t="s">
        <v>386</v>
      </c>
      <c r="H176" s="235">
        <v>1</v>
      </c>
      <c r="I176" s="236"/>
      <c r="J176" s="237">
        <f>ROUND(I176*H176,2)</f>
        <v>0</v>
      </c>
      <c r="K176" s="238"/>
      <c r="L176" s="46"/>
      <c r="M176" s="239" t="s">
        <v>1</v>
      </c>
      <c r="N176" s="240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319</v>
      </c>
      <c r="AT176" s="243" t="s">
        <v>226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319</v>
      </c>
      <c r="BM176" s="243" t="s">
        <v>4169</v>
      </c>
    </row>
    <row r="177" s="2" customFormat="1" ht="24.15" customHeight="1">
      <c r="A177" s="40"/>
      <c r="B177" s="41"/>
      <c r="C177" s="231" t="s">
        <v>389</v>
      </c>
      <c r="D177" s="231" t="s">
        <v>226</v>
      </c>
      <c r="E177" s="232" t="s">
        <v>2924</v>
      </c>
      <c r="F177" s="233" t="s">
        <v>2925</v>
      </c>
      <c r="G177" s="234" t="s">
        <v>386</v>
      </c>
      <c r="H177" s="235">
        <v>1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319</v>
      </c>
      <c r="AT177" s="243" t="s">
        <v>226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319</v>
      </c>
      <c r="BM177" s="243" t="s">
        <v>4170</v>
      </c>
    </row>
    <row r="178" s="2" customFormat="1" ht="24.15" customHeight="1">
      <c r="A178" s="40"/>
      <c r="B178" s="41"/>
      <c r="C178" s="231" t="s">
        <v>397</v>
      </c>
      <c r="D178" s="231" t="s">
        <v>226</v>
      </c>
      <c r="E178" s="232" t="s">
        <v>2927</v>
      </c>
      <c r="F178" s="233" t="s">
        <v>2928</v>
      </c>
      <c r="G178" s="234" t="s">
        <v>386</v>
      </c>
      <c r="H178" s="235">
        <v>2</v>
      </c>
      <c r="I178" s="236"/>
      <c r="J178" s="237">
        <f>ROUND(I178*H178,2)</f>
        <v>0</v>
      </c>
      <c r="K178" s="238"/>
      <c r="L178" s="46"/>
      <c r="M178" s="239" t="s">
        <v>1</v>
      </c>
      <c r="N178" s="240" t="s">
        <v>44</v>
      </c>
      <c r="O178" s="93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3" t="s">
        <v>319</v>
      </c>
      <c r="AT178" s="243" t="s">
        <v>226</v>
      </c>
      <c r="AU178" s="243" t="s">
        <v>89</v>
      </c>
      <c r="AY178" s="19" t="s">
        <v>224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9" t="s">
        <v>89</v>
      </c>
      <c r="BK178" s="244">
        <f>ROUND(I178*H178,2)</f>
        <v>0</v>
      </c>
      <c r="BL178" s="19" t="s">
        <v>319</v>
      </c>
      <c r="BM178" s="243" t="s">
        <v>4171</v>
      </c>
    </row>
    <row r="179" s="2" customFormat="1" ht="24.15" customHeight="1">
      <c r="A179" s="40"/>
      <c r="B179" s="41"/>
      <c r="C179" s="231" t="s">
        <v>407</v>
      </c>
      <c r="D179" s="231" t="s">
        <v>226</v>
      </c>
      <c r="E179" s="232" t="s">
        <v>4172</v>
      </c>
      <c r="F179" s="233" t="s">
        <v>4173</v>
      </c>
      <c r="G179" s="234" t="s">
        <v>386</v>
      </c>
      <c r="H179" s="235">
        <v>2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319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319</v>
      </c>
      <c r="BM179" s="243" t="s">
        <v>4174</v>
      </c>
    </row>
    <row r="180" s="2" customFormat="1" ht="16.5" customHeight="1">
      <c r="A180" s="40"/>
      <c r="B180" s="41"/>
      <c r="C180" s="231" t="s">
        <v>395</v>
      </c>
      <c r="D180" s="231" t="s">
        <v>226</v>
      </c>
      <c r="E180" s="232" t="s">
        <v>2936</v>
      </c>
      <c r="F180" s="233" t="s">
        <v>2937</v>
      </c>
      <c r="G180" s="234" t="s">
        <v>386</v>
      </c>
      <c r="H180" s="235">
        <v>2</v>
      </c>
      <c r="I180" s="236"/>
      <c r="J180" s="237">
        <f>ROUND(I180*H180,2)</f>
        <v>0</v>
      </c>
      <c r="K180" s="238"/>
      <c r="L180" s="46"/>
      <c r="M180" s="239" t="s">
        <v>1</v>
      </c>
      <c r="N180" s="240" t="s">
        <v>44</v>
      </c>
      <c r="O180" s="93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3" t="s">
        <v>319</v>
      </c>
      <c r="AT180" s="243" t="s">
        <v>226</v>
      </c>
      <c r="AU180" s="243" t="s">
        <v>89</v>
      </c>
      <c r="AY180" s="19" t="s">
        <v>224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9" t="s">
        <v>89</v>
      </c>
      <c r="BK180" s="244">
        <f>ROUND(I180*H180,2)</f>
        <v>0</v>
      </c>
      <c r="BL180" s="19" t="s">
        <v>319</v>
      </c>
      <c r="BM180" s="243" t="s">
        <v>4175</v>
      </c>
    </row>
    <row r="181" s="2" customFormat="1" ht="24.15" customHeight="1">
      <c r="A181" s="40"/>
      <c r="B181" s="41"/>
      <c r="C181" s="231" t="s">
        <v>418</v>
      </c>
      <c r="D181" s="231" t="s">
        <v>226</v>
      </c>
      <c r="E181" s="232" t="s">
        <v>2939</v>
      </c>
      <c r="F181" s="233" t="s">
        <v>2940</v>
      </c>
      <c r="G181" s="234" t="s">
        <v>386</v>
      </c>
      <c r="H181" s="235">
        <v>2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319</v>
      </c>
      <c r="AT181" s="243" t="s">
        <v>226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319</v>
      </c>
      <c r="BM181" s="243" t="s">
        <v>4176</v>
      </c>
    </row>
    <row r="182" s="2" customFormat="1" ht="21.75" customHeight="1">
      <c r="A182" s="40"/>
      <c r="B182" s="41"/>
      <c r="C182" s="231" t="s">
        <v>423</v>
      </c>
      <c r="D182" s="231" t="s">
        <v>226</v>
      </c>
      <c r="E182" s="232" t="s">
        <v>2942</v>
      </c>
      <c r="F182" s="233" t="s">
        <v>2943</v>
      </c>
      <c r="G182" s="234" t="s">
        <v>2944</v>
      </c>
      <c r="H182" s="235">
        <v>3</v>
      </c>
      <c r="I182" s="236"/>
      <c r="J182" s="237">
        <f>ROUND(I182*H182,2)</f>
        <v>0</v>
      </c>
      <c r="K182" s="238"/>
      <c r="L182" s="46"/>
      <c r="M182" s="239" t="s">
        <v>1</v>
      </c>
      <c r="N182" s="240" t="s">
        <v>44</v>
      </c>
      <c r="O182" s="93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3" t="s">
        <v>319</v>
      </c>
      <c r="AT182" s="243" t="s">
        <v>226</v>
      </c>
      <c r="AU182" s="243" t="s">
        <v>89</v>
      </c>
      <c r="AY182" s="19" t="s">
        <v>224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9" t="s">
        <v>89</v>
      </c>
      <c r="BK182" s="244">
        <f>ROUND(I182*H182,2)</f>
        <v>0</v>
      </c>
      <c r="BL182" s="19" t="s">
        <v>319</v>
      </c>
      <c r="BM182" s="243" t="s">
        <v>4177</v>
      </c>
    </row>
    <row r="183" s="2" customFormat="1" ht="16.5" customHeight="1">
      <c r="A183" s="40"/>
      <c r="B183" s="41"/>
      <c r="C183" s="231" t="s">
        <v>428</v>
      </c>
      <c r="D183" s="231" t="s">
        <v>226</v>
      </c>
      <c r="E183" s="232" t="s">
        <v>2946</v>
      </c>
      <c r="F183" s="233" t="s">
        <v>2947</v>
      </c>
      <c r="G183" s="234" t="s">
        <v>273</v>
      </c>
      <c r="H183" s="235">
        <v>18</v>
      </c>
      <c r="I183" s="236"/>
      <c r="J183" s="237">
        <f>ROUND(I183*H183,2)</f>
        <v>0</v>
      </c>
      <c r="K183" s="238"/>
      <c r="L183" s="46"/>
      <c r="M183" s="239" t="s">
        <v>1</v>
      </c>
      <c r="N183" s="240" t="s">
        <v>44</v>
      </c>
      <c r="O183" s="93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3" t="s">
        <v>319</v>
      </c>
      <c r="AT183" s="243" t="s">
        <v>226</v>
      </c>
      <c r="AU183" s="243" t="s">
        <v>89</v>
      </c>
      <c r="AY183" s="19" t="s">
        <v>224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9" t="s">
        <v>89</v>
      </c>
      <c r="BK183" s="244">
        <f>ROUND(I183*H183,2)</f>
        <v>0</v>
      </c>
      <c r="BL183" s="19" t="s">
        <v>319</v>
      </c>
      <c r="BM183" s="243" t="s">
        <v>4178</v>
      </c>
    </row>
    <row r="184" s="2" customFormat="1" ht="16.5" customHeight="1">
      <c r="A184" s="40"/>
      <c r="B184" s="41"/>
      <c r="C184" s="231" t="s">
        <v>433</v>
      </c>
      <c r="D184" s="231" t="s">
        <v>226</v>
      </c>
      <c r="E184" s="232" t="s">
        <v>2949</v>
      </c>
      <c r="F184" s="233" t="s">
        <v>2950</v>
      </c>
      <c r="G184" s="234" t="s">
        <v>273</v>
      </c>
      <c r="H184" s="235">
        <v>21</v>
      </c>
      <c r="I184" s="236"/>
      <c r="J184" s="237">
        <f>ROUND(I184*H184,2)</f>
        <v>0</v>
      </c>
      <c r="K184" s="238"/>
      <c r="L184" s="46"/>
      <c r="M184" s="239" t="s">
        <v>1</v>
      </c>
      <c r="N184" s="240" t="s">
        <v>44</v>
      </c>
      <c r="O184" s="93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3" t="s">
        <v>319</v>
      </c>
      <c r="AT184" s="243" t="s">
        <v>226</v>
      </c>
      <c r="AU184" s="243" t="s">
        <v>89</v>
      </c>
      <c r="AY184" s="19" t="s">
        <v>224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9" t="s">
        <v>89</v>
      </c>
      <c r="BK184" s="244">
        <f>ROUND(I184*H184,2)</f>
        <v>0</v>
      </c>
      <c r="BL184" s="19" t="s">
        <v>319</v>
      </c>
      <c r="BM184" s="243" t="s">
        <v>4179</v>
      </c>
    </row>
    <row r="185" s="2" customFormat="1" ht="16.5" customHeight="1">
      <c r="A185" s="40"/>
      <c r="B185" s="41"/>
      <c r="C185" s="231" t="s">
        <v>437</v>
      </c>
      <c r="D185" s="231" t="s">
        <v>226</v>
      </c>
      <c r="E185" s="232" t="s">
        <v>2952</v>
      </c>
      <c r="F185" s="233" t="s">
        <v>2953</v>
      </c>
      <c r="G185" s="234" t="s">
        <v>273</v>
      </c>
      <c r="H185" s="235">
        <v>78.5</v>
      </c>
      <c r="I185" s="236"/>
      <c r="J185" s="237">
        <f>ROUND(I185*H185,2)</f>
        <v>0</v>
      </c>
      <c r="K185" s="238"/>
      <c r="L185" s="46"/>
      <c r="M185" s="239" t="s">
        <v>1</v>
      </c>
      <c r="N185" s="240" t="s">
        <v>44</v>
      </c>
      <c r="O185" s="93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3" t="s">
        <v>319</v>
      </c>
      <c r="AT185" s="243" t="s">
        <v>226</v>
      </c>
      <c r="AU185" s="243" t="s">
        <v>89</v>
      </c>
      <c r="AY185" s="19" t="s">
        <v>224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9" t="s">
        <v>89</v>
      </c>
      <c r="BK185" s="244">
        <f>ROUND(I185*H185,2)</f>
        <v>0</v>
      </c>
      <c r="BL185" s="19" t="s">
        <v>319</v>
      </c>
      <c r="BM185" s="243" t="s">
        <v>4180</v>
      </c>
    </row>
    <row r="186" s="2" customFormat="1" ht="16.5" customHeight="1">
      <c r="A186" s="40"/>
      <c r="B186" s="41"/>
      <c r="C186" s="231" t="s">
        <v>441</v>
      </c>
      <c r="D186" s="231" t="s">
        <v>226</v>
      </c>
      <c r="E186" s="232" t="s">
        <v>2955</v>
      </c>
      <c r="F186" s="233" t="s">
        <v>2956</v>
      </c>
      <c r="G186" s="234" t="s">
        <v>322</v>
      </c>
      <c r="H186" s="235">
        <v>0.13400000000000001</v>
      </c>
      <c r="I186" s="236"/>
      <c r="J186" s="237">
        <f>ROUND(I186*H186,2)</f>
        <v>0</v>
      </c>
      <c r="K186" s="238"/>
      <c r="L186" s="46"/>
      <c r="M186" s="239" t="s">
        <v>1</v>
      </c>
      <c r="N186" s="240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319</v>
      </c>
      <c r="AT186" s="243" t="s">
        <v>226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319</v>
      </c>
      <c r="BM186" s="243" t="s">
        <v>4181</v>
      </c>
    </row>
    <row r="187" s="12" customFormat="1" ht="22.8" customHeight="1">
      <c r="A187" s="12"/>
      <c r="B187" s="215"/>
      <c r="C187" s="216"/>
      <c r="D187" s="217" t="s">
        <v>77</v>
      </c>
      <c r="E187" s="229" t="s">
        <v>2958</v>
      </c>
      <c r="F187" s="229" t="s">
        <v>2959</v>
      </c>
      <c r="G187" s="216"/>
      <c r="H187" s="216"/>
      <c r="I187" s="219"/>
      <c r="J187" s="230">
        <f>BK187</f>
        <v>0</v>
      </c>
      <c r="K187" s="216"/>
      <c r="L187" s="221"/>
      <c r="M187" s="222"/>
      <c r="N187" s="223"/>
      <c r="O187" s="223"/>
      <c r="P187" s="224">
        <f>SUM(P188:P208)</f>
        <v>0</v>
      </c>
      <c r="Q187" s="223"/>
      <c r="R187" s="224">
        <f>SUM(R188:R208)</f>
        <v>0</v>
      </c>
      <c r="S187" s="223"/>
      <c r="T187" s="225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6" t="s">
        <v>89</v>
      </c>
      <c r="AT187" s="227" t="s">
        <v>77</v>
      </c>
      <c r="AU187" s="227" t="s">
        <v>84</v>
      </c>
      <c r="AY187" s="226" t="s">
        <v>224</v>
      </c>
      <c r="BK187" s="228">
        <f>SUM(BK188:BK208)</f>
        <v>0</v>
      </c>
    </row>
    <row r="188" s="2" customFormat="1" ht="16.5" customHeight="1">
      <c r="A188" s="40"/>
      <c r="B188" s="41"/>
      <c r="C188" s="231" t="s">
        <v>446</v>
      </c>
      <c r="D188" s="231" t="s">
        <v>226</v>
      </c>
      <c r="E188" s="232" t="s">
        <v>2960</v>
      </c>
      <c r="F188" s="233" t="s">
        <v>2961</v>
      </c>
      <c r="G188" s="234" t="s">
        <v>273</v>
      </c>
      <c r="H188" s="235">
        <v>27</v>
      </c>
      <c r="I188" s="236"/>
      <c r="J188" s="237">
        <f>ROUND(I188*H188,2)</f>
        <v>0</v>
      </c>
      <c r="K188" s="238"/>
      <c r="L188" s="46"/>
      <c r="M188" s="239" t="s">
        <v>1</v>
      </c>
      <c r="N188" s="240" t="s">
        <v>44</v>
      </c>
      <c r="O188" s="93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3" t="s">
        <v>319</v>
      </c>
      <c r="AT188" s="243" t="s">
        <v>226</v>
      </c>
      <c r="AU188" s="243" t="s">
        <v>89</v>
      </c>
      <c r="AY188" s="19" t="s">
        <v>224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9" t="s">
        <v>89</v>
      </c>
      <c r="BK188" s="244">
        <f>ROUND(I188*H188,2)</f>
        <v>0</v>
      </c>
      <c r="BL188" s="19" t="s">
        <v>319</v>
      </c>
      <c r="BM188" s="243" t="s">
        <v>4182</v>
      </c>
    </row>
    <row r="189" s="2" customFormat="1" ht="16.5" customHeight="1">
      <c r="A189" s="40"/>
      <c r="B189" s="41"/>
      <c r="C189" s="231" t="s">
        <v>451</v>
      </c>
      <c r="D189" s="231" t="s">
        <v>226</v>
      </c>
      <c r="E189" s="232" t="s">
        <v>2963</v>
      </c>
      <c r="F189" s="233" t="s">
        <v>2964</v>
      </c>
      <c r="G189" s="234" t="s">
        <v>273</v>
      </c>
      <c r="H189" s="235">
        <v>48</v>
      </c>
      <c r="I189" s="236"/>
      <c r="J189" s="237">
        <f>ROUND(I189*H189,2)</f>
        <v>0</v>
      </c>
      <c r="K189" s="238"/>
      <c r="L189" s="46"/>
      <c r="M189" s="239" t="s">
        <v>1</v>
      </c>
      <c r="N189" s="240" t="s">
        <v>44</v>
      </c>
      <c r="O189" s="93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3" t="s">
        <v>319</v>
      </c>
      <c r="AT189" s="243" t="s">
        <v>226</v>
      </c>
      <c r="AU189" s="243" t="s">
        <v>89</v>
      </c>
      <c r="AY189" s="19" t="s">
        <v>224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9" t="s">
        <v>89</v>
      </c>
      <c r="BK189" s="244">
        <f>ROUND(I189*H189,2)</f>
        <v>0</v>
      </c>
      <c r="BL189" s="19" t="s">
        <v>319</v>
      </c>
      <c r="BM189" s="243" t="s">
        <v>4183</v>
      </c>
    </row>
    <row r="190" s="2" customFormat="1" ht="16.5" customHeight="1">
      <c r="A190" s="40"/>
      <c r="B190" s="41"/>
      <c r="C190" s="231" t="s">
        <v>455</v>
      </c>
      <c r="D190" s="231" t="s">
        <v>226</v>
      </c>
      <c r="E190" s="232" t="s">
        <v>2966</v>
      </c>
      <c r="F190" s="233" t="s">
        <v>2967</v>
      </c>
      <c r="G190" s="234" t="s">
        <v>273</v>
      </c>
      <c r="H190" s="235">
        <v>3</v>
      </c>
      <c r="I190" s="236"/>
      <c r="J190" s="237">
        <f>ROUND(I190*H190,2)</f>
        <v>0</v>
      </c>
      <c r="K190" s="238"/>
      <c r="L190" s="46"/>
      <c r="M190" s="239" t="s">
        <v>1</v>
      </c>
      <c r="N190" s="240" t="s">
        <v>44</v>
      </c>
      <c r="O190" s="93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319</v>
      </c>
      <c r="AT190" s="243" t="s">
        <v>226</v>
      </c>
      <c r="AU190" s="243" t="s">
        <v>89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319</v>
      </c>
      <c r="BM190" s="243" t="s">
        <v>4184</v>
      </c>
    </row>
    <row r="191" s="2" customFormat="1" ht="21.75" customHeight="1">
      <c r="A191" s="40"/>
      <c r="B191" s="41"/>
      <c r="C191" s="231" t="s">
        <v>462</v>
      </c>
      <c r="D191" s="231" t="s">
        <v>226</v>
      </c>
      <c r="E191" s="232" t="s">
        <v>2969</v>
      </c>
      <c r="F191" s="233" t="s">
        <v>2970</v>
      </c>
      <c r="G191" s="234" t="s">
        <v>273</v>
      </c>
      <c r="H191" s="235">
        <v>27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319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319</v>
      </c>
      <c r="BM191" s="243" t="s">
        <v>4185</v>
      </c>
    </row>
    <row r="192" s="13" customFormat="1">
      <c r="A192" s="13"/>
      <c r="B192" s="245"/>
      <c r="C192" s="246"/>
      <c r="D192" s="247" t="s">
        <v>232</v>
      </c>
      <c r="E192" s="248" t="s">
        <v>1</v>
      </c>
      <c r="F192" s="249" t="s">
        <v>4186</v>
      </c>
      <c r="G192" s="246"/>
      <c r="H192" s="250">
        <v>27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232</v>
      </c>
      <c r="AU192" s="256" t="s">
        <v>89</v>
      </c>
      <c r="AV192" s="13" t="s">
        <v>89</v>
      </c>
      <c r="AW192" s="13" t="s">
        <v>33</v>
      </c>
      <c r="AX192" s="13" t="s">
        <v>78</v>
      </c>
      <c r="AY192" s="256" t="s">
        <v>224</v>
      </c>
    </row>
    <row r="193" s="15" customFormat="1">
      <c r="A193" s="15"/>
      <c r="B193" s="267"/>
      <c r="C193" s="268"/>
      <c r="D193" s="247" t="s">
        <v>232</v>
      </c>
      <c r="E193" s="269" t="s">
        <v>1</v>
      </c>
      <c r="F193" s="270" t="s">
        <v>248</v>
      </c>
      <c r="G193" s="268"/>
      <c r="H193" s="271">
        <v>27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232</v>
      </c>
      <c r="AU193" s="277" t="s">
        <v>89</v>
      </c>
      <c r="AV193" s="15" t="s">
        <v>230</v>
      </c>
      <c r="AW193" s="15" t="s">
        <v>33</v>
      </c>
      <c r="AX193" s="15" t="s">
        <v>84</v>
      </c>
      <c r="AY193" s="277" t="s">
        <v>224</v>
      </c>
    </row>
    <row r="194" s="2" customFormat="1" ht="24.15" customHeight="1">
      <c r="A194" s="40"/>
      <c r="B194" s="41"/>
      <c r="C194" s="231" t="s">
        <v>470</v>
      </c>
      <c r="D194" s="231" t="s">
        <v>226</v>
      </c>
      <c r="E194" s="232" t="s">
        <v>2973</v>
      </c>
      <c r="F194" s="233" t="s">
        <v>2974</v>
      </c>
      <c r="G194" s="234" t="s">
        <v>273</v>
      </c>
      <c r="H194" s="235">
        <v>51</v>
      </c>
      <c r="I194" s="236"/>
      <c r="J194" s="237">
        <f>ROUND(I194*H194,2)</f>
        <v>0</v>
      </c>
      <c r="K194" s="238"/>
      <c r="L194" s="46"/>
      <c r="M194" s="239" t="s">
        <v>1</v>
      </c>
      <c r="N194" s="240" t="s">
        <v>44</v>
      </c>
      <c r="O194" s="93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3" t="s">
        <v>319</v>
      </c>
      <c r="AT194" s="243" t="s">
        <v>226</v>
      </c>
      <c r="AU194" s="243" t="s">
        <v>89</v>
      </c>
      <c r="AY194" s="19" t="s">
        <v>224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9" t="s">
        <v>89</v>
      </c>
      <c r="BK194" s="244">
        <f>ROUND(I194*H194,2)</f>
        <v>0</v>
      </c>
      <c r="BL194" s="19" t="s">
        <v>319</v>
      </c>
      <c r="BM194" s="243" t="s">
        <v>4187</v>
      </c>
    </row>
    <row r="195" s="13" customFormat="1">
      <c r="A195" s="13"/>
      <c r="B195" s="245"/>
      <c r="C195" s="246"/>
      <c r="D195" s="247" t="s">
        <v>232</v>
      </c>
      <c r="E195" s="248" t="s">
        <v>1</v>
      </c>
      <c r="F195" s="249" t="s">
        <v>4188</v>
      </c>
      <c r="G195" s="246"/>
      <c r="H195" s="250">
        <v>51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232</v>
      </c>
      <c r="AU195" s="256" t="s">
        <v>89</v>
      </c>
      <c r="AV195" s="13" t="s">
        <v>89</v>
      </c>
      <c r="AW195" s="13" t="s">
        <v>33</v>
      </c>
      <c r="AX195" s="13" t="s">
        <v>78</v>
      </c>
      <c r="AY195" s="256" t="s">
        <v>224</v>
      </c>
    </row>
    <row r="196" s="15" customFormat="1">
      <c r="A196" s="15"/>
      <c r="B196" s="267"/>
      <c r="C196" s="268"/>
      <c r="D196" s="247" t="s">
        <v>232</v>
      </c>
      <c r="E196" s="269" t="s">
        <v>1</v>
      </c>
      <c r="F196" s="270" t="s">
        <v>248</v>
      </c>
      <c r="G196" s="268"/>
      <c r="H196" s="271">
        <v>51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232</v>
      </c>
      <c r="AU196" s="277" t="s">
        <v>89</v>
      </c>
      <c r="AV196" s="15" t="s">
        <v>230</v>
      </c>
      <c r="AW196" s="15" t="s">
        <v>33</v>
      </c>
      <c r="AX196" s="15" t="s">
        <v>84</v>
      </c>
      <c r="AY196" s="277" t="s">
        <v>224</v>
      </c>
    </row>
    <row r="197" s="2" customFormat="1" ht="16.5" customHeight="1">
      <c r="A197" s="40"/>
      <c r="B197" s="41"/>
      <c r="C197" s="231" t="s">
        <v>477</v>
      </c>
      <c r="D197" s="231" t="s">
        <v>226</v>
      </c>
      <c r="E197" s="232" t="s">
        <v>2981</v>
      </c>
      <c r="F197" s="233" t="s">
        <v>2982</v>
      </c>
      <c r="G197" s="234" t="s">
        <v>386</v>
      </c>
      <c r="H197" s="235">
        <v>8</v>
      </c>
      <c r="I197" s="236"/>
      <c r="J197" s="237">
        <f>ROUND(I197*H197,2)</f>
        <v>0</v>
      </c>
      <c r="K197" s="238"/>
      <c r="L197" s="46"/>
      <c r="M197" s="239" t="s">
        <v>1</v>
      </c>
      <c r="N197" s="240" t="s">
        <v>44</v>
      </c>
      <c r="O197" s="93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3" t="s">
        <v>319</v>
      </c>
      <c r="AT197" s="243" t="s">
        <v>226</v>
      </c>
      <c r="AU197" s="243" t="s">
        <v>89</v>
      </c>
      <c r="AY197" s="19" t="s">
        <v>224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9" t="s">
        <v>89</v>
      </c>
      <c r="BK197" s="244">
        <f>ROUND(I197*H197,2)</f>
        <v>0</v>
      </c>
      <c r="BL197" s="19" t="s">
        <v>319</v>
      </c>
      <c r="BM197" s="243" t="s">
        <v>4189</v>
      </c>
    </row>
    <row r="198" s="2" customFormat="1" ht="16.5" customHeight="1">
      <c r="A198" s="40"/>
      <c r="B198" s="41"/>
      <c r="C198" s="231" t="s">
        <v>486</v>
      </c>
      <c r="D198" s="231" t="s">
        <v>226</v>
      </c>
      <c r="E198" s="232" t="s">
        <v>2984</v>
      </c>
      <c r="F198" s="233" t="s">
        <v>2985</v>
      </c>
      <c r="G198" s="234" t="s">
        <v>2986</v>
      </c>
      <c r="H198" s="235">
        <v>2</v>
      </c>
      <c r="I198" s="236"/>
      <c r="J198" s="237">
        <f>ROUND(I198*H198,2)</f>
        <v>0</v>
      </c>
      <c r="K198" s="238"/>
      <c r="L198" s="46"/>
      <c r="M198" s="239" t="s">
        <v>1</v>
      </c>
      <c r="N198" s="240" t="s">
        <v>44</v>
      </c>
      <c r="O198" s="93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3" t="s">
        <v>319</v>
      </c>
      <c r="AT198" s="243" t="s">
        <v>226</v>
      </c>
      <c r="AU198" s="243" t="s">
        <v>89</v>
      </c>
      <c r="AY198" s="19" t="s">
        <v>224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9" t="s">
        <v>89</v>
      </c>
      <c r="BK198" s="244">
        <f>ROUND(I198*H198,2)</f>
        <v>0</v>
      </c>
      <c r="BL198" s="19" t="s">
        <v>319</v>
      </c>
      <c r="BM198" s="243" t="s">
        <v>4190</v>
      </c>
    </row>
    <row r="199" s="2" customFormat="1" ht="16.5" customHeight="1">
      <c r="A199" s="40"/>
      <c r="B199" s="41"/>
      <c r="C199" s="231" t="s">
        <v>493</v>
      </c>
      <c r="D199" s="231" t="s">
        <v>226</v>
      </c>
      <c r="E199" s="232" t="s">
        <v>2988</v>
      </c>
      <c r="F199" s="233" t="s">
        <v>2989</v>
      </c>
      <c r="G199" s="234" t="s">
        <v>386</v>
      </c>
      <c r="H199" s="235">
        <v>2</v>
      </c>
      <c r="I199" s="236"/>
      <c r="J199" s="237">
        <f>ROUND(I199*H199,2)</f>
        <v>0</v>
      </c>
      <c r="K199" s="238"/>
      <c r="L199" s="46"/>
      <c r="M199" s="239" t="s">
        <v>1</v>
      </c>
      <c r="N199" s="240" t="s">
        <v>44</v>
      </c>
      <c r="O199" s="93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3" t="s">
        <v>319</v>
      </c>
      <c r="AT199" s="243" t="s">
        <v>226</v>
      </c>
      <c r="AU199" s="243" t="s">
        <v>89</v>
      </c>
      <c r="AY199" s="19" t="s">
        <v>224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9" t="s">
        <v>89</v>
      </c>
      <c r="BK199" s="244">
        <f>ROUND(I199*H199,2)</f>
        <v>0</v>
      </c>
      <c r="BL199" s="19" t="s">
        <v>319</v>
      </c>
      <c r="BM199" s="243" t="s">
        <v>4191</v>
      </c>
    </row>
    <row r="200" s="2" customFormat="1" ht="16.5" customHeight="1">
      <c r="A200" s="40"/>
      <c r="B200" s="41"/>
      <c r="C200" s="231" t="s">
        <v>497</v>
      </c>
      <c r="D200" s="231" t="s">
        <v>226</v>
      </c>
      <c r="E200" s="232" t="s">
        <v>2991</v>
      </c>
      <c r="F200" s="233" t="s">
        <v>2992</v>
      </c>
      <c r="G200" s="234" t="s">
        <v>386</v>
      </c>
      <c r="H200" s="235">
        <v>2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319</v>
      </c>
      <c r="AT200" s="243" t="s">
        <v>226</v>
      </c>
      <c r="AU200" s="243" t="s">
        <v>89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319</v>
      </c>
      <c r="BM200" s="243" t="s">
        <v>4192</v>
      </c>
    </row>
    <row r="201" s="2" customFormat="1" ht="16.5" customHeight="1">
      <c r="A201" s="40"/>
      <c r="B201" s="41"/>
      <c r="C201" s="231" t="s">
        <v>507</v>
      </c>
      <c r="D201" s="231" t="s">
        <v>226</v>
      </c>
      <c r="E201" s="232" t="s">
        <v>2994</v>
      </c>
      <c r="F201" s="233" t="s">
        <v>2995</v>
      </c>
      <c r="G201" s="234" t="s">
        <v>386</v>
      </c>
      <c r="H201" s="235">
        <v>1</v>
      </c>
      <c r="I201" s="236"/>
      <c r="J201" s="237">
        <f>ROUND(I201*H201,2)</f>
        <v>0</v>
      </c>
      <c r="K201" s="238"/>
      <c r="L201" s="46"/>
      <c r="M201" s="239" t="s">
        <v>1</v>
      </c>
      <c r="N201" s="240" t="s">
        <v>44</v>
      </c>
      <c r="O201" s="93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3" t="s">
        <v>319</v>
      </c>
      <c r="AT201" s="243" t="s">
        <v>226</v>
      </c>
      <c r="AU201" s="243" t="s">
        <v>89</v>
      </c>
      <c r="AY201" s="19" t="s">
        <v>224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9" t="s">
        <v>89</v>
      </c>
      <c r="BK201" s="244">
        <f>ROUND(I201*H201,2)</f>
        <v>0</v>
      </c>
      <c r="BL201" s="19" t="s">
        <v>319</v>
      </c>
      <c r="BM201" s="243" t="s">
        <v>4193</v>
      </c>
    </row>
    <row r="202" s="2" customFormat="1" ht="16.5" customHeight="1">
      <c r="A202" s="40"/>
      <c r="B202" s="41"/>
      <c r="C202" s="231" t="s">
        <v>512</v>
      </c>
      <c r="D202" s="231" t="s">
        <v>226</v>
      </c>
      <c r="E202" s="232" t="s">
        <v>2997</v>
      </c>
      <c r="F202" s="233" t="s">
        <v>2998</v>
      </c>
      <c r="G202" s="234" t="s">
        <v>386</v>
      </c>
      <c r="H202" s="235">
        <v>1</v>
      </c>
      <c r="I202" s="236"/>
      <c r="J202" s="237">
        <f>ROUND(I202*H202,2)</f>
        <v>0</v>
      </c>
      <c r="K202" s="238"/>
      <c r="L202" s="46"/>
      <c r="M202" s="239" t="s">
        <v>1</v>
      </c>
      <c r="N202" s="240" t="s">
        <v>44</v>
      </c>
      <c r="O202" s="93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3" t="s">
        <v>319</v>
      </c>
      <c r="AT202" s="243" t="s">
        <v>226</v>
      </c>
      <c r="AU202" s="243" t="s">
        <v>89</v>
      </c>
      <c r="AY202" s="19" t="s">
        <v>224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9" t="s">
        <v>89</v>
      </c>
      <c r="BK202" s="244">
        <f>ROUND(I202*H202,2)</f>
        <v>0</v>
      </c>
      <c r="BL202" s="19" t="s">
        <v>319</v>
      </c>
      <c r="BM202" s="243" t="s">
        <v>4194</v>
      </c>
    </row>
    <row r="203" s="2" customFormat="1" ht="16.5" customHeight="1">
      <c r="A203" s="40"/>
      <c r="B203" s="41"/>
      <c r="C203" s="231" t="s">
        <v>520</v>
      </c>
      <c r="D203" s="231" t="s">
        <v>226</v>
      </c>
      <c r="E203" s="232" t="s">
        <v>3006</v>
      </c>
      <c r="F203" s="233" t="s">
        <v>3007</v>
      </c>
      <c r="G203" s="234" t="s">
        <v>3008</v>
      </c>
      <c r="H203" s="235">
        <v>1</v>
      </c>
      <c r="I203" s="236"/>
      <c r="J203" s="237">
        <f>ROUND(I203*H203,2)</f>
        <v>0</v>
      </c>
      <c r="K203" s="238"/>
      <c r="L203" s="46"/>
      <c r="M203" s="239" t="s">
        <v>1</v>
      </c>
      <c r="N203" s="240" t="s">
        <v>44</v>
      </c>
      <c r="O203" s="93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3" t="s">
        <v>319</v>
      </c>
      <c r="AT203" s="243" t="s">
        <v>226</v>
      </c>
      <c r="AU203" s="243" t="s">
        <v>89</v>
      </c>
      <c r="AY203" s="19" t="s">
        <v>224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9" t="s">
        <v>89</v>
      </c>
      <c r="BK203" s="244">
        <f>ROUND(I203*H203,2)</f>
        <v>0</v>
      </c>
      <c r="BL203" s="19" t="s">
        <v>319</v>
      </c>
      <c r="BM203" s="243" t="s">
        <v>4195</v>
      </c>
    </row>
    <row r="204" s="2" customFormat="1" ht="24.15" customHeight="1">
      <c r="A204" s="40"/>
      <c r="B204" s="41"/>
      <c r="C204" s="231" t="s">
        <v>549</v>
      </c>
      <c r="D204" s="231" t="s">
        <v>226</v>
      </c>
      <c r="E204" s="232" t="s">
        <v>3010</v>
      </c>
      <c r="F204" s="233" t="s">
        <v>3011</v>
      </c>
      <c r="G204" s="234" t="s">
        <v>3008</v>
      </c>
      <c r="H204" s="235">
        <v>1</v>
      </c>
      <c r="I204" s="236"/>
      <c r="J204" s="237">
        <f>ROUND(I204*H204,2)</f>
        <v>0</v>
      </c>
      <c r="K204" s="238"/>
      <c r="L204" s="46"/>
      <c r="M204" s="239" t="s">
        <v>1</v>
      </c>
      <c r="N204" s="240" t="s">
        <v>44</v>
      </c>
      <c r="O204" s="93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3" t="s">
        <v>319</v>
      </c>
      <c r="AT204" s="243" t="s">
        <v>226</v>
      </c>
      <c r="AU204" s="243" t="s">
        <v>89</v>
      </c>
      <c r="AY204" s="19" t="s">
        <v>224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9" t="s">
        <v>89</v>
      </c>
      <c r="BK204" s="244">
        <f>ROUND(I204*H204,2)</f>
        <v>0</v>
      </c>
      <c r="BL204" s="19" t="s">
        <v>319</v>
      </c>
      <c r="BM204" s="243" t="s">
        <v>4196</v>
      </c>
    </row>
    <row r="205" s="2" customFormat="1" ht="16.5" customHeight="1">
      <c r="A205" s="40"/>
      <c r="B205" s="41"/>
      <c r="C205" s="231" t="s">
        <v>560</v>
      </c>
      <c r="D205" s="231" t="s">
        <v>226</v>
      </c>
      <c r="E205" s="232" t="s">
        <v>3013</v>
      </c>
      <c r="F205" s="233" t="s">
        <v>3014</v>
      </c>
      <c r="G205" s="234" t="s">
        <v>3008</v>
      </c>
      <c r="H205" s="235">
        <v>1</v>
      </c>
      <c r="I205" s="236"/>
      <c r="J205" s="237">
        <f>ROUND(I205*H205,2)</f>
        <v>0</v>
      </c>
      <c r="K205" s="238"/>
      <c r="L205" s="46"/>
      <c r="M205" s="239" t="s">
        <v>1</v>
      </c>
      <c r="N205" s="240" t="s">
        <v>44</v>
      </c>
      <c r="O205" s="93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319</v>
      </c>
      <c r="AT205" s="243" t="s">
        <v>226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319</v>
      </c>
      <c r="BM205" s="243" t="s">
        <v>4197</v>
      </c>
    </row>
    <row r="206" s="2" customFormat="1" ht="16.5" customHeight="1">
      <c r="A206" s="40"/>
      <c r="B206" s="41"/>
      <c r="C206" s="231" t="s">
        <v>578</v>
      </c>
      <c r="D206" s="231" t="s">
        <v>226</v>
      </c>
      <c r="E206" s="232" t="s">
        <v>3016</v>
      </c>
      <c r="F206" s="233" t="s">
        <v>3017</v>
      </c>
      <c r="G206" s="234" t="s">
        <v>273</v>
      </c>
      <c r="H206" s="235">
        <v>78</v>
      </c>
      <c r="I206" s="236"/>
      <c r="J206" s="237">
        <f>ROUND(I206*H206,2)</f>
        <v>0</v>
      </c>
      <c r="K206" s="238"/>
      <c r="L206" s="46"/>
      <c r="M206" s="239" t="s">
        <v>1</v>
      </c>
      <c r="N206" s="240" t="s">
        <v>44</v>
      </c>
      <c r="O206" s="93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319</v>
      </c>
      <c r="AT206" s="243" t="s">
        <v>226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319</v>
      </c>
      <c r="BM206" s="243" t="s">
        <v>4198</v>
      </c>
    </row>
    <row r="207" s="2" customFormat="1" ht="16.5" customHeight="1">
      <c r="A207" s="40"/>
      <c r="B207" s="41"/>
      <c r="C207" s="231" t="s">
        <v>582</v>
      </c>
      <c r="D207" s="231" t="s">
        <v>226</v>
      </c>
      <c r="E207" s="232" t="s">
        <v>3019</v>
      </c>
      <c r="F207" s="233" t="s">
        <v>3020</v>
      </c>
      <c r="G207" s="234" t="s">
        <v>273</v>
      </c>
      <c r="H207" s="235">
        <v>78</v>
      </c>
      <c r="I207" s="236"/>
      <c r="J207" s="237">
        <f>ROUND(I207*H207,2)</f>
        <v>0</v>
      </c>
      <c r="K207" s="238"/>
      <c r="L207" s="46"/>
      <c r="M207" s="239" t="s">
        <v>1</v>
      </c>
      <c r="N207" s="240" t="s">
        <v>44</v>
      </c>
      <c r="O207" s="93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3" t="s">
        <v>319</v>
      </c>
      <c r="AT207" s="243" t="s">
        <v>226</v>
      </c>
      <c r="AU207" s="243" t="s">
        <v>89</v>
      </c>
      <c r="AY207" s="19" t="s">
        <v>224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9" t="s">
        <v>89</v>
      </c>
      <c r="BK207" s="244">
        <f>ROUND(I207*H207,2)</f>
        <v>0</v>
      </c>
      <c r="BL207" s="19" t="s">
        <v>319</v>
      </c>
      <c r="BM207" s="243" t="s">
        <v>4199</v>
      </c>
    </row>
    <row r="208" s="2" customFormat="1" ht="16.5" customHeight="1">
      <c r="A208" s="40"/>
      <c r="B208" s="41"/>
      <c r="C208" s="231" t="s">
        <v>590</v>
      </c>
      <c r="D208" s="231" t="s">
        <v>226</v>
      </c>
      <c r="E208" s="232" t="s">
        <v>3022</v>
      </c>
      <c r="F208" s="233" t="s">
        <v>3023</v>
      </c>
      <c r="G208" s="234" t="s">
        <v>322</v>
      </c>
      <c r="H208" s="235">
        <v>0.085000000000000006</v>
      </c>
      <c r="I208" s="236"/>
      <c r="J208" s="237">
        <f>ROUND(I208*H208,2)</f>
        <v>0</v>
      </c>
      <c r="K208" s="238"/>
      <c r="L208" s="46"/>
      <c r="M208" s="239" t="s">
        <v>1</v>
      </c>
      <c r="N208" s="240" t="s">
        <v>44</v>
      </c>
      <c r="O208" s="93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3" t="s">
        <v>319</v>
      </c>
      <c r="AT208" s="243" t="s">
        <v>226</v>
      </c>
      <c r="AU208" s="243" t="s">
        <v>89</v>
      </c>
      <c r="AY208" s="19" t="s">
        <v>224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9" t="s">
        <v>89</v>
      </c>
      <c r="BK208" s="244">
        <f>ROUND(I208*H208,2)</f>
        <v>0</v>
      </c>
      <c r="BL208" s="19" t="s">
        <v>319</v>
      </c>
      <c r="BM208" s="243" t="s">
        <v>4200</v>
      </c>
    </row>
    <row r="209" s="12" customFormat="1" ht="22.8" customHeight="1">
      <c r="A209" s="12"/>
      <c r="B209" s="215"/>
      <c r="C209" s="216"/>
      <c r="D209" s="217" t="s">
        <v>77</v>
      </c>
      <c r="E209" s="229" t="s">
        <v>3025</v>
      </c>
      <c r="F209" s="229" t="s">
        <v>3026</v>
      </c>
      <c r="G209" s="216"/>
      <c r="H209" s="216"/>
      <c r="I209" s="219"/>
      <c r="J209" s="230">
        <f>BK209</f>
        <v>0</v>
      </c>
      <c r="K209" s="216"/>
      <c r="L209" s="221"/>
      <c r="M209" s="222"/>
      <c r="N209" s="223"/>
      <c r="O209" s="223"/>
      <c r="P209" s="224">
        <f>SUM(P210:P217)</f>
        <v>0</v>
      </c>
      <c r="Q209" s="223"/>
      <c r="R209" s="224">
        <f>SUM(R210:R217)</f>
        <v>0</v>
      </c>
      <c r="S209" s="223"/>
      <c r="T209" s="225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6" t="s">
        <v>89</v>
      </c>
      <c r="AT209" s="227" t="s">
        <v>77</v>
      </c>
      <c r="AU209" s="227" t="s">
        <v>84</v>
      </c>
      <c r="AY209" s="226" t="s">
        <v>224</v>
      </c>
      <c r="BK209" s="228">
        <f>SUM(BK210:BK217)</f>
        <v>0</v>
      </c>
    </row>
    <row r="210" s="2" customFormat="1" ht="16.5" customHeight="1">
      <c r="A210" s="40"/>
      <c r="B210" s="41"/>
      <c r="C210" s="231" t="s">
        <v>594</v>
      </c>
      <c r="D210" s="231" t="s">
        <v>226</v>
      </c>
      <c r="E210" s="232" t="s">
        <v>3027</v>
      </c>
      <c r="F210" s="233" t="s">
        <v>3028</v>
      </c>
      <c r="G210" s="234" t="s">
        <v>3029</v>
      </c>
      <c r="H210" s="235">
        <v>1</v>
      </c>
      <c r="I210" s="236"/>
      <c r="J210" s="237">
        <f>ROUND(I210*H210,2)</f>
        <v>0</v>
      </c>
      <c r="K210" s="238"/>
      <c r="L210" s="46"/>
      <c r="M210" s="239" t="s">
        <v>1</v>
      </c>
      <c r="N210" s="240" t="s">
        <v>44</v>
      </c>
      <c r="O210" s="93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3" t="s">
        <v>319</v>
      </c>
      <c r="AT210" s="243" t="s">
        <v>226</v>
      </c>
      <c r="AU210" s="243" t="s">
        <v>89</v>
      </c>
      <c r="AY210" s="19" t="s">
        <v>224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9" t="s">
        <v>89</v>
      </c>
      <c r="BK210" s="244">
        <f>ROUND(I210*H210,2)</f>
        <v>0</v>
      </c>
      <c r="BL210" s="19" t="s">
        <v>319</v>
      </c>
      <c r="BM210" s="243" t="s">
        <v>4201</v>
      </c>
    </row>
    <row r="211" s="2" customFormat="1" ht="16.5" customHeight="1">
      <c r="A211" s="40"/>
      <c r="B211" s="41"/>
      <c r="C211" s="231" t="s">
        <v>599</v>
      </c>
      <c r="D211" s="231" t="s">
        <v>226</v>
      </c>
      <c r="E211" s="232" t="s">
        <v>3031</v>
      </c>
      <c r="F211" s="233" t="s">
        <v>3032</v>
      </c>
      <c r="G211" s="234" t="s">
        <v>273</v>
      </c>
      <c r="H211" s="235">
        <v>4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319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319</v>
      </c>
      <c r="BM211" s="243" t="s">
        <v>4202</v>
      </c>
    </row>
    <row r="212" s="2" customFormat="1" ht="16.5" customHeight="1">
      <c r="A212" s="40"/>
      <c r="B212" s="41"/>
      <c r="C212" s="231" t="s">
        <v>604</v>
      </c>
      <c r="D212" s="231" t="s">
        <v>226</v>
      </c>
      <c r="E212" s="232" t="s">
        <v>3034</v>
      </c>
      <c r="F212" s="233" t="s">
        <v>3035</v>
      </c>
      <c r="G212" s="234" t="s">
        <v>273</v>
      </c>
      <c r="H212" s="235">
        <v>0.5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319</v>
      </c>
      <c r="AT212" s="243" t="s">
        <v>226</v>
      </c>
      <c r="AU212" s="243" t="s">
        <v>89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319</v>
      </c>
      <c r="BM212" s="243" t="s">
        <v>4203</v>
      </c>
    </row>
    <row r="213" s="2" customFormat="1" ht="16.5" customHeight="1">
      <c r="A213" s="40"/>
      <c r="B213" s="41"/>
      <c r="C213" s="231" t="s">
        <v>609</v>
      </c>
      <c r="D213" s="231" t="s">
        <v>226</v>
      </c>
      <c r="E213" s="232" t="s">
        <v>3037</v>
      </c>
      <c r="F213" s="233" t="s">
        <v>3038</v>
      </c>
      <c r="G213" s="234" t="s">
        <v>3008</v>
      </c>
      <c r="H213" s="235">
        <v>1</v>
      </c>
      <c r="I213" s="236"/>
      <c r="J213" s="237">
        <f>ROUND(I213*H213,2)</f>
        <v>0</v>
      </c>
      <c r="K213" s="238"/>
      <c r="L213" s="46"/>
      <c r="M213" s="239" t="s">
        <v>1</v>
      </c>
      <c r="N213" s="240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319</v>
      </c>
      <c r="AT213" s="243" t="s">
        <v>226</v>
      </c>
      <c r="AU213" s="243" t="s">
        <v>89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319</v>
      </c>
      <c r="BM213" s="243" t="s">
        <v>4204</v>
      </c>
    </row>
    <row r="214" s="2" customFormat="1" ht="16.5" customHeight="1">
      <c r="A214" s="40"/>
      <c r="B214" s="41"/>
      <c r="C214" s="231" t="s">
        <v>613</v>
      </c>
      <c r="D214" s="231" t="s">
        <v>226</v>
      </c>
      <c r="E214" s="232" t="s">
        <v>3040</v>
      </c>
      <c r="F214" s="233" t="s">
        <v>3041</v>
      </c>
      <c r="G214" s="234" t="s">
        <v>3008</v>
      </c>
      <c r="H214" s="235">
        <v>1</v>
      </c>
      <c r="I214" s="236"/>
      <c r="J214" s="237">
        <f>ROUND(I214*H214,2)</f>
        <v>0</v>
      </c>
      <c r="K214" s="238"/>
      <c r="L214" s="46"/>
      <c r="M214" s="239" t="s">
        <v>1</v>
      </c>
      <c r="N214" s="240" t="s">
        <v>44</v>
      </c>
      <c r="O214" s="93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319</v>
      </c>
      <c r="AT214" s="243" t="s">
        <v>226</v>
      </c>
      <c r="AU214" s="243" t="s">
        <v>89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319</v>
      </c>
      <c r="BM214" s="243" t="s">
        <v>4205</v>
      </c>
    </row>
    <row r="215" s="2" customFormat="1" ht="16.5" customHeight="1">
      <c r="A215" s="40"/>
      <c r="B215" s="41"/>
      <c r="C215" s="278" t="s">
        <v>618</v>
      </c>
      <c r="D215" s="278" t="s">
        <v>390</v>
      </c>
      <c r="E215" s="279" t="s">
        <v>3043</v>
      </c>
      <c r="F215" s="280" t="s">
        <v>3044</v>
      </c>
      <c r="G215" s="281" t="s">
        <v>386</v>
      </c>
      <c r="H215" s="282">
        <v>1</v>
      </c>
      <c r="I215" s="283"/>
      <c r="J215" s="284">
        <f>ROUND(I215*H215,2)</f>
        <v>0</v>
      </c>
      <c r="K215" s="285"/>
      <c r="L215" s="286"/>
      <c r="M215" s="287" t="s">
        <v>1</v>
      </c>
      <c r="N215" s="288" t="s">
        <v>44</v>
      </c>
      <c r="O215" s="93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3" t="s">
        <v>418</v>
      </c>
      <c r="AT215" s="243" t="s">
        <v>390</v>
      </c>
      <c r="AU215" s="243" t="s">
        <v>89</v>
      </c>
      <c r="AY215" s="19" t="s">
        <v>224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9" t="s">
        <v>89</v>
      </c>
      <c r="BK215" s="244">
        <f>ROUND(I215*H215,2)</f>
        <v>0</v>
      </c>
      <c r="BL215" s="19" t="s">
        <v>319</v>
      </c>
      <c r="BM215" s="243" t="s">
        <v>4206</v>
      </c>
    </row>
    <row r="216" s="2" customFormat="1" ht="16.5" customHeight="1">
      <c r="A216" s="40"/>
      <c r="B216" s="41"/>
      <c r="C216" s="231" t="s">
        <v>505</v>
      </c>
      <c r="D216" s="231" t="s">
        <v>226</v>
      </c>
      <c r="E216" s="232" t="s">
        <v>3046</v>
      </c>
      <c r="F216" s="233" t="s">
        <v>3047</v>
      </c>
      <c r="G216" s="234" t="s">
        <v>386</v>
      </c>
      <c r="H216" s="235">
        <v>1</v>
      </c>
      <c r="I216" s="236"/>
      <c r="J216" s="237">
        <f>ROUND(I216*H216,2)</f>
        <v>0</v>
      </c>
      <c r="K216" s="238"/>
      <c r="L216" s="46"/>
      <c r="M216" s="239" t="s">
        <v>1</v>
      </c>
      <c r="N216" s="240" t="s">
        <v>44</v>
      </c>
      <c r="O216" s="93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3" t="s">
        <v>319</v>
      </c>
      <c r="AT216" s="243" t="s">
        <v>226</v>
      </c>
      <c r="AU216" s="243" t="s">
        <v>89</v>
      </c>
      <c r="AY216" s="19" t="s">
        <v>224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9" t="s">
        <v>89</v>
      </c>
      <c r="BK216" s="244">
        <f>ROUND(I216*H216,2)</f>
        <v>0</v>
      </c>
      <c r="BL216" s="19" t="s">
        <v>319</v>
      </c>
      <c r="BM216" s="243" t="s">
        <v>4207</v>
      </c>
    </row>
    <row r="217" s="2" customFormat="1" ht="16.5" customHeight="1">
      <c r="A217" s="40"/>
      <c r="B217" s="41"/>
      <c r="C217" s="231" t="s">
        <v>558</v>
      </c>
      <c r="D217" s="231" t="s">
        <v>226</v>
      </c>
      <c r="E217" s="232" t="s">
        <v>3049</v>
      </c>
      <c r="F217" s="233" t="s">
        <v>3050</v>
      </c>
      <c r="G217" s="234" t="s">
        <v>322</v>
      </c>
      <c r="H217" s="235">
        <v>0.021999999999999999</v>
      </c>
      <c r="I217" s="236"/>
      <c r="J217" s="237">
        <f>ROUND(I217*H217,2)</f>
        <v>0</v>
      </c>
      <c r="K217" s="238"/>
      <c r="L217" s="46"/>
      <c r="M217" s="239" t="s">
        <v>1</v>
      </c>
      <c r="N217" s="240" t="s">
        <v>44</v>
      </c>
      <c r="O217" s="93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3" t="s">
        <v>319</v>
      </c>
      <c r="AT217" s="243" t="s">
        <v>226</v>
      </c>
      <c r="AU217" s="243" t="s">
        <v>89</v>
      </c>
      <c r="AY217" s="19" t="s">
        <v>224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9" t="s">
        <v>89</v>
      </c>
      <c r="BK217" s="244">
        <f>ROUND(I217*H217,2)</f>
        <v>0</v>
      </c>
      <c r="BL217" s="19" t="s">
        <v>319</v>
      </c>
      <c r="BM217" s="243" t="s">
        <v>4208</v>
      </c>
    </row>
    <row r="218" s="12" customFormat="1" ht="22.8" customHeight="1">
      <c r="A218" s="12"/>
      <c r="B218" s="215"/>
      <c r="C218" s="216"/>
      <c r="D218" s="217" t="s">
        <v>77</v>
      </c>
      <c r="E218" s="229" t="s">
        <v>3052</v>
      </c>
      <c r="F218" s="229" t="s">
        <v>3053</v>
      </c>
      <c r="G218" s="216"/>
      <c r="H218" s="216"/>
      <c r="I218" s="219"/>
      <c r="J218" s="230">
        <f>BK218</f>
        <v>0</v>
      </c>
      <c r="K218" s="216"/>
      <c r="L218" s="221"/>
      <c r="M218" s="222"/>
      <c r="N218" s="223"/>
      <c r="O218" s="223"/>
      <c r="P218" s="224">
        <f>SUM(P219:P244)</f>
        <v>0</v>
      </c>
      <c r="Q218" s="223"/>
      <c r="R218" s="224">
        <f>SUM(R219:R244)</f>
        <v>0</v>
      </c>
      <c r="S218" s="223"/>
      <c r="T218" s="225">
        <f>SUM(T219:T244)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6" t="s">
        <v>89</v>
      </c>
      <c r="AT218" s="227" t="s">
        <v>77</v>
      </c>
      <c r="AU218" s="227" t="s">
        <v>84</v>
      </c>
      <c r="AY218" s="226" t="s">
        <v>224</v>
      </c>
      <c r="BK218" s="228">
        <f>SUM(BK219:BK244)</f>
        <v>0</v>
      </c>
    </row>
    <row r="219" s="2" customFormat="1" ht="21.75" customHeight="1">
      <c r="A219" s="40"/>
      <c r="B219" s="41"/>
      <c r="C219" s="231" t="s">
        <v>632</v>
      </c>
      <c r="D219" s="231" t="s">
        <v>226</v>
      </c>
      <c r="E219" s="232" t="s">
        <v>3054</v>
      </c>
      <c r="F219" s="233" t="s">
        <v>3055</v>
      </c>
      <c r="G219" s="234" t="s">
        <v>386</v>
      </c>
      <c r="H219" s="235">
        <v>1</v>
      </c>
      <c r="I219" s="236"/>
      <c r="J219" s="237">
        <f>ROUND(I219*H219,2)</f>
        <v>0</v>
      </c>
      <c r="K219" s="238"/>
      <c r="L219" s="46"/>
      <c r="M219" s="239" t="s">
        <v>1</v>
      </c>
      <c r="N219" s="240" t="s">
        <v>44</v>
      </c>
      <c r="O219" s="93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3" t="s">
        <v>319</v>
      </c>
      <c r="AT219" s="243" t="s">
        <v>226</v>
      </c>
      <c r="AU219" s="243" t="s">
        <v>89</v>
      </c>
      <c r="AY219" s="19" t="s">
        <v>224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9" t="s">
        <v>89</v>
      </c>
      <c r="BK219" s="244">
        <f>ROUND(I219*H219,2)</f>
        <v>0</v>
      </c>
      <c r="BL219" s="19" t="s">
        <v>319</v>
      </c>
      <c r="BM219" s="243" t="s">
        <v>4209</v>
      </c>
    </row>
    <row r="220" s="2" customFormat="1" ht="24.15" customHeight="1">
      <c r="A220" s="40"/>
      <c r="B220" s="41"/>
      <c r="C220" s="231" t="s">
        <v>637</v>
      </c>
      <c r="D220" s="231" t="s">
        <v>226</v>
      </c>
      <c r="E220" s="232" t="s">
        <v>3057</v>
      </c>
      <c r="F220" s="233" t="s">
        <v>3058</v>
      </c>
      <c r="G220" s="234" t="s">
        <v>386</v>
      </c>
      <c r="H220" s="235">
        <v>1</v>
      </c>
      <c r="I220" s="236"/>
      <c r="J220" s="237">
        <f>ROUND(I220*H220,2)</f>
        <v>0</v>
      </c>
      <c r="K220" s="238"/>
      <c r="L220" s="46"/>
      <c r="M220" s="239" t="s">
        <v>1</v>
      </c>
      <c r="N220" s="240" t="s">
        <v>44</v>
      </c>
      <c r="O220" s="93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3" t="s">
        <v>319</v>
      </c>
      <c r="AT220" s="243" t="s">
        <v>226</v>
      </c>
      <c r="AU220" s="243" t="s">
        <v>89</v>
      </c>
      <c r="AY220" s="19" t="s">
        <v>224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9" t="s">
        <v>89</v>
      </c>
      <c r="BK220" s="244">
        <f>ROUND(I220*H220,2)</f>
        <v>0</v>
      </c>
      <c r="BL220" s="19" t="s">
        <v>319</v>
      </c>
      <c r="BM220" s="243" t="s">
        <v>4210</v>
      </c>
    </row>
    <row r="221" s="2" customFormat="1" ht="16.5" customHeight="1">
      <c r="A221" s="40"/>
      <c r="B221" s="41"/>
      <c r="C221" s="231" t="s">
        <v>642</v>
      </c>
      <c r="D221" s="231" t="s">
        <v>226</v>
      </c>
      <c r="E221" s="232" t="s">
        <v>3060</v>
      </c>
      <c r="F221" s="233" t="s">
        <v>3061</v>
      </c>
      <c r="G221" s="234" t="s">
        <v>386</v>
      </c>
      <c r="H221" s="235">
        <v>1</v>
      </c>
      <c r="I221" s="236"/>
      <c r="J221" s="237">
        <f>ROUND(I221*H221,2)</f>
        <v>0</v>
      </c>
      <c r="K221" s="238"/>
      <c r="L221" s="46"/>
      <c r="M221" s="239" t="s">
        <v>1</v>
      </c>
      <c r="N221" s="240" t="s">
        <v>44</v>
      </c>
      <c r="O221" s="93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3" t="s">
        <v>319</v>
      </c>
      <c r="AT221" s="243" t="s">
        <v>226</v>
      </c>
      <c r="AU221" s="243" t="s">
        <v>89</v>
      </c>
      <c r="AY221" s="19" t="s">
        <v>224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9" t="s">
        <v>89</v>
      </c>
      <c r="BK221" s="244">
        <f>ROUND(I221*H221,2)</f>
        <v>0</v>
      </c>
      <c r="BL221" s="19" t="s">
        <v>319</v>
      </c>
      <c r="BM221" s="243" t="s">
        <v>4211</v>
      </c>
    </row>
    <row r="222" s="2" customFormat="1" ht="16.5" customHeight="1">
      <c r="A222" s="40"/>
      <c r="B222" s="41"/>
      <c r="C222" s="231" t="s">
        <v>646</v>
      </c>
      <c r="D222" s="231" t="s">
        <v>226</v>
      </c>
      <c r="E222" s="232" t="s">
        <v>3063</v>
      </c>
      <c r="F222" s="233" t="s">
        <v>3064</v>
      </c>
      <c r="G222" s="234" t="s">
        <v>3008</v>
      </c>
      <c r="H222" s="235">
        <v>1</v>
      </c>
      <c r="I222" s="236"/>
      <c r="J222" s="237">
        <f>ROUND(I222*H222,2)</f>
        <v>0</v>
      </c>
      <c r="K222" s="238"/>
      <c r="L222" s="46"/>
      <c r="M222" s="239" t="s">
        <v>1</v>
      </c>
      <c r="N222" s="240" t="s">
        <v>44</v>
      </c>
      <c r="O222" s="93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319</v>
      </c>
      <c r="AT222" s="243" t="s">
        <v>226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319</v>
      </c>
      <c r="BM222" s="243" t="s">
        <v>4212</v>
      </c>
    </row>
    <row r="223" s="2" customFormat="1" ht="16.5" customHeight="1">
      <c r="A223" s="40"/>
      <c r="B223" s="41"/>
      <c r="C223" s="231" t="s">
        <v>655</v>
      </c>
      <c r="D223" s="231" t="s">
        <v>226</v>
      </c>
      <c r="E223" s="232" t="s">
        <v>3066</v>
      </c>
      <c r="F223" s="233" t="s">
        <v>3067</v>
      </c>
      <c r="G223" s="234" t="s">
        <v>386</v>
      </c>
      <c r="H223" s="235">
        <v>1</v>
      </c>
      <c r="I223" s="236"/>
      <c r="J223" s="237">
        <f>ROUND(I223*H223,2)</f>
        <v>0</v>
      </c>
      <c r="K223" s="238"/>
      <c r="L223" s="46"/>
      <c r="M223" s="239" t="s">
        <v>1</v>
      </c>
      <c r="N223" s="240" t="s">
        <v>44</v>
      </c>
      <c r="O223" s="93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3" t="s">
        <v>319</v>
      </c>
      <c r="AT223" s="243" t="s">
        <v>226</v>
      </c>
      <c r="AU223" s="243" t="s">
        <v>89</v>
      </c>
      <c r="AY223" s="19" t="s">
        <v>224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9" t="s">
        <v>89</v>
      </c>
      <c r="BK223" s="244">
        <f>ROUND(I223*H223,2)</f>
        <v>0</v>
      </c>
      <c r="BL223" s="19" t="s">
        <v>319</v>
      </c>
      <c r="BM223" s="243" t="s">
        <v>4213</v>
      </c>
    </row>
    <row r="224" s="2" customFormat="1" ht="16.5" customHeight="1">
      <c r="A224" s="40"/>
      <c r="B224" s="41"/>
      <c r="C224" s="278" t="s">
        <v>660</v>
      </c>
      <c r="D224" s="278" t="s">
        <v>390</v>
      </c>
      <c r="E224" s="279" t="s">
        <v>3069</v>
      </c>
      <c r="F224" s="280" t="s">
        <v>3070</v>
      </c>
      <c r="G224" s="281" t="s">
        <v>386</v>
      </c>
      <c r="H224" s="282">
        <v>1</v>
      </c>
      <c r="I224" s="283"/>
      <c r="J224" s="284">
        <f>ROUND(I224*H224,2)</f>
        <v>0</v>
      </c>
      <c r="K224" s="285"/>
      <c r="L224" s="286"/>
      <c r="M224" s="287" t="s">
        <v>1</v>
      </c>
      <c r="N224" s="288" t="s">
        <v>44</v>
      </c>
      <c r="O224" s="93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3" t="s">
        <v>418</v>
      </c>
      <c r="AT224" s="243" t="s">
        <v>390</v>
      </c>
      <c r="AU224" s="243" t="s">
        <v>89</v>
      </c>
      <c r="AY224" s="19" t="s">
        <v>224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9" t="s">
        <v>89</v>
      </c>
      <c r="BK224" s="244">
        <f>ROUND(I224*H224,2)</f>
        <v>0</v>
      </c>
      <c r="BL224" s="19" t="s">
        <v>319</v>
      </c>
      <c r="BM224" s="243" t="s">
        <v>4214</v>
      </c>
    </row>
    <row r="225" s="2" customFormat="1" ht="16.5" customHeight="1">
      <c r="A225" s="40"/>
      <c r="B225" s="41"/>
      <c r="C225" s="231" t="s">
        <v>664</v>
      </c>
      <c r="D225" s="231" t="s">
        <v>226</v>
      </c>
      <c r="E225" s="232" t="s">
        <v>3072</v>
      </c>
      <c r="F225" s="233" t="s">
        <v>3073</v>
      </c>
      <c r="G225" s="234" t="s">
        <v>386</v>
      </c>
      <c r="H225" s="235">
        <v>1</v>
      </c>
      <c r="I225" s="236"/>
      <c r="J225" s="237">
        <f>ROUND(I225*H225,2)</f>
        <v>0</v>
      </c>
      <c r="K225" s="238"/>
      <c r="L225" s="46"/>
      <c r="M225" s="239" t="s">
        <v>1</v>
      </c>
      <c r="N225" s="240" t="s">
        <v>44</v>
      </c>
      <c r="O225" s="93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3" t="s">
        <v>319</v>
      </c>
      <c r="AT225" s="243" t="s">
        <v>226</v>
      </c>
      <c r="AU225" s="243" t="s">
        <v>89</v>
      </c>
      <c r="AY225" s="19" t="s">
        <v>224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9" t="s">
        <v>89</v>
      </c>
      <c r="BK225" s="244">
        <f>ROUND(I225*H225,2)</f>
        <v>0</v>
      </c>
      <c r="BL225" s="19" t="s">
        <v>319</v>
      </c>
      <c r="BM225" s="243" t="s">
        <v>4215</v>
      </c>
    </row>
    <row r="226" s="2" customFormat="1" ht="21.75" customHeight="1">
      <c r="A226" s="40"/>
      <c r="B226" s="41"/>
      <c r="C226" s="231" t="s">
        <v>670</v>
      </c>
      <c r="D226" s="231" t="s">
        <v>226</v>
      </c>
      <c r="E226" s="232" t="s">
        <v>3075</v>
      </c>
      <c r="F226" s="233" t="s">
        <v>3076</v>
      </c>
      <c r="G226" s="234" t="s">
        <v>386</v>
      </c>
      <c r="H226" s="235">
        <v>1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319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319</v>
      </c>
      <c r="BM226" s="243" t="s">
        <v>4216</v>
      </c>
    </row>
    <row r="227" s="2" customFormat="1" ht="16.5" customHeight="1">
      <c r="A227" s="40"/>
      <c r="B227" s="41"/>
      <c r="C227" s="231" t="s">
        <v>687</v>
      </c>
      <c r="D227" s="231" t="s">
        <v>226</v>
      </c>
      <c r="E227" s="232" t="s">
        <v>3078</v>
      </c>
      <c r="F227" s="233" t="s">
        <v>3079</v>
      </c>
      <c r="G227" s="234" t="s">
        <v>3008</v>
      </c>
      <c r="H227" s="235">
        <v>1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319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319</v>
      </c>
      <c r="BM227" s="243" t="s">
        <v>4217</v>
      </c>
    </row>
    <row r="228" s="2" customFormat="1" ht="16.5" customHeight="1">
      <c r="A228" s="40"/>
      <c r="B228" s="41"/>
      <c r="C228" s="231" t="s">
        <v>703</v>
      </c>
      <c r="D228" s="231" t="s">
        <v>226</v>
      </c>
      <c r="E228" s="232" t="s">
        <v>3081</v>
      </c>
      <c r="F228" s="233" t="s">
        <v>3082</v>
      </c>
      <c r="G228" s="234" t="s">
        <v>3008</v>
      </c>
      <c r="H228" s="235">
        <v>1</v>
      </c>
      <c r="I228" s="236"/>
      <c r="J228" s="237">
        <f>ROUND(I228*H228,2)</f>
        <v>0</v>
      </c>
      <c r="K228" s="238"/>
      <c r="L228" s="46"/>
      <c r="M228" s="239" t="s">
        <v>1</v>
      </c>
      <c r="N228" s="240" t="s">
        <v>44</v>
      </c>
      <c r="O228" s="93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3" t="s">
        <v>319</v>
      </c>
      <c r="AT228" s="243" t="s">
        <v>226</v>
      </c>
      <c r="AU228" s="243" t="s">
        <v>89</v>
      </c>
      <c r="AY228" s="19" t="s">
        <v>224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9" t="s">
        <v>89</v>
      </c>
      <c r="BK228" s="244">
        <f>ROUND(I228*H228,2)</f>
        <v>0</v>
      </c>
      <c r="BL228" s="19" t="s">
        <v>319</v>
      </c>
      <c r="BM228" s="243" t="s">
        <v>4218</v>
      </c>
    </row>
    <row r="229" s="2" customFormat="1" ht="16.5" customHeight="1">
      <c r="A229" s="40"/>
      <c r="B229" s="41"/>
      <c r="C229" s="231" t="s">
        <v>711</v>
      </c>
      <c r="D229" s="231" t="s">
        <v>226</v>
      </c>
      <c r="E229" s="232" t="s">
        <v>3087</v>
      </c>
      <c r="F229" s="233" t="s">
        <v>3088</v>
      </c>
      <c r="G229" s="234" t="s">
        <v>386</v>
      </c>
      <c r="H229" s="235">
        <v>1</v>
      </c>
      <c r="I229" s="236"/>
      <c r="J229" s="237">
        <f>ROUND(I229*H229,2)</f>
        <v>0</v>
      </c>
      <c r="K229" s="238"/>
      <c r="L229" s="46"/>
      <c r="M229" s="239" t="s">
        <v>1</v>
      </c>
      <c r="N229" s="240" t="s">
        <v>44</v>
      </c>
      <c r="O229" s="93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3" t="s">
        <v>319</v>
      </c>
      <c r="AT229" s="243" t="s">
        <v>226</v>
      </c>
      <c r="AU229" s="243" t="s">
        <v>89</v>
      </c>
      <c r="AY229" s="19" t="s">
        <v>224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9" t="s">
        <v>89</v>
      </c>
      <c r="BK229" s="244">
        <f>ROUND(I229*H229,2)</f>
        <v>0</v>
      </c>
      <c r="BL229" s="19" t="s">
        <v>319</v>
      </c>
      <c r="BM229" s="243" t="s">
        <v>4219</v>
      </c>
    </row>
    <row r="230" s="2" customFormat="1" ht="16.5" customHeight="1">
      <c r="A230" s="40"/>
      <c r="B230" s="41"/>
      <c r="C230" s="231" t="s">
        <v>716</v>
      </c>
      <c r="D230" s="231" t="s">
        <v>226</v>
      </c>
      <c r="E230" s="232" t="s">
        <v>3090</v>
      </c>
      <c r="F230" s="233" t="s">
        <v>3091</v>
      </c>
      <c r="G230" s="234" t="s">
        <v>3008</v>
      </c>
      <c r="H230" s="235">
        <v>1</v>
      </c>
      <c r="I230" s="236"/>
      <c r="J230" s="237">
        <f>ROUND(I230*H230,2)</f>
        <v>0</v>
      </c>
      <c r="K230" s="238"/>
      <c r="L230" s="46"/>
      <c r="M230" s="239" t="s">
        <v>1</v>
      </c>
      <c r="N230" s="240" t="s">
        <v>44</v>
      </c>
      <c r="O230" s="93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3" t="s">
        <v>319</v>
      </c>
      <c r="AT230" s="243" t="s">
        <v>226</v>
      </c>
      <c r="AU230" s="243" t="s">
        <v>89</v>
      </c>
      <c r="AY230" s="19" t="s">
        <v>224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9" t="s">
        <v>89</v>
      </c>
      <c r="BK230" s="244">
        <f>ROUND(I230*H230,2)</f>
        <v>0</v>
      </c>
      <c r="BL230" s="19" t="s">
        <v>319</v>
      </c>
      <c r="BM230" s="243" t="s">
        <v>4220</v>
      </c>
    </row>
    <row r="231" s="2" customFormat="1" ht="16.5" customHeight="1">
      <c r="A231" s="40"/>
      <c r="B231" s="41"/>
      <c r="C231" s="231" t="s">
        <v>720</v>
      </c>
      <c r="D231" s="231" t="s">
        <v>226</v>
      </c>
      <c r="E231" s="232" t="s">
        <v>3099</v>
      </c>
      <c r="F231" s="233" t="s">
        <v>3100</v>
      </c>
      <c r="G231" s="234" t="s">
        <v>3008</v>
      </c>
      <c r="H231" s="235">
        <v>1</v>
      </c>
      <c r="I231" s="236"/>
      <c r="J231" s="237">
        <f>ROUND(I231*H231,2)</f>
        <v>0</v>
      </c>
      <c r="K231" s="238"/>
      <c r="L231" s="46"/>
      <c r="M231" s="239" t="s">
        <v>1</v>
      </c>
      <c r="N231" s="240" t="s">
        <v>44</v>
      </c>
      <c r="O231" s="93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3" t="s">
        <v>319</v>
      </c>
      <c r="AT231" s="243" t="s">
        <v>226</v>
      </c>
      <c r="AU231" s="243" t="s">
        <v>89</v>
      </c>
      <c r="AY231" s="19" t="s">
        <v>224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9" t="s">
        <v>89</v>
      </c>
      <c r="BK231" s="244">
        <f>ROUND(I231*H231,2)</f>
        <v>0</v>
      </c>
      <c r="BL231" s="19" t="s">
        <v>319</v>
      </c>
      <c r="BM231" s="243" t="s">
        <v>4221</v>
      </c>
    </row>
    <row r="232" s="2" customFormat="1" ht="16.5" customHeight="1">
      <c r="A232" s="40"/>
      <c r="B232" s="41"/>
      <c r="C232" s="278" t="s">
        <v>724</v>
      </c>
      <c r="D232" s="278" t="s">
        <v>390</v>
      </c>
      <c r="E232" s="279" t="s">
        <v>3102</v>
      </c>
      <c r="F232" s="280" t="s">
        <v>3103</v>
      </c>
      <c r="G232" s="281" t="s">
        <v>386</v>
      </c>
      <c r="H232" s="282">
        <v>1</v>
      </c>
      <c r="I232" s="283"/>
      <c r="J232" s="284">
        <f>ROUND(I232*H232,2)</f>
        <v>0</v>
      </c>
      <c r="K232" s="285"/>
      <c r="L232" s="286"/>
      <c r="M232" s="287" t="s">
        <v>1</v>
      </c>
      <c r="N232" s="288" t="s">
        <v>44</v>
      </c>
      <c r="O232" s="93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3" t="s">
        <v>418</v>
      </c>
      <c r="AT232" s="243" t="s">
        <v>390</v>
      </c>
      <c r="AU232" s="243" t="s">
        <v>89</v>
      </c>
      <c r="AY232" s="19" t="s">
        <v>224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9" t="s">
        <v>89</v>
      </c>
      <c r="BK232" s="244">
        <f>ROUND(I232*H232,2)</f>
        <v>0</v>
      </c>
      <c r="BL232" s="19" t="s">
        <v>319</v>
      </c>
      <c r="BM232" s="243" t="s">
        <v>4222</v>
      </c>
    </row>
    <row r="233" s="2" customFormat="1" ht="16.5" customHeight="1">
      <c r="A233" s="40"/>
      <c r="B233" s="41"/>
      <c r="C233" s="231" t="s">
        <v>737</v>
      </c>
      <c r="D233" s="231" t="s">
        <v>226</v>
      </c>
      <c r="E233" s="232" t="s">
        <v>3105</v>
      </c>
      <c r="F233" s="233" t="s">
        <v>3106</v>
      </c>
      <c r="G233" s="234" t="s">
        <v>3008</v>
      </c>
      <c r="H233" s="235">
        <v>8</v>
      </c>
      <c r="I233" s="236"/>
      <c r="J233" s="237">
        <f>ROUND(I233*H233,2)</f>
        <v>0</v>
      </c>
      <c r="K233" s="238"/>
      <c r="L233" s="46"/>
      <c r="M233" s="239" t="s">
        <v>1</v>
      </c>
      <c r="N233" s="240" t="s">
        <v>44</v>
      </c>
      <c r="O233" s="93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3" t="s">
        <v>319</v>
      </c>
      <c r="AT233" s="243" t="s">
        <v>226</v>
      </c>
      <c r="AU233" s="243" t="s">
        <v>89</v>
      </c>
      <c r="AY233" s="19" t="s">
        <v>224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9" t="s">
        <v>89</v>
      </c>
      <c r="BK233" s="244">
        <f>ROUND(I233*H233,2)</f>
        <v>0</v>
      </c>
      <c r="BL233" s="19" t="s">
        <v>319</v>
      </c>
      <c r="BM233" s="243" t="s">
        <v>4223</v>
      </c>
    </row>
    <row r="234" s="2" customFormat="1" ht="16.5" customHeight="1">
      <c r="A234" s="40"/>
      <c r="B234" s="41"/>
      <c r="C234" s="231" t="s">
        <v>741</v>
      </c>
      <c r="D234" s="231" t="s">
        <v>226</v>
      </c>
      <c r="E234" s="232" t="s">
        <v>3108</v>
      </c>
      <c r="F234" s="233" t="s">
        <v>3109</v>
      </c>
      <c r="G234" s="234" t="s">
        <v>3008</v>
      </c>
      <c r="H234" s="235">
        <v>2</v>
      </c>
      <c r="I234" s="236"/>
      <c r="J234" s="237">
        <f>ROUND(I234*H234,2)</f>
        <v>0</v>
      </c>
      <c r="K234" s="238"/>
      <c r="L234" s="46"/>
      <c r="M234" s="239" t="s">
        <v>1</v>
      </c>
      <c r="N234" s="240" t="s">
        <v>44</v>
      </c>
      <c r="O234" s="93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3" t="s">
        <v>319</v>
      </c>
      <c r="AT234" s="243" t="s">
        <v>226</v>
      </c>
      <c r="AU234" s="243" t="s">
        <v>89</v>
      </c>
      <c r="AY234" s="19" t="s">
        <v>224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9" t="s">
        <v>89</v>
      </c>
      <c r="BK234" s="244">
        <f>ROUND(I234*H234,2)</f>
        <v>0</v>
      </c>
      <c r="BL234" s="19" t="s">
        <v>319</v>
      </c>
      <c r="BM234" s="243" t="s">
        <v>4224</v>
      </c>
    </row>
    <row r="235" s="2" customFormat="1" ht="16.5" customHeight="1">
      <c r="A235" s="40"/>
      <c r="B235" s="41"/>
      <c r="C235" s="231" t="s">
        <v>749</v>
      </c>
      <c r="D235" s="231" t="s">
        <v>226</v>
      </c>
      <c r="E235" s="232" t="s">
        <v>3111</v>
      </c>
      <c r="F235" s="233" t="s">
        <v>3112</v>
      </c>
      <c r="G235" s="234" t="s">
        <v>3008</v>
      </c>
      <c r="H235" s="235">
        <v>1</v>
      </c>
      <c r="I235" s="236"/>
      <c r="J235" s="237">
        <f>ROUND(I235*H235,2)</f>
        <v>0</v>
      </c>
      <c r="K235" s="238"/>
      <c r="L235" s="46"/>
      <c r="M235" s="239" t="s">
        <v>1</v>
      </c>
      <c r="N235" s="240" t="s">
        <v>44</v>
      </c>
      <c r="O235" s="93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3" t="s">
        <v>319</v>
      </c>
      <c r="AT235" s="243" t="s">
        <v>226</v>
      </c>
      <c r="AU235" s="243" t="s">
        <v>89</v>
      </c>
      <c r="AY235" s="19" t="s">
        <v>224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9" t="s">
        <v>89</v>
      </c>
      <c r="BK235" s="244">
        <f>ROUND(I235*H235,2)</f>
        <v>0</v>
      </c>
      <c r="BL235" s="19" t="s">
        <v>319</v>
      </c>
      <c r="BM235" s="243" t="s">
        <v>4225</v>
      </c>
    </row>
    <row r="236" s="2" customFormat="1" ht="16.5" customHeight="1">
      <c r="A236" s="40"/>
      <c r="B236" s="41"/>
      <c r="C236" s="231" t="s">
        <v>756</v>
      </c>
      <c r="D236" s="231" t="s">
        <v>226</v>
      </c>
      <c r="E236" s="232" t="s">
        <v>3114</v>
      </c>
      <c r="F236" s="233" t="s">
        <v>3115</v>
      </c>
      <c r="G236" s="234" t="s">
        <v>3008</v>
      </c>
      <c r="H236" s="235">
        <v>1</v>
      </c>
      <c r="I236" s="236"/>
      <c r="J236" s="237">
        <f>ROUND(I236*H236,2)</f>
        <v>0</v>
      </c>
      <c r="K236" s="238"/>
      <c r="L236" s="46"/>
      <c r="M236" s="239" t="s">
        <v>1</v>
      </c>
      <c r="N236" s="240" t="s">
        <v>44</v>
      </c>
      <c r="O236" s="93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3" t="s">
        <v>319</v>
      </c>
      <c r="AT236" s="243" t="s">
        <v>226</v>
      </c>
      <c r="AU236" s="243" t="s">
        <v>89</v>
      </c>
      <c r="AY236" s="19" t="s">
        <v>224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9" t="s">
        <v>89</v>
      </c>
      <c r="BK236" s="244">
        <f>ROUND(I236*H236,2)</f>
        <v>0</v>
      </c>
      <c r="BL236" s="19" t="s">
        <v>319</v>
      </c>
      <c r="BM236" s="243" t="s">
        <v>4226</v>
      </c>
    </row>
    <row r="237" s="2" customFormat="1" ht="16.5" customHeight="1">
      <c r="A237" s="40"/>
      <c r="B237" s="41"/>
      <c r="C237" s="231" t="s">
        <v>764</v>
      </c>
      <c r="D237" s="231" t="s">
        <v>226</v>
      </c>
      <c r="E237" s="232" t="s">
        <v>3117</v>
      </c>
      <c r="F237" s="233" t="s">
        <v>3118</v>
      </c>
      <c r="G237" s="234" t="s">
        <v>3008</v>
      </c>
      <c r="H237" s="235">
        <v>1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319</v>
      </c>
      <c r="AT237" s="243" t="s">
        <v>226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319</v>
      </c>
      <c r="BM237" s="243" t="s">
        <v>4227</v>
      </c>
    </row>
    <row r="238" s="2" customFormat="1" ht="16.5" customHeight="1">
      <c r="A238" s="40"/>
      <c r="B238" s="41"/>
      <c r="C238" s="231" t="s">
        <v>770</v>
      </c>
      <c r="D238" s="231" t="s">
        <v>226</v>
      </c>
      <c r="E238" s="232" t="s">
        <v>3120</v>
      </c>
      <c r="F238" s="233" t="s">
        <v>3121</v>
      </c>
      <c r="G238" s="234" t="s">
        <v>3008</v>
      </c>
      <c r="H238" s="235">
        <v>1</v>
      </c>
      <c r="I238" s="236"/>
      <c r="J238" s="237">
        <f>ROUND(I238*H238,2)</f>
        <v>0</v>
      </c>
      <c r="K238" s="238"/>
      <c r="L238" s="46"/>
      <c r="M238" s="239" t="s">
        <v>1</v>
      </c>
      <c r="N238" s="240" t="s">
        <v>44</v>
      </c>
      <c r="O238" s="93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319</v>
      </c>
      <c r="AT238" s="243" t="s">
        <v>226</v>
      </c>
      <c r="AU238" s="243" t="s">
        <v>89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319</v>
      </c>
      <c r="BM238" s="243" t="s">
        <v>4228</v>
      </c>
    </row>
    <row r="239" s="2" customFormat="1" ht="16.5" customHeight="1">
      <c r="A239" s="40"/>
      <c r="B239" s="41"/>
      <c r="C239" s="231" t="s">
        <v>775</v>
      </c>
      <c r="D239" s="231" t="s">
        <v>226</v>
      </c>
      <c r="E239" s="232" t="s">
        <v>3123</v>
      </c>
      <c r="F239" s="233" t="s">
        <v>3124</v>
      </c>
      <c r="G239" s="234" t="s">
        <v>3008</v>
      </c>
      <c r="H239" s="235">
        <v>1</v>
      </c>
      <c r="I239" s="236"/>
      <c r="J239" s="237">
        <f>ROUND(I239*H239,2)</f>
        <v>0</v>
      </c>
      <c r="K239" s="238"/>
      <c r="L239" s="46"/>
      <c r="M239" s="239" t="s">
        <v>1</v>
      </c>
      <c r="N239" s="240" t="s">
        <v>44</v>
      </c>
      <c r="O239" s="93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3" t="s">
        <v>319</v>
      </c>
      <c r="AT239" s="243" t="s">
        <v>226</v>
      </c>
      <c r="AU239" s="243" t="s">
        <v>89</v>
      </c>
      <c r="AY239" s="19" t="s">
        <v>224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9" t="s">
        <v>89</v>
      </c>
      <c r="BK239" s="244">
        <f>ROUND(I239*H239,2)</f>
        <v>0</v>
      </c>
      <c r="BL239" s="19" t="s">
        <v>319</v>
      </c>
      <c r="BM239" s="243" t="s">
        <v>4229</v>
      </c>
    </row>
    <row r="240" s="2" customFormat="1" ht="16.5" customHeight="1">
      <c r="A240" s="40"/>
      <c r="B240" s="41"/>
      <c r="C240" s="231" t="s">
        <v>781</v>
      </c>
      <c r="D240" s="231" t="s">
        <v>226</v>
      </c>
      <c r="E240" s="232" t="s">
        <v>3126</v>
      </c>
      <c r="F240" s="233" t="s">
        <v>3127</v>
      </c>
      <c r="G240" s="234" t="s">
        <v>386</v>
      </c>
      <c r="H240" s="235">
        <v>1</v>
      </c>
      <c r="I240" s="236"/>
      <c r="J240" s="237">
        <f>ROUND(I240*H240,2)</f>
        <v>0</v>
      </c>
      <c r="K240" s="238"/>
      <c r="L240" s="46"/>
      <c r="M240" s="239" t="s">
        <v>1</v>
      </c>
      <c r="N240" s="240" t="s">
        <v>44</v>
      </c>
      <c r="O240" s="93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3" t="s">
        <v>319</v>
      </c>
      <c r="AT240" s="243" t="s">
        <v>226</v>
      </c>
      <c r="AU240" s="243" t="s">
        <v>89</v>
      </c>
      <c r="AY240" s="19" t="s">
        <v>224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9" t="s">
        <v>89</v>
      </c>
      <c r="BK240" s="244">
        <f>ROUND(I240*H240,2)</f>
        <v>0</v>
      </c>
      <c r="BL240" s="19" t="s">
        <v>319</v>
      </c>
      <c r="BM240" s="243" t="s">
        <v>4230</v>
      </c>
    </row>
    <row r="241" s="2" customFormat="1" ht="16.5" customHeight="1">
      <c r="A241" s="40"/>
      <c r="B241" s="41"/>
      <c r="C241" s="231" t="s">
        <v>787</v>
      </c>
      <c r="D241" s="231" t="s">
        <v>226</v>
      </c>
      <c r="E241" s="232" t="s">
        <v>3129</v>
      </c>
      <c r="F241" s="233" t="s">
        <v>3130</v>
      </c>
      <c r="G241" s="234" t="s">
        <v>386</v>
      </c>
      <c r="H241" s="235">
        <v>1</v>
      </c>
      <c r="I241" s="236"/>
      <c r="J241" s="237">
        <f>ROUND(I241*H241,2)</f>
        <v>0</v>
      </c>
      <c r="K241" s="238"/>
      <c r="L241" s="46"/>
      <c r="M241" s="239" t="s">
        <v>1</v>
      </c>
      <c r="N241" s="240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319</v>
      </c>
      <c r="AT241" s="243" t="s">
        <v>226</v>
      </c>
      <c r="AU241" s="243" t="s">
        <v>89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319</v>
      </c>
      <c r="BM241" s="243" t="s">
        <v>4231</v>
      </c>
    </row>
    <row r="242" s="2" customFormat="1" ht="16.5" customHeight="1">
      <c r="A242" s="40"/>
      <c r="B242" s="41"/>
      <c r="C242" s="231" t="s">
        <v>791</v>
      </c>
      <c r="D242" s="231" t="s">
        <v>226</v>
      </c>
      <c r="E242" s="232" t="s">
        <v>3132</v>
      </c>
      <c r="F242" s="233" t="s">
        <v>3133</v>
      </c>
      <c r="G242" s="234" t="s">
        <v>386</v>
      </c>
      <c r="H242" s="235">
        <v>1</v>
      </c>
      <c r="I242" s="236"/>
      <c r="J242" s="237">
        <f>ROUND(I242*H242,2)</f>
        <v>0</v>
      </c>
      <c r="K242" s="238"/>
      <c r="L242" s="46"/>
      <c r="M242" s="239" t="s">
        <v>1</v>
      </c>
      <c r="N242" s="240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319</v>
      </c>
      <c r="AT242" s="243" t="s">
        <v>226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319</v>
      </c>
      <c r="BM242" s="243" t="s">
        <v>4232</v>
      </c>
    </row>
    <row r="243" s="2" customFormat="1" ht="16.5" customHeight="1">
      <c r="A243" s="40"/>
      <c r="B243" s="41"/>
      <c r="C243" s="231" t="s">
        <v>797</v>
      </c>
      <c r="D243" s="231" t="s">
        <v>226</v>
      </c>
      <c r="E243" s="232" t="s">
        <v>3135</v>
      </c>
      <c r="F243" s="233" t="s">
        <v>3136</v>
      </c>
      <c r="G243" s="234" t="s">
        <v>386</v>
      </c>
      <c r="H243" s="235">
        <v>2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319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319</v>
      </c>
      <c r="BM243" s="243" t="s">
        <v>4233</v>
      </c>
    </row>
    <row r="244" s="2" customFormat="1" ht="16.5" customHeight="1">
      <c r="A244" s="40"/>
      <c r="B244" s="41"/>
      <c r="C244" s="231" t="s">
        <v>802</v>
      </c>
      <c r="D244" s="231" t="s">
        <v>226</v>
      </c>
      <c r="E244" s="232" t="s">
        <v>3138</v>
      </c>
      <c r="F244" s="233" t="s">
        <v>3139</v>
      </c>
      <c r="G244" s="234" t="s">
        <v>322</v>
      </c>
      <c r="H244" s="235">
        <v>0.20799999999999999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319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319</v>
      </c>
      <c r="BM244" s="243" t="s">
        <v>4234</v>
      </c>
    </row>
    <row r="245" s="12" customFormat="1" ht="22.8" customHeight="1">
      <c r="A245" s="12"/>
      <c r="B245" s="215"/>
      <c r="C245" s="216"/>
      <c r="D245" s="217" t="s">
        <v>77</v>
      </c>
      <c r="E245" s="229" t="s">
        <v>3141</v>
      </c>
      <c r="F245" s="229" t="s">
        <v>3142</v>
      </c>
      <c r="G245" s="216"/>
      <c r="H245" s="216"/>
      <c r="I245" s="219"/>
      <c r="J245" s="230">
        <f>BK245</f>
        <v>0</v>
      </c>
      <c r="K245" s="216"/>
      <c r="L245" s="221"/>
      <c r="M245" s="222"/>
      <c r="N245" s="223"/>
      <c r="O245" s="223"/>
      <c r="P245" s="224">
        <f>SUM(P246:P253)</f>
        <v>0</v>
      </c>
      <c r="Q245" s="223"/>
      <c r="R245" s="224">
        <f>SUM(R246:R253)</f>
        <v>0</v>
      </c>
      <c r="S245" s="223"/>
      <c r="T245" s="225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6" t="s">
        <v>89</v>
      </c>
      <c r="AT245" s="227" t="s">
        <v>77</v>
      </c>
      <c r="AU245" s="227" t="s">
        <v>84</v>
      </c>
      <c r="AY245" s="226" t="s">
        <v>224</v>
      </c>
      <c r="BK245" s="228">
        <f>SUM(BK246:BK253)</f>
        <v>0</v>
      </c>
    </row>
    <row r="246" s="2" customFormat="1" ht="21.75" customHeight="1">
      <c r="A246" s="40"/>
      <c r="B246" s="41"/>
      <c r="C246" s="231" t="s">
        <v>807</v>
      </c>
      <c r="D246" s="231" t="s">
        <v>226</v>
      </c>
      <c r="E246" s="232" t="s">
        <v>3143</v>
      </c>
      <c r="F246" s="233" t="s">
        <v>3144</v>
      </c>
      <c r="G246" s="234" t="s">
        <v>3008</v>
      </c>
      <c r="H246" s="235">
        <v>1</v>
      </c>
      <c r="I246" s="236"/>
      <c r="J246" s="237">
        <f>ROUND(I246*H246,2)</f>
        <v>0</v>
      </c>
      <c r="K246" s="238"/>
      <c r="L246" s="46"/>
      <c r="M246" s="239" t="s">
        <v>1</v>
      </c>
      <c r="N246" s="240" t="s">
        <v>44</v>
      </c>
      <c r="O246" s="93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3" t="s">
        <v>319</v>
      </c>
      <c r="AT246" s="243" t="s">
        <v>226</v>
      </c>
      <c r="AU246" s="243" t="s">
        <v>89</v>
      </c>
      <c r="AY246" s="19" t="s">
        <v>224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9" t="s">
        <v>89</v>
      </c>
      <c r="BK246" s="244">
        <f>ROUND(I246*H246,2)</f>
        <v>0</v>
      </c>
      <c r="BL246" s="19" t="s">
        <v>319</v>
      </c>
      <c r="BM246" s="243" t="s">
        <v>4235</v>
      </c>
    </row>
    <row r="247" s="2" customFormat="1" ht="21.75" customHeight="1">
      <c r="A247" s="40"/>
      <c r="B247" s="41"/>
      <c r="C247" s="231" t="s">
        <v>814</v>
      </c>
      <c r="D247" s="231" t="s">
        <v>226</v>
      </c>
      <c r="E247" s="232" t="s">
        <v>3146</v>
      </c>
      <c r="F247" s="233" t="s">
        <v>3147</v>
      </c>
      <c r="G247" s="234" t="s">
        <v>3008</v>
      </c>
      <c r="H247" s="235">
        <v>1</v>
      </c>
      <c r="I247" s="236"/>
      <c r="J247" s="237">
        <f>ROUND(I247*H247,2)</f>
        <v>0</v>
      </c>
      <c r="K247" s="238"/>
      <c r="L247" s="46"/>
      <c r="M247" s="239" t="s">
        <v>1</v>
      </c>
      <c r="N247" s="240" t="s">
        <v>44</v>
      </c>
      <c r="O247" s="93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3" t="s">
        <v>319</v>
      </c>
      <c r="AT247" s="243" t="s">
        <v>226</v>
      </c>
      <c r="AU247" s="243" t="s">
        <v>89</v>
      </c>
      <c r="AY247" s="19" t="s">
        <v>224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9" t="s">
        <v>89</v>
      </c>
      <c r="BK247" s="244">
        <f>ROUND(I247*H247,2)</f>
        <v>0</v>
      </c>
      <c r="BL247" s="19" t="s">
        <v>319</v>
      </c>
      <c r="BM247" s="243" t="s">
        <v>4236</v>
      </c>
    </row>
    <row r="248" s="2" customFormat="1" ht="16.5" customHeight="1">
      <c r="A248" s="40"/>
      <c r="B248" s="41"/>
      <c r="C248" s="231" t="s">
        <v>823</v>
      </c>
      <c r="D248" s="231" t="s">
        <v>226</v>
      </c>
      <c r="E248" s="232" t="s">
        <v>3149</v>
      </c>
      <c r="F248" s="233" t="s">
        <v>3150</v>
      </c>
      <c r="G248" s="234" t="s">
        <v>3008</v>
      </c>
      <c r="H248" s="235">
        <v>2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319</v>
      </c>
      <c r="AT248" s="243" t="s">
        <v>226</v>
      </c>
      <c r="AU248" s="243" t="s">
        <v>89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319</v>
      </c>
      <c r="BM248" s="243" t="s">
        <v>4237</v>
      </c>
    </row>
    <row r="249" s="2" customFormat="1" ht="21.75" customHeight="1">
      <c r="A249" s="40"/>
      <c r="B249" s="41"/>
      <c r="C249" s="231" t="s">
        <v>828</v>
      </c>
      <c r="D249" s="231" t="s">
        <v>226</v>
      </c>
      <c r="E249" s="232" t="s">
        <v>3152</v>
      </c>
      <c r="F249" s="233" t="s">
        <v>3153</v>
      </c>
      <c r="G249" s="234" t="s">
        <v>3008</v>
      </c>
      <c r="H249" s="235">
        <v>1</v>
      </c>
      <c r="I249" s="236"/>
      <c r="J249" s="237">
        <f>ROUND(I249*H249,2)</f>
        <v>0</v>
      </c>
      <c r="K249" s="238"/>
      <c r="L249" s="46"/>
      <c r="M249" s="239" t="s">
        <v>1</v>
      </c>
      <c r="N249" s="240" t="s">
        <v>44</v>
      </c>
      <c r="O249" s="93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3" t="s">
        <v>319</v>
      </c>
      <c r="AT249" s="243" t="s">
        <v>226</v>
      </c>
      <c r="AU249" s="243" t="s">
        <v>89</v>
      </c>
      <c r="AY249" s="19" t="s">
        <v>224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9" t="s">
        <v>89</v>
      </c>
      <c r="BK249" s="244">
        <f>ROUND(I249*H249,2)</f>
        <v>0</v>
      </c>
      <c r="BL249" s="19" t="s">
        <v>319</v>
      </c>
      <c r="BM249" s="243" t="s">
        <v>4238</v>
      </c>
    </row>
    <row r="250" s="2" customFormat="1" ht="21.75" customHeight="1">
      <c r="A250" s="40"/>
      <c r="B250" s="41"/>
      <c r="C250" s="231" t="s">
        <v>833</v>
      </c>
      <c r="D250" s="231" t="s">
        <v>226</v>
      </c>
      <c r="E250" s="232" t="s">
        <v>3155</v>
      </c>
      <c r="F250" s="233" t="s">
        <v>3156</v>
      </c>
      <c r="G250" s="234" t="s">
        <v>3008</v>
      </c>
      <c r="H250" s="235">
        <v>1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319</v>
      </c>
      <c r="AT250" s="243" t="s">
        <v>226</v>
      </c>
      <c r="AU250" s="243" t="s">
        <v>89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319</v>
      </c>
      <c r="BM250" s="243" t="s">
        <v>4239</v>
      </c>
    </row>
    <row r="251" s="2" customFormat="1" ht="16.5" customHeight="1">
      <c r="A251" s="40"/>
      <c r="B251" s="41"/>
      <c r="C251" s="231" t="s">
        <v>701</v>
      </c>
      <c r="D251" s="231" t="s">
        <v>226</v>
      </c>
      <c r="E251" s="232" t="s">
        <v>3158</v>
      </c>
      <c r="F251" s="233" t="s">
        <v>3159</v>
      </c>
      <c r="G251" s="234" t="s">
        <v>3008</v>
      </c>
      <c r="H251" s="235">
        <v>2</v>
      </c>
      <c r="I251" s="236"/>
      <c r="J251" s="237">
        <f>ROUND(I251*H251,2)</f>
        <v>0</v>
      </c>
      <c r="K251" s="238"/>
      <c r="L251" s="46"/>
      <c r="M251" s="239" t="s">
        <v>1</v>
      </c>
      <c r="N251" s="240" t="s">
        <v>44</v>
      </c>
      <c r="O251" s="93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3" t="s">
        <v>319</v>
      </c>
      <c r="AT251" s="243" t="s">
        <v>226</v>
      </c>
      <c r="AU251" s="243" t="s">
        <v>89</v>
      </c>
      <c r="AY251" s="19" t="s">
        <v>224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9" t="s">
        <v>89</v>
      </c>
      <c r="BK251" s="244">
        <f>ROUND(I251*H251,2)</f>
        <v>0</v>
      </c>
      <c r="BL251" s="19" t="s">
        <v>319</v>
      </c>
      <c r="BM251" s="243" t="s">
        <v>4240</v>
      </c>
    </row>
    <row r="252" s="2" customFormat="1" ht="16.5" customHeight="1">
      <c r="A252" s="40"/>
      <c r="B252" s="41"/>
      <c r="C252" s="231" t="s">
        <v>747</v>
      </c>
      <c r="D252" s="231" t="s">
        <v>226</v>
      </c>
      <c r="E252" s="232" t="s">
        <v>3161</v>
      </c>
      <c r="F252" s="233" t="s">
        <v>3162</v>
      </c>
      <c r="G252" s="234" t="s">
        <v>3008</v>
      </c>
      <c r="H252" s="235">
        <v>2</v>
      </c>
      <c r="I252" s="236"/>
      <c r="J252" s="237">
        <f>ROUND(I252*H252,2)</f>
        <v>0</v>
      </c>
      <c r="K252" s="238"/>
      <c r="L252" s="46"/>
      <c r="M252" s="239" t="s">
        <v>1</v>
      </c>
      <c r="N252" s="240" t="s">
        <v>44</v>
      </c>
      <c r="O252" s="93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3" t="s">
        <v>319</v>
      </c>
      <c r="AT252" s="243" t="s">
        <v>226</v>
      </c>
      <c r="AU252" s="243" t="s">
        <v>89</v>
      </c>
      <c r="AY252" s="19" t="s">
        <v>224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9" t="s">
        <v>89</v>
      </c>
      <c r="BK252" s="244">
        <f>ROUND(I252*H252,2)</f>
        <v>0</v>
      </c>
      <c r="BL252" s="19" t="s">
        <v>319</v>
      </c>
      <c r="BM252" s="243" t="s">
        <v>4241</v>
      </c>
    </row>
    <row r="253" s="2" customFormat="1" ht="16.5" customHeight="1">
      <c r="A253" s="40"/>
      <c r="B253" s="41"/>
      <c r="C253" s="231" t="s">
        <v>844</v>
      </c>
      <c r="D253" s="231" t="s">
        <v>226</v>
      </c>
      <c r="E253" s="232" t="s">
        <v>3164</v>
      </c>
      <c r="F253" s="233" t="s">
        <v>3165</v>
      </c>
      <c r="G253" s="234" t="s">
        <v>322</v>
      </c>
      <c r="H253" s="235">
        <v>0.083000000000000004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319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319</v>
      </c>
      <c r="BM253" s="243" t="s">
        <v>4242</v>
      </c>
    </row>
    <row r="254" s="12" customFormat="1" ht="22.8" customHeight="1">
      <c r="A254" s="12"/>
      <c r="B254" s="215"/>
      <c r="C254" s="216"/>
      <c r="D254" s="217" t="s">
        <v>77</v>
      </c>
      <c r="E254" s="229" t="s">
        <v>3167</v>
      </c>
      <c r="F254" s="229" t="s">
        <v>3168</v>
      </c>
      <c r="G254" s="216"/>
      <c r="H254" s="216"/>
      <c r="I254" s="219"/>
      <c r="J254" s="230">
        <f>BK254</f>
        <v>0</v>
      </c>
      <c r="K254" s="216"/>
      <c r="L254" s="221"/>
      <c r="M254" s="222"/>
      <c r="N254" s="223"/>
      <c r="O254" s="223"/>
      <c r="P254" s="224">
        <f>P255</f>
        <v>0</v>
      </c>
      <c r="Q254" s="223"/>
      <c r="R254" s="224">
        <f>R255</f>
        <v>0</v>
      </c>
      <c r="S254" s="223"/>
      <c r="T254" s="225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6" t="s">
        <v>89</v>
      </c>
      <c r="AT254" s="227" t="s">
        <v>77</v>
      </c>
      <c r="AU254" s="227" t="s">
        <v>84</v>
      </c>
      <c r="AY254" s="226" t="s">
        <v>224</v>
      </c>
      <c r="BK254" s="228">
        <f>BK255</f>
        <v>0</v>
      </c>
    </row>
    <row r="255" s="2" customFormat="1" ht="24.15" customHeight="1">
      <c r="A255" s="40"/>
      <c r="B255" s="41"/>
      <c r="C255" s="231" t="s">
        <v>849</v>
      </c>
      <c r="D255" s="231" t="s">
        <v>226</v>
      </c>
      <c r="E255" s="232" t="s">
        <v>3169</v>
      </c>
      <c r="F255" s="233" t="s">
        <v>3170</v>
      </c>
      <c r="G255" s="234" t="s">
        <v>3008</v>
      </c>
      <c r="H255" s="235">
        <v>4</v>
      </c>
      <c r="I255" s="236"/>
      <c r="J255" s="237">
        <f>ROUND(I255*H255,2)</f>
        <v>0</v>
      </c>
      <c r="K255" s="238"/>
      <c r="L255" s="46"/>
      <c r="M255" s="239" t="s">
        <v>1</v>
      </c>
      <c r="N255" s="240" t="s">
        <v>44</v>
      </c>
      <c r="O255" s="93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3" t="s">
        <v>319</v>
      </c>
      <c r="AT255" s="243" t="s">
        <v>226</v>
      </c>
      <c r="AU255" s="243" t="s">
        <v>89</v>
      </c>
      <c r="AY255" s="19" t="s">
        <v>224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9" t="s">
        <v>89</v>
      </c>
      <c r="BK255" s="244">
        <f>ROUND(I255*H255,2)</f>
        <v>0</v>
      </c>
      <c r="BL255" s="19" t="s">
        <v>319</v>
      </c>
      <c r="BM255" s="243" t="s">
        <v>4243</v>
      </c>
    </row>
    <row r="256" s="12" customFormat="1" ht="25.92" customHeight="1">
      <c r="A256" s="12"/>
      <c r="B256" s="215"/>
      <c r="C256" s="216"/>
      <c r="D256" s="217" t="s">
        <v>77</v>
      </c>
      <c r="E256" s="218" t="s">
        <v>390</v>
      </c>
      <c r="F256" s="218" t="s">
        <v>2147</v>
      </c>
      <c r="G256" s="216"/>
      <c r="H256" s="216"/>
      <c r="I256" s="219"/>
      <c r="J256" s="220">
        <f>BK256</f>
        <v>0</v>
      </c>
      <c r="K256" s="216"/>
      <c r="L256" s="221"/>
      <c r="M256" s="222"/>
      <c r="N256" s="223"/>
      <c r="O256" s="223"/>
      <c r="P256" s="224">
        <f>P257</f>
        <v>0</v>
      </c>
      <c r="Q256" s="223"/>
      <c r="R256" s="224">
        <f>R257</f>
        <v>0</v>
      </c>
      <c r="S256" s="223"/>
      <c r="T256" s="225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6" t="s">
        <v>93</v>
      </c>
      <c r="AT256" s="227" t="s">
        <v>77</v>
      </c>
      <c r="AU256" s="227" t="s">
        <v>78</v>
      </c>
      <c r="AY256" s="226" t="s">
        <v>224</v>
      </c>
      <c r="BK256" s="228">
        <f>BK257</f>
        <v>0</v>
      </c>
    </row>
    <row r="257" s="12" customFormat="1" ht="22.8" customHeight="1">
      <c r="A257" s="12"/>
      <c r="B257" s="215"/>
      <c r="C257" s="216"/>
      <c r="D257" s="217" t="s">
        <v>77</v>
      </c>
      <c r="E257" s="229" t="s">
        <v>3172</v>
      </c>
      <c r="F257" s="229" t="s">
        <v>3173</v>
      </c>
      <c r="G257" s="216"/>
      <c r="H257" s="216"/>
      <c r="I257" s="219"/>
      <c r="J257" s="230">
        <f>BK257</f>
        <v>0</v>
      </c>
      <c r="K257" s="216"/>
      <c r="L257" s="221"/>
      <c r="M257" s="222"/>
      <c r="N257" s="223"/>
      <c r="O257" s="223"/>
      <c r="P257" s="224">
        <f>SUM(P258:P259)</f>
        <v>0</v>
      </c>
      <c r="Q257" s="223"/>
      <c r="R257" s="224">
        <f>SUM(R258:R259)</f>
        <v>0</v>
      </c>
      <c r="S257" s="223"/>
      <c r="T257" s="225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6" t="s">
        <v>93</v>
      </c>
      <c r="AT257" s="227" t="s">
        <v>77</v>
      </c>
      <c r="AU257" s="227" t="s">
        <v>84</v>
      </c>
      <c r="AY257" s="226" t="s">
        <v>224</v>
      </c>
      <c r="BK257" s="228">
        <f>SUM(BK258:BK259)</f>
        <v>0</v>
      </c>
    </row>
    <row r="258" s="2" customFormat="1" ht="16.5" customHeight="1">
      <c r="A258" s="40"/>
      <c r="B258" s="41"/>
      <c r="C258" s="231" t="s">
        <v>853</v>
      </c>
      <c r="D258" s="231" t="s">
        <v>226</v>
      </c>
      <c r="E258" s="232" t="s">
        <v>3174</v>
      </c>
      <c r="F258" s="233" t="s">
        <v>3175</v>
      </c>
      <c r="G258" s="234" t="s">
        <v>386</v>
      </c>
      <c r="H258" s="235">
        <v>1</v>
      </c>
      <c r="I258" s="236"/>
      <c r="J258" s="237">
        <f>ROUND(I258*H258,2)</f>
        <v>0</v>
      </c>
      <c r="K258" s="238"/>
      <c r="L258" s="46"/>
      <c r="M258" s="239" t="s">
        <v>1</v>
      </c>
      <c r="N258" s="240" t="s">
        <v>44</v>
      </c>
      <c r="O258" s="93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3" t="s">
        <v>637</v>
      </c>
      <c r="AT258" s="243" t="s">
        <v>226</v>
      </c>
      <c r="AU258" s="243" t="s">
        <v>89</v>
      </c>
      <c r="AY258" s="19" t="s">
        <v>224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9" t="s">
        <v>89</v>
      </c>
      <c r="BK258" s="244">
        <f>ROUND(I258*H258,2)</f>
        <v>0</v>
      </c>
      <c r="BL258" s="19" t="s">
        <v>637</v>
      </c>
      <c r="BM258" s="243" t="s">
        <v>4244</v>
      </c>
    </row>
    <row r="259" s="2" customFormat="1" ht="16.5" customHeight="1">
      <c r="A259" s="40"/>
      <c r="B259" s="41"/>
      <c r="C259" s="278" t="s">
        <v>858</v>
      </c>
      <c r="D259" s="278" t="s">
        <v>390</v>
      </c>
      <c r="E259" s="279" t="s">
        <v>3177</v>
      </c>
      <c r="F259" s="280" t="s">
        <v>3178</v>
      </c>
      <c r="G259" s="281" t="s">
        <v>386</v>
      </c>
      <c r="H259" s="282">
        <v>1</v>
      </c>
      <c r="I259" s="283"/>
      <c r="J259" s="284">
        <f>ROUND(I259*H259,2)</f>
        <v>0</v>
      </c>
      <c r="K259" s="285"/>
      <c r="L259" s="286"/>
      <c r="M259" s="306" t="s">
        <v>1</v>
      </c>
      <c r="N259" s="307" t="s">
        <v>44</v>
      </c>
      <c r="O259" s="303"/>
      <c r="P259" s="304">
        <f>O259*H259</f>
        <v>0</v>
      </c>
      <c r="Q259" s="304">
        <v>0</v>
      </c>
      <c r="R259" s="304">
        <f>Q259*H259</f>
        <v>0</v>
      </c>
      <c r="S259" s="304">
        <v>0</v>
      </c>
      <c r="T259" s="30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3" t="s">
        <v>1647</v>
      </c>
      <c r="AT259" s="243" t="s">
        <v>390</v>
      </c>
      <c r="AU259" s="243" t="s">
        <v>89</v>
      </c>
      <c r="AY259" s="19" t="s">
        <v>224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9" t="s">
        <v>89</v>
      </c>
      <c r="BK259" s="244">
        <f>ROUND(I259*H259,2)</f>
        <v>0</v>
      </c>
      <c r="BL259" s="19" t="s">
        <v>637</v>
      </c>
      <c r="BM259" s="243" t="s">
        <v>4245</v>
      </c>
    </row>
    <row r="260" s="2" customFormat="1" ht="6.96" customHeight="1">
      <c r="A260" s="40"/>
      <c r="B260" s="68"/>
      <c r="C260" s="69"/>
      <c r="D260" s="69"/>
      <c r="E260" s="69"/>
      <c r="F260" s="69"/>
      <c r="G260" s="69"/>
      <c r="H260" s="69"/>
      <c r="I260" s="69"/>
      <c r="J260" s="69"/>
      <c r="K260" s="69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g5Hq4Nyuui2TixvcA9VHbWFDfUbNN0bTpu++urh+XysOHBnKW7t1+MUszkaZVH+ENlaw3qBBYf64UgxF4/3AWQ==" hashValue="2cExiAR50ukDPmpcXu+7pX90bTOaBrbjGEa36Q0k4WD+4KoAIGeizWwE4+TW5BdFIl2WnYxmUw6hMGpShuEMXA==" algorithmName="SHA-512" password="CC35"/>
  <autoFilter ref="C136:K2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4246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4247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ROUND(J171,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ROUND((SUM(BE171:BE1596)),  2)</f>
        <v>0</v>
      </c>
      <c r="G37" s="40"/>
      <c r="H37" s="40"/>
      <c r="I37" s="167">
        <v>0.20999999999999999</v>
      </c>
      <c r="J37" s="166">
        <f>ROUND(((SUM(BE171:BE1596))*I37),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ROUND((SUM(BF171:BF1596)),  2)</f>
        <v>0</v>
      </c>
      <c r="G38" s="40"/>
      <c r="H38" s="40"/>
      <c r="I38" s="167">
        <v>0.12</v>
      </c>
      <c r="J38" s="166">
        <f>ROUND(((SUM(BF171:BF1596))*I38),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ROUND((SUM(BG171:BG1596)),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ROUND((SUM(BH171:BH1596)),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ROUND((SUM(BI171:BI1596)),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4246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0030 - SO 03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J171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J172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J173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163</v>
      </c>
      <c r="E103" s="200"/>
      <c r="F103" s="200"/>
      <c r="G103" s="200"/>
      <c r="H103" s="200"/>
      <c r="I103" s="200"/>
      <c r="J103" s="201">
        <f>J197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164</v>
      </c>
      <c r="E104" s="200"/>
      <c r="F104" s="200"/>
      <c r="G104" s="200"/>
      <c r="H104" s="200"/>
      <c r="I104" s="200"/>
      <c r="J104" s="201">
        <f>J204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165</v>
      </c>
      <c r="E105" s="200"/>
      <c r="F105" s="200"/>
      <c r="G105" s="200"/>
      <c r="H105" s="200"/>
      <c r="I105" s="200"/>
      <c r="J105" s="201">
        <f>J269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166</v>
      </c>
      <c r="E106" s="200"/>
      <c r="F106" s="200"/>
      <c r="G106" s="200"/>
      <c r="H106" s="200"/>
      <c r="I106" s="200"/>
      <c r="J106" s="201">
        <f>J314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167</v>
      </c>
      <c r="E107" s="200"/>
      <c r="F107" s="200"/>
      <c r="G107" s="200"/>
      <c r="H107" s="200"/>
      <c r="I107" s="200"/>
      <c r="J107" s="201">
        <f>J324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168</v>
      </c>
      <c r="E108" s="200"/>
      <c r="F108" s="200"/>
      <c r="G108" s="200"/>
      <c r="H108" s="200"/>
      <c r="I108" s="200"/>
      <c r="J108" s="201">
        <f>J352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169</v>
      </c>
      <c r="E109" s="200"/>
      <c r="F109" s="200"/>
      <c r="G109" s="200"/>
      <c r="H109" s="200"/>
      <c r="I109" s="200"/>
      <c r="J109" s="201">
        <f>J398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170</v>
      </c>
      <c r="E110" s="200"/>
      <c r="F110" s="200"/>
      <c r="G110" s="200"/>
      <c r="H110" s="200"/>
      <c r="I110" s="200"/>
      <c r="J110" s="201">
        <f>J570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171</v>
      </c>
      <c r="E111" s="200"/>
      <c r="F111" s="200"/>
      <c r="G111" s="200"/>
      <c r="H111" s="200"/>
      <c r="I111" s="200"/>
      <c r="J111" s="201">
        <f>J597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172</v>
      </c>
      <c r="E112" s="200"/>
      <c r="F112" s="200"/>
      <c r="G112" s="200"/>
      <c r="H112" s="200"/>
      <c r="I112" s="200"/>
      <c r="J112" s="201">
        <f>J630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173</v>
      </c>
      <c r="E113" s="200"/>
      <c r="F113" s="200"/>
      <c r="G113" s="200"/>
      <c r="H113" s="200"/>
      <c r="I113" s="200"/>
      <c r="J113" s="201">
        <f>J646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2"/>
      <c r="C114" s="193"/>
      <c r="D114" s="194" t="s">
        <v>174</v>
      </c>
      <c r="E114" s="195"/>
      <c r="F114" s="195"/>
      <c r="G114" s="195"/>
      <c r="H114" s="195"/>
      <c r="I114" s="195"/>
      <c r="J114" s="196">
        <f>J648</f>
        <v>0</v>
      </c>
      <c r="K114" s="193"/>
      <c r="L114" s="19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8"/>
      <c r="C115" s="134"/>
      <c r="D115" s="199" t="s">
        <v>175</v>
      </c>
      <c r="E115" s="200"/>
      <c r="F115" s="200"/>
      <c r="G115" s="200"/>
      <c r="H115" s="200"/>
      <c r="I115" s="200"/>
      <c r="J115" s="201">
        <f>J649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176</v>
      </c>
      <c r="E116" s="200"/>
      <c r="F116" s="200"/>
      <c r="G116" s="200"/>
      <c r="H116" s="200"/>
      <c r="I116" s="200"/>
      <c r="J116" s="201">
        <f>J680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177</v>
      </c>
      <c r="E117" s="200"/>
      <c r="F117" s="200"/>
      <c r="G117" s="200"/>
      <c r="H117" s="200"/>
      <c r="I117" s="200"/>
      <c r="J117" s="201">
        <f>J754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178</v>
      </c>
      <c r="E118" s="200"/>
      <c r="F118" s="200"/>
      <c r="G118" s="200"/>
      <c r="H118" s="200"/>
      <c r="I118" s="200"/>
      <c r="J118" s="201">
        <f>J866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179</v>
      </c>
      <c r="E119" s="200"/>
      <c r="F119" s="200"/>
      <c r="G119" s="200"/>
      <c r="H119" s="200"/>
      <c r="I119" s="200"/>
      <c r="J119" s="201">
        <f>J877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8"/>
      <c r="C120" s="134"/>
      <c r="D120" s="199" t="s">
        <v>180</v>
      </c>
      <c r="E120" s="200"/>
      <c r="F120" s="200"/>
      <c r="G120" s="200"/>
      <c r="H120" s="200"/>
      <c r="I120" s="200"/>
      <c r="J120" s="201">
        <f>J878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8"/>
      <c r="C121" s="134"/>
      <c r="D121" s="199" t="s">
        <v>181</v>
      </c>
      <c r="E121" s="200"/>
      <c r="F121" s="200"/>
      <c r="G121" s="200"/>
      <c r="H121" s="200"/>
      <c r="I121" s="200"/>
      <c r="J121" s="201">
        <f>J904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8"/>
      <c r="C122" s="134"/>
      <c r="D122" s="199" t="s">
        <v>182</v>
      </c>
      <c r="E122" s="200"/>
      <c r="F122" s="200"/>
      <c r="G122" s="200"/>
      <c r="H122" s="200"/>
      <c r="I122" s="200"/>
      <c r="J122" s="201">
        <f>J916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183</v>
      </c>
      <c r="E123" s="200"/>
      <c r="F123" s="200"/>
      <c r="G123" s="200"/>
      <c r="H123" s="200"/>
      <c r="I123" s="200"/>
      <c r="J123" s="201">
        <f>J930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184</v>
      </c>
      <c r="E124" s="200"/>
      <c r="F124" s="200"/>
      <c r="G124" s="200"/>
      <c r="H124" s="200"/>
      <c r="I124" s="200"/>
      <c r="J124" s="201">
        <f>J953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185</v>
      </c>
      <c r="E125" s="200"/>
      <c r="F125" s="200"/>
      <c r="G125" s="200"/>
      <c r="H125" s="200"/>
      <c r="I125" s="200"/>
      <c r="J125" s="201">
        <f>J980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187</v>
      </c>
      <c r="E126" s="200"/>
      <c r="F126" s="200"/>
      <c r="G126" s="200"/>
      <c r="H126" s="200"/>
      <c r="I126" s="200"/>
      <c r="J126" s="201">
        <f>J992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188</v>
      </c>
      <c r="E127" s="200"/>
      <c r="F127" s="200"/>
      <c r="G127" s="200"/>
      <c r="H127" s="200"/>
      <c r="I127" s="200"/>
      <c r="J127" s="201">
        <f>J1179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4"/>
      <c r="D128" s="199" t="s">
        <v>189</v>
      </c>
      <c r="E128" s="200"/>
      <c r="F128" s="200"/>
      <c r="G128" s="200"/>
      <c r="H128" s="200"/>
      <c r="I128" s="200"/>
      <c r="J128" s="201">
        <f>J1196</f>
        <v>0</v>
      </c>
      <c r="K128" s="134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8"/>
      <c r="C129" s="134"/>
      <c r="D129" s="199" t="s">
        <v>190</v>
      </c>
      <c r="E129" s="200"/>
      <c r="F129" s="200"/>
      <c r="G129" s="200"/>
      <c r="H129" s="200"/>
      <c r="I129" s="200"/>
      <c r="J129" s="201">
        <f>J1232</f>
        <v>0</v>
      </c>
      <c r="K129" s="134"/>
      <c r="L129" s="202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8"/>
      <c r="C130" s="134"/>
      <c r="D130" s="199" t="s">
        <v>191</v>
      </c>
      <c r="E130" s="200"/>
      <c r="F130" s="200"/>
      <c r="G130" s="200"/>
      <c r="H130" s="200"/>
      <c r="I130" s="200"/>
      <c r="J130" s="201">
        <f>J1285</f>
        <v>0</v>
      </c>
      <c r="K130" s="134"/>
      <c r="L130" s="202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8"/>
      <c r="C131" s="134"/>
      <c r="D131" s="199" t="s">
        <v>192</v>
      </c>
      <c r="E131" s="200"/>
      <c r="F131" s="200"/>
      <c r="G131" s="200"/>
      <c r="H131" s="200"/>
      <c r="I131" s="200"/>
      <c r="J131" s="201">
        <f>J1311</f>
        <v>0</v>
      </c>
      <c r="K131" s="134"/>
      <c r="L131" s="202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8"/>
      <c r="C132" s="134"/>
      <c r="D132" s="199" t="s">
        <v>193</v>
      </c>
      <c r="E132" s="200"/>
      <c r="F132" s="200"/>
      <c r="G132" s="200"/>
      <c r="H132" s="200"/>
      <c r="I132" s="200"/>
      <c r="J132" s="201">
        <f>J1369</f>
        <v>0</v>
      </c>
      <c r="K132" s="134"/>
      <c r="L132" s="202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8"/>
      <c r="C133" s="134"/>
      <c r="D133" s="199" t="s">
        <v>194</v>
      </c>
      <c r="E133" s="200"/>
      <c r="F133" s="200"/>
      <c r="G133" s="200"/>
      <c r="H133" s="200"/>
      <c r="I133" s="200"/>
      <c r="J133" s="201">
        <f>J1395</f>
        <v>0</v>
      </c>
      <c r="K133" s="134"/>
      <c r="L133" s="202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92"/>
      <c r="C134" s="193"/>
      <c r="D134" s="194" t="s">
        <v>195</v>
      </c>
      <c r="E134" s="195"/>
      <c r="F134" s="195"/>
      <c r="G134" s="195"/>
      <c r="H134" s="195"/>
      <c r="I134" s="195"/>
      <c r="J134" s="196">
        <f>J1402</f>
        <v>0</v>
      </c>
      <c r="K134" s="193"/>
      <c r="L134" s="197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8"/>
      <c r="C135" s="134"/>
      <c r="D135" s="199" t="s">
        <v>196</v>
      </c>
      <c r="E135" s="200"/>
      <c r="F135" s="200"/>
      <c r="G135" s="200"/>
      <c r="H135" s="200"/>
      <c r="I135" s="200"/>
      <c r="J135" s="201">
        <f>J1403</f>
        <v>0</v>
      </c>
      <c r="K135" s="134"/>
      <c r="L135" s="202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98"/>
      <c r="C136" s="134"/>
      <c r="D136" s="199" t="s">
        <v>197</v>
      </c>
      <c r="E136" s="200"/>
      <c r="F136" s="200"/>
      <c r="G136" s="200"/>
      <c r="H136" s="200"/>
      <c r="I136" s="200"/>
      <c r="J136" s="201">
        <f>J1404</f>
        <v>0</v>
      </c>
      <c r="K136" s="134"/>
      <c r="L136" s="202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98"/>
      <c r="C137" s="134"/>
      <c r="D137" s="199" t="s">
        <v>198</v>
      </c>
      <c r="E137" s="200"/>
      <c r="F137" s="200"/>
      <c r="G137" s="200"/>
      <c r="H137" s="200"/>
      <c r="I137" s="200"/>
      <c r="J137" s="201">
        <f>J1440</f>
        <v>0</v>
      </c>
      <c r="K137" s="134"/>
      <c r="L137" s="202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98"/>
      <c r="C138" s="134"/>
      <c r="D138" s="199" t="s">
        <v>199</v>
      </c>
      <c r="E138" s="200"/>
      <c r="F138" s="200"/>
      <c r="G138" s="200"/>
      <c r="H138" s="200"/>
      <c r="I138" s="200"/>
      <c r="J138" s="201">
        <f>J1451</f>
        <v>0</v>
      </c>
      <c r="K138" s="134"/>
      <c r="L138" s="202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98"/>
      <c r="C139" s="134"/>
      <c r="D139" s="199" t="s">
        <v>200</v>
      </c>
      <c r="E139" s="200"/>
      <c r="F139" s="200"/>
      <c r="G139" s="200"/>
      <c r="H139" s="200"/>
      <c r="I139" s="200"/>
      <c r="J139" s="201">
        <f>J1471</f>
        <v>0</v>
      </c>
      <c r="K139" s="134"/>
      <c r="L139" s="202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4.88" customHeight="1">
      <c r="A140" s="10"/>
      <c r="B140" s="198"/>
      <c r="C140" s="134"/>
      <c r="D140" s="199" t="s">
        <v>201</v>
      </c>
      <c r="E140" s="200"/>
      <c r="F140" s="200"/>
      <c r="G140" s="200"/>
      <c r="H140" s="200"/>
      <c r="I140" s="200"/>
      <c r="J140" s="201">
        <f>J1484</f>
        <v>0</v>
      </c>
      <c r="K140" s="134"/>
      <c r="L140" s="202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4.88" customHeight="1">
      <c r="A141" s="10"/>
      <c r="B141" s="198"/>
      <c r="C141" s="134"/>
      <c r="D141" s="199" t="s">
        <v>202</v>
      </c>
      <c r="E141" s="200"/>
      <c r="F141" s="200"/>
      <c r="G141" s="200"/>
      <c r="H141" s="200"/>
      <c r="I141" s="200"/>
      <c r="J141" s="201">
        <f>J1505</f>
        <v>0</v>
      </c>
      <c r="K141" s="134"/>
      <c r="L141" s="202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4.88" customHeight="1">
      <c r="A142" s="10"/>
      <c r="B142" s="198"/>
      <c r="C142" s="134"/>
      <c r="D142" s="199" t="s">
        <v>203</v>
      </c>
      <c r="E142" s="200"/>
      <c r="F142" s="200"/>
      <c r="G142" s="200"/>
      <c r="H142" s="200"/>
      <c r="I142" s="200"/>
      <c r="J142" s="201">
        <f>J1528</f>
        <v>0</v>
      </c>
      <c r="K142" s="134"/>
      <c r="L142" s="202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4.88" customHeight="1">
      <c r="A143" s="10"/>
      <c r="B143" s="198"/>
      <c r="C143" s="134"/>
      <c r="D143" s="199" t="s">
        <v>204</v>
      </c>
      <c r="E143" s="200"/>
      <c r="F143" s="200"/>
      <c r="G143" s="200"/>
      <c r="H143" s="200"/>
      <c r="I143" s="200"/>
      <c r="J143" s="201">
        <f>J1536</f>
        <v>0</v>
      </c>
      <c r="K143" s="134"/>
      <c r="L143" s="202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98"/>
      <c r="C144" s="134"/>
      <c r="D144" s="199" t="s">
        <v>205</v>
      </c>
      <c r="E144" s="200"/>
      <c r="F144" s="200"/>
      <c r="G144" s="200"/>
      <c r="H144" s="200"/>
      <c r="I144" s="200"/>
      <c r="J144" s="201">
        <f>J1554</f>
        <v>0</v>
      </c>
      <c r="K144" s="134"/>
      <c r="L144" s="202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8"/>
      <c r="C145" s="134"/>
      <c r="D145" s="199" t="s">
        <v>206</v>
      </c>
      <c r="E145" s="200"/>
      <c r="F145" s="200"/>
      <c r="G145" s="200"/>
      <c r="H145" s="200"/>
      <c r="I145" s="200"/>
      <c r="J145" s="201">
        <f>J1557</f>
        <v>0</v>
      </c>
      <c r="K145" s="134"/>
      <c r="L145" s="202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4.88" customHeight="1">
      <c r="A146" s="10"/>
      <c r="B146" s="198"/>
      <c r="C146" s="134"/>
      <c r="D146" s="199" t="s">
        <v>207</v>
      </c>
      <c r="E146" s="200"/>
      <c r="F146" s="200"/>
      <c r="G146" s="200"/>
      <c r="H146" s="200"/>
      <c r="I146" s="200"/>
      <c r="J146" s="201">
        <f>J1558</f>
        <v>0</v>
      </c>
      <c r="K146" s="134"/>
      <c r="L146" s="202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4.88" customHeight="1">
      <c r="A147" s="10"/>
      <c r="B147" s="198"/>
      <c r="C147" s="134"/>
      <c r="D147" s="199" t="s">
        <v>208</v>
      </c>
      <c r="E147" s="200"/>
      <c r="F147" s="200"/>
      <c r="G147" s="200"/>
      <c r="H147" s="200"/>
      <c r="I147" s="200"/>
      <c r="J147" s="201">
        <f>J1588</f>
        <v>0</v>
      </c>
      <c r="K147" s="134"/>
      <c r="L147" s="202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2" customFormat="1" ht="21.84" customHeight="1">
      <c r="A148" s="40"/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6.96" customHeight="1">
      <c r="A149" s="40"/>
      <c r="B149" s="68"/>
      <c r="C149" s="69"/>
      <c r="D149" s="69"/>
      <c r="E149" s="69"/>
      <c r="F149" s="69"/>
      <c r="G149" s="69"/>
      <c r="H149" s="69"/>
      <c r="I149" s="69"/>
      <c r="J149" s="69"/>
      <c r="K149" s="69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3" s="2" customFormat="1" ht="6.96" customHeight="1">
      <c r="A153" s="40"/>
      <c r="B153" s="70"/>
      <c r="C153" s="71"/>
      <c r="D153" s="71"/>
      <c r="E153" s="71"/>
      <c r="F153" s="71"/>
      <c r="G153" s="71"/>
      <c r="H153" s="71"/>
      <c r="I153" s="71"/>
      <c r="J153" s="71"/>
      <c r="K153" s="71"/>
      <c r="L153" s="65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="2" customFormat="1" ht="24.96" customHeight="1">
      <c r="A154" s="40"/>
      <c r="B154" s="41"/>
      <c r="C154" s="25" t="s">
        <v>209</v>
      </c>
      <c r="D154" s="42"/>
      <c r="E154" s="42"/>
      <c r="F154" s="42"/>
      <c r="G154" s="42"/>
      <c r="H154" s="42"/>
      <c r="I154" s="42"/>
      <c r="J154" s="42"/>
      <c r="K154" s="42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6.96" customHeight="1">
      <c r="A155" s="40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2" customFormat="1" ht="12" customHeight="1">
      <c r="A156" s="40"/>
      <c r="B156" s="41"/>
      <c r="C156" s="34" t="s">
        <v>16</v>
      </c>
      <c r="D156" s="42"/>
      <c r="E156" s="42"/>
      <c r="F156" s="42"/>
      <c r="G156" s="42"/>
      <c r="H156" s="42"/>
      <c r="I156" s="42"/>
      <c r="J156" s="42"/>
      <c r="K156" s="42"/>
      <c r="L156" s="65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="2" customFormat="1" ht="16.5" customHeight="1">
      <c r="A157" s="40"/>
      <c r="B157" s="41"/>
      <c r="C157" s="42"/>
      <c r="D157" s="42"/>
      <c r="E157" s="186" t="str">
        <f>E7</f>
        <v>SOCIÁLNÍ REHABILITACE NOVÉ MĚSTO NAD METUJÍ</v>
      </c>
      <c r="F157" s="34"/>
      <c r="G157" s="34"/>
      <c r="H157" s="34"/>
      <c r="I157" s="42"/>
      <c r="J157" s="42"/>
      <c r="K157" s="42"/>
      <c r="L157" s="65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="1" customFormat="1" ht="12" customHeight="1">
      <c r="B158" s="23"/>
      <c r="C158" s="34" t="s">
        <v>150</v>
      </c>
      <c r="D158" s="24"/>
      <c r="E158" s="24"/>
      <c r="F158" s="24"/>
      <c r="G158" s="24"/>
      <c r="H158" s="24"/>
      <c r="I158" s="24"/>
      <c r="J158" s="24"/>
      <c r="K158" s="24"/>
      <c r="L158" s="22"/>
    </row>
    <row r="159" s="1" customFormat="1" ht="16.5" customHeight="1">
      <c r="B159" s="23"/>
      <c r="C159" s="24"/>
      <c r="D159" s="24"/>
      <c r="E159" s="186" t="s">
        <v>151</v>
      </c>
      <c r="F159" s="24"/>
      <c r="G159" s="24"/>
      <c r="H159" s="24"/>
      <c r="I159" s="24"/>
      <c r="J159" s="24"/>
      <c r="K159" s="24"/>
      <c r="L159" s="22"/>
    </row>
    <row r="160" s="1" customFormat="1" ht="12" customHeight="1">
      <c r="B160" s="23"/>
      <c r="C160" s="34" t="s">
        <v>152</v>
      </c>
      <c r="D160" s="24"/>
      <c r="E160" s="24"/>
      <c r="F160" s="24"/>
      <c r="G160" s="24"/>
      <c r="H160" s="24"/>
      <c r="I160" s="24"/>
      <c r="J160" s="24"/>
      <c r="K160" s="24"/>
      <c r="L160" s="22"/>
    </row>
    <row r="161" s="2" customFormat="1" ht="16.5" customHeight="1">
      <c r="A161" s="40"/>
      <c r="B161" s="41"/>
      <c r="C161" s="42"/>
      <c r="D161" s="42"/>
      <c r="E161" s="187" t="s">
        <v>4246</v>
      </c>
      <c r="F161" s="42"/>
      <c r="G161" s="42"/>
      <c r="H161" s="42"/>
      <c r="I161" s="42"/>
      <c r="J161" s="42"/>
      <c r="K161" s="42"/>
      <c r="L161" s="65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="2" customFormat="1" ht="12" customHeight="1">
      <c r="A162" s="40"/>
      <c r="B162" s="41"/>
      <c r="C162" s="34" t="s">
        <v>154</v>
      </c>
      <c r="D162" s="42"/>
      <c r="E162" s="42"/>
      <c r="F162" s="42"/>
      <c r="G162" s="42"/>
      <c r="H162" s="42"/>
      <c r="I162" s="42"/>
      <c r="J162" s="42"/>
      <c r="K162" s="42"/>
      <c r="L162" s="65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="2" customFormat="1" ht="16.5" customHeight="1">
      <c r="A163" s="40"/>
      <c r="B163" s="41"/>
      <c r="C163" s="42"/>
      <c r="D163" s="42"/>
      <c r="E163" s="78" t="str">
        <f>E13</f>
        <v>0030 - SO 03</v>
      </c>
      <c r="F163" s="42"/>
      <c r="G163" s="42"/>
      <c r="H163" s="42"/>
      <c r="I163" s="42"/>
      <c r="J163" s="42"/>
      <c r="K163" s="42"/>
      <c r="L163" s="65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="2" customFormat="1" ht="6.96" customHeight="1">
      <c r="A164" s="40"/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65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="2" customFormat="1" ht="12" customHeight="1">
      <c r="A165" s="40"/>
      <c r="B165" s="41"/>
      <c r="C165" s="34" t="s">
        <v>20</v>
      </c>
      <c r="D165" s="42"/>
      <c r="E165" s="42"/>
      <c r="F165" s="29" t="str">
        <f>F16</f>
        <v>P.Č. 961, 2340, K.Ú. NOVÉ MĚSTO NAD METUJÍ</v>
      </c>
      <c r="G165" s="42"/>
      <c r="H165" s="42"/>
      <c r="I165" s="34" t="s">
        <v>22</v>
      </c>
      <c r="J165" s="81" t="str">
        <f>IF(J16="","",J16)</f>
        <v>18. 12. 2024</v>
      </c>
      <c r="K165" s="42"/>
      <c r="L165" s="65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="2" customFormat="1" ht="6.96" customHeight="1">
      <c r="A166" s="40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65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="2" customFormat="1" ht="40.05" customHeight="1">
      <c r="A167" s="40"/>
      <c r="B167" s="41"/>
      <c r="C167" s="34" t="s">
        <v>24</v>
      </c>
      <c r="D167" s="42"/>
      <c r="E167" s="42"/>
      <c r="F167" s="29" t="str">
        <f>E19</f>
        <v>KRÁLOVÉHRADECKÝ KRAJ</v>
      </c>
      <c r="G167" s="42"/>
      <c r="H167" s="42"/>
      <c r="I167" s="34" t="s">
        <v>30</v>
      </c>
      <c r="J167" s="38" t="str">
        <f>E25</f>
        <v>ATELIER ARCHITEKTURY A URBANISMU, s.r.o.</v>
      </c>
      <c r="K167" s="42"/>
      <c r="L167" s="65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="2" customFormat="1" ht="15.15" customHeight="1">
      <c r="A168" s="40"/>
      <c r="B168" s="41"/>
      <c r="C168" s="34" t="s">
        <v>28</v>
      </c>
      <c r="D168" s="42"/>
      <c r="E168" s="42"/>
      <c r="F168" s="29" t="str">
        <f>IF(E22="","",E22)</f>
        <v>Vyplň údaj</v>
      </c>
      <c r="G168" s="42"/>
      <c r="H168" s="42"/>
      <c r="I168" s="34" t="s">
        <v>34</v>
      </c>
      <c r="J168" s="38" t="str">
        <f>E28</f>
        <v>JIŘÍ KOCIÁN</v>
      </c>
      <c r="K168" s="42"/>
      <c r="L168" s="65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="2" customFormat="1" ht="10.32" customHeight="1">
      <c r="A169" s="40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65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="11" customFormat="1" ht="29.28" customHeight="1">
      <c r="A170" s="203"/>
      <c r="B170" s="204"/>
      <c r="C170" s="205" t="s">
        <v>210</v>
      </c>
      <c r="D170" s="206" t="s">
        <v>63</v>
      </c>
      <c r="E170" s="206" t="s">
        <v>59</v>
      </c>
      <c r="F170" s="206" t="s">
        <v>60</v>
      </c>
      <c r="G170" s="206" t="s">
        <v>211</v>
      </c>
      <c r="H170" s="206" t="s">
        <v>212</v>
      </c>
      <c r="I170" s="206" t="s">
        <v>213</v>
      </c>
      <c r="J170" s="207" t="s">
        <v>158</v>
      </c>
      <c r="K170" s="208" t="s">
        <v>214</v>
      </c>
      <c r="L170" s="209"/>
      <c r="M170" s="102" t="s">
        <v>1</v>
      </c>
      <c r="N170" s="103" t="s">
        <v>42</v>
      </c>
      <c r="O170" s="103" t="s">
        <v>215</v>
      </c>
      <c r="P170" s="103" t="s">
        <v>216</v>
      </c>
      <c r="Q170" s="103" t="s">
        <v>217</v>
      </c>
      <c r="R170" s="103" t="s">
        <v>218</v>
      </c>
      <c r="S170" s="103" t="s">
        <v>219</v>
      </c>
      <c r="T170" s="104" t="s">
        <v>220</v>
      </c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</row>
    <row r="171" s="2" customFormat="1" ht="22.8" customHeight="1">
      <c r="A171" s="40"/>
      <c r="B171" s="41"/>
      <c r="C171" s="109" t="s">
        <v>221</v>
      </c>
      <c r="D171" s="42"/>
      <c r="E171" s="42"/>
      <c r="F171" s="42"/>
      <c r="G171" s="42"/>
      <c r="H171" s="42"/>
      <c r="I171" s="42"/>
      <c r="J171" s="210">
        <f>BK171</f>
        <v>0</v>
      </c>
      <c r="K171" s="42"/>
      <c r="L171" s="46"/>
      <c r="M171" s="105"/>
      <c r="N171" s="211"/>
      <c r="O171" s="106"/>
      <c r="P171" s="212">
        <f>P172+P648+P1402</f>
        <v>0</v>
      </c>
      <c r="Q171" s="106"/>
      <c r="R171" s="212">
        <f>R172+R648+R1402</f>
        <v>410.74443457999996</v>
      </c>
      <c r="S171" s="106"/>
      <c r="T171" s="213">
        <f>T172+T648+T1402</f>
        <v>0.00041232999999999998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77</v>
      </c>
      <c r="AU171" s="19" t="s">
        <v>160</v>
      </c>
      <c r="BK171" s="214">
        <f>BK172+BK648+BK1402</f>
        <v>0</v>
      </c>
    </row>
    <row r="172" s="12" customFormat="1" ht="25.92" customHeight="1">
      <c r="A172" s="12"/>
      <c r="B172" s="215"/>
      <c r="C172" s="216"/>
      <c r="D172" s="217" t="s">
        <v>77</v>
      </c>
      <c r="E172" s="218" t="s">
        <v>222</v>
      </c>
      <c r="F172" s="218" t="s">
        <v>223</v>
      </c>
      <c r="G172" s="216"/>
      <c r="H172" s="216"/>
      <c r="I172" s="219"/>
      <c r="J172" s="220">
        <f>BK172</f>
        <v>0</v>
      </c>
      <c r="K172" s="216"/>
      <c r="L172" s="221"/>
      <c r="M172" s="222"/>
      <c r="N172" s="223"/>
      <c r="O172" s="223"/>
      <c r="P172" s="224">
        <f>P173+P197+P204+P269+P314+P324+P352+P398+P570+P597+P630+P646</f>
        <v>0</v>
      </c>
      <c r="Q172" s="223"/>
      <c r="R172" s="224">
        <f>R173+R197+R204+R269+R314+R324+R352+R398+R570+R597+R630+R646</f>
        <v>387.90979788999999</v>
      </c>
      <c r="S172" s="223"/>
      <c r="T172" s="225">
        <f>T173+T197+T204+T269+T314+T324+T352+T398+T570+T597+T630+T646</f>
        <v>0.00041232999999999998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6" t="s">
        <v>84</v>
      </c>
      <c r="AT172" s="227" t="s">
        <v>77</v>
      </c>
      <c r="AU172" s="227" t="s">
        <v>78</v>
      </c>
      <c r="AY172" s="226" t="s">
        <v>224</v>
      </c>
      <c r="BK172" s="228">
        <f>BK173+BK197+BK204+BK269+BK314+BK324+BK352+BK398+BK570+BK597+BK630+BK646</f>
        <v>0</v>
      </c>
    </row>
    <row r="173" s="12" customFormat="1" ht="22.8" customHeight="1">
      <c r="A173" s="12"/>
      <c r="B173" s="215"/>
      <c r="C173" s="216"/>
      <c r="D173" s="217" t="s">
        <v>77</v>
      </c>
      <c r="E173" s="229" t="s">
        <v>84</v>
      </c>
      <c r="F173" s="229" t="s">
        <v>225</v>
      </c>
      <c r="G173" s="216"/>
      <c r="H173" s="216"/>
      <c r="I173" s="219"/>
      <c r="J173" s="230">
        <f>BK173</f>
        <v>0</v>
      </c>
      <c r="K173" s="216"/>
      <c r="L173" s="221"/>
      <c r="M173" s="222"/>
      <c r="N173" s="223"/>
      <c r="O173" s="223"/>
      <c r="P173" s="224">
        <f>SUM(P174:P196)</f>
        <v>0</v>
      </c>
      <c r="Q173" s="223"/>
      <c r="R173" s="224">
        <f>SUM(R174:R196)</f>
        <v>0</v>
      </c>
      <c r="S173" s="223"/>
      <c r="T173" s="225">
        <f>SUM(T174:T196)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6" t="s">
        <v>84</v>
      </c>
      <c r="AT173" s="227" t="s">
        <v>77</v>
      </c>
      <c r="AU173" s="227" t="s">
        <v>84</v>
      </c>
      <c r="AY173" s="226" t="s">
        <v>224</v>
      </c>
      <c r="BK173" s="228">
        <f>SUM(BK174:BK196)</f>
        <v>0</v>
      </c>
    </row>
    <row r="174" s="2" customFormat="1" ht="16.5" customHeight="1">
      <c r="A174" s="40"/>
      <c r="B174" s="41"/>
      <c r="C174" s="231" t="s">
        <v>84</v>
      </c>
      <c r="D174" s="231" t="s">
        <v>226</v>
      </c>
      <c r="E174" s="232" t="s">
        <v>227</v>
      </c>
      <c r="F174" s="233" t="s">
        <v>228</v>
      </c>
      <c r="G174" s="234" t="s">
        <v>229</v>
      </c>
      <c r="H174" s="235">
        <v>300</v>
      </c>
      <c r="I174" s="236"/>
      <c r="J174" s="237">
        <f>ROUND(I174*H174,2)</f>
        <v>0</v>
      </c>
      <c r="K174" s="238"/>
      <c r="L174" s="46"/>
      <c r="M174" s="239" t="s">
        <v>1</v>
      </c>
      <c r="N174" s="240" t="s">
        <v>44</v>
      </c>
      <c r="O174" s="93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3" t="s">
        <v>230</v>
      </c>
      <c r="AT174" s="243" t="s">
        <v>226</v>
      </c>
      <c r="AU174" s="243" t="s">
        <v>89</v>
      </c>
      <c r="AY174" s="19" t="s">
        <v>224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9" t="s">
        <v>89</v>
      </c>
      <c r="BK174" s="244">
        <f>ROUND(I174*H174,2)</f>
        <v>0</v>
      </c>
      <c r="BL174" s="19" t="s">
        <v>230</v>
      </c>
      <c r="BM174" s="243" t="s">
        <v>4248</v>
      </c>
    </row>
    <row r="175" s="13" customFormat="1">
      <c r="A175" s="13"/>
      <c r="B175" s="245"/>
      <c r="C175" s="246"/>
      <c r="D175" s="247" t="s">
        <v>232</v>
      </c>
      <c r="E175" s="248" t="s">
        <v>1</v>
      </c>
      <c r="F175" s="249" t="s">
        <v>3183</v>
      </c>
      <c r="G175" s="246"/>
      <c r="H175" s="250">
        <v>300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232</v>
      </c>
      <c r="AU175" s="256" t="s">
        <v>89</v>
      </c>
      <c r="AV175" s="13" t="s">
        <v>89</v>
      </c>
      <c r="AW175" s="13" t="s">
        <v>33</v>
      </c>
      <c r="AX175" s="13" t="s">
        <v>84</v>
      </c>
      <c r="AY175" s="256" t="s">
        <v>224</v>
      </c>
    </row>
    <row r="176" s="2" customFormat="1" ht="21.75" customHeight="1">
      <c r="A176" s="40"/>
      <c r="B176" s="41"/>
      <c r="C176" s="231" t="s">
        <v>89</v>
      </c>
      <c r="D176" s="231" t="s">
        <v>226</v>
      </c>
      <c r="E176" s="232" t="s">
        <v>234</v>
      </c>
      <c r="F176" s="233" t="s">
        <v>235</v>
      </c>
      <c r="G176" s="234" t="s">
        <v>236</v>
      </c>
      <c r="H176" s="235">
        <v>135</v>
      </c>
      <c r="I176" s="236"/>
      <c r="J176" s="237">
        <f>ROUND(I176*H176,2)</f>
        <v>0</v>
      </c>
      <c r="K176" s="238"/>
      <c r="L176" s="46"/>
      <c r="M176" s="239" t="s">
        <v>1</v>
      </c>
      <c r="N176" s="240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230</v>
      </c>
      <c r="AT176" s="243" t="s">
        <v>226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230</v>
      </c>
      <c r="BM176" s="243" t="s">
        <v>4249</v>
      </c>
    </row>
    <row r="177" s="14" customFormat="1">
      <c r="A177" s="14"/>
      <c r="B177" s="257"/>
      <c r="C177" s="258"/>
      <c r="D177" s="247" t="s">
        <v>232</v>
      </c>
      <c r="E177" s="259" t="s">
        <v>1</v>
      </c>
      <c r="F177" s="260" t="s">
        <v>238</v>
      </c>
      <c r="G177" s="258"/>
      <c r="H177" s="259" t="s">
        <v>1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232</v>
      </c>
      <c r="AU177" s="266" t="s">
        <v>89</v>
      </c>
      <c r="AV177" s="14" t="s">
        <v>84</v>
      </c>
      <c r="AW177" s="14" t="s">
        <v>33</v>
      </c>
      <c r="AX177" s="14" t="s">
        <v>78</v>
      </c>
      <c r="AY177" s="266" t="s">
        <v>224</v>
      </c>
    </row>
    <row r="178" s="13" customFormat="1">
      <c r="A178" s="13"/>
      <c r="B178" s="245"/>
      <c r="C178" s="246"/>
      <c r="D178" s="247" t="s">
        <v>232</v>
      </c>
      <c r="E178" s="248" t="s">
        <v>1</v>
      </c>
      <c r="F178" s="249" t="s">
        <v>3185</v>
      </c>
      <c r="G178" s="246"/>
      <c r="H178" s="250">
        <v>135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232</v>
      </c>
      <c r="AU178" s="256" t="s">
        <v>89</v>
      </c>
      <c r="AV178" s="13" t="s">
        <v>89</v>
      </c>
      <c r="AW178" s="13" t="s">
        <v>33</v>
      </c>
      <c r="AX178" s="13" t="s">
        <v>84</v>
      </c>
      <c r="AY178" s="256" t="s">
        <v>224</v>
      </c>
    </row>
    <row r="179" s="2" customFormat="1" ht="21.75" customHeight="1">
      <c r="A179" s="40"/>
      <c r="B179" s="41"/>
      <c r="C179" s="231" t="s">
        <v>93</v>
      </c>
      <c r="D179" s="231" t="s">
        <v>226</v>
      </c>
      <c r="E179" s="232" t="s">
        <v>240</v>
      </c>
      <c r="F179" s="233" t="s">
        <v>241</v>
      </c>
      <c r="G179" s="234" t="s">
        <v>236</v>
      </c>
      <c r="H179" s="235">
        <v>76.596999999999994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230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230</v>
      </c>
      <c r="BM179" s="243" t="s">
        <v>4250</v>
      </c>
    </row>
    <row r="180" s="14" customFormat="1">
      <c r="A180" s="14"/>
      <c r="B180" s="257"/>
      <c r="C180" s="258"/>
      <c r="D180" s="247" t="s">
        <v>232</v>
      </c>
      <c r="E180" s="259" t="s">
        <v>1</v>
      </c>
      <c r="F180" s="260" t="s">
        <v>243</v>
      </c>
      <c r="G180" s="258"/>
      <c r="H180" s="259" t="s">
        <v>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232</v>
      </c>
      <c r="AU180" s="266" t="s">
        <v>89</v>
      </c>
      <c r="AV180" s="14" t="s">
        <v>84</v>
      </c>
      <c r="AW180" s="14" t="s">
        <v>33</v>
      </c>
      <c r="AX180" s="14" t="s">
        <v>78</v>
      </c>
      <c r="AY180" s="266" t="s">
        <v>224</v>
      </c>
    </row>
    <row r="181" s="13" customFormat="1">
      <c r="A181" s="13"/>
      <c r="B181" s="245"/>
      <c r="C181" s="246"/>
      <c r="D181" s="247" t="s">
        <v>232</v>
      </c>
      <c r="E181" s="248" t="s">
        <v>1</v>
      </c>
      <c r="F181" s="249" t="s">
        <v>3187</v>
      </c>
      <c r="G181" s="246"/>
      <c r="H181" s="250">
        <v>65.335999999999999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232</v>
      </c>
      <c r="AU181" s="256" t="s">
        <v>89</v>
      </c>
      <c r="AV181" s="13" t="s">
        <v>89</v>
      </c>
      <c r="AW181" s="13" t="s">
        <v>33</v>
      </c>
      <c r="AX181" s="13" t="s">
        <v>78</v>
      </c>
      <c r="AY181" s="256" t="s">
        <v>224</v>
      </c>
    </row>
    <row r="182" s="13" customFormat="1">
      <c r="A182" s="13"/>
      <c r="B182" s="245"/>
      <c r="C182" s="246"/>
      <c r="D182" s="247" t="s">
        <v>232</v>
      </c>
      <c r="E182" s="248" t="s">
        <v>1</v>
      </c>
      <c r="F182" s="249" t="s">
        <v>3188</v>
      </c>
      <c r="G182" s="246"/>
      <c r="H182" s="250">
        <v>0.97099999999999997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232</v>
      </c>
      <c r="AU182" s="256" t="s">
        <v>89</v>
      </c>
      <c r="AV182" s="13" t="s">
        <v>89</v>
      </c>
      <c r="AW182" s="13" t="s">
        <v>33</v>
      </c>
      <c r="AX182" s="13" t="s">
        <v>78</v>
      </c>
      <c r="AY182" s="256" t="s">
        <v>224</v>
      </c>
    </row>
    <row r="183" s="14" customFormat="1">
      <c r="A183" s="14"/>
      <c r="B183" s="257"/>
      <c r="C183" s="258"/>
      <c r="D183" s="247" t="s">
        <v>232</v>
      </c>
      <c r="E183" s="259" t="s">
        <v>1</v>
      </c>
      <c r="F183" s="260" t="s">
        <v>246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232</v>
      </c>
      <c r="AU183" s="266" t="s">
        <v>89</v>
      </c>
      <c r="AV183" s="14" t="s">
        <v>84</v>
      </c>
      <c r="AW183" s="14" t="s">
        <v>33</v>
      </c>
      <c r="AX183" s="14" t="s">
        <v>78</v>
      </c>
      <c r="AY183" s="266" t="s">
        <v>224</v>
      </c>
    </row>
    <row r="184" s="13" customFormat="1">
      <c r="A184" s="13"/>
      <c r="B184" s="245"/>
      <c r="C184" s="246"/>
      <c r="D184" s="247" t="s">
        <v>232</v>
      </c>
      <c r="E184" s="248" t="s">
        <v>1</v>
      </c>
      <c r="F184" s="249" t="s">
        <v>3189</v>
      </c>
      <c r="G184" s="246"/>
      <c r="H184" s="250">
        <v>10.289999999999999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232</v>
      </c>
      <c r="AU184" s="256" t="s">
        <v>89</v>
      </c>
      <c r="AV184" s="13" t="s">
        <v>89</v>
      </c>
      <c r="AW184" s="13" t="s">
        <v>33</v>
      </c>
      <c r="AX184" s="13" t="s">
        <v>78</v>
      </c>
      <c r="AY184" s="256" t="s">
        <v>224</v>
      </c>
    </row>
    <row r="185" s="15" customFormat="1">
      <c r="A185" s="15"/>
      <c r="B185" s="267"/>
      <c r="C185" s="268"/>
      <c r="D185" s="247" t="s">
        <v>232</v>
      </c>
      <c r="E185" s="269" t="s">
        <v>1</v>
      </c>
      <c r="F185" s="270" t="s">
        <v>248</v>
      </c>
      <c r="G185" s="268"/>
      <c r="H185" s="271">
        <v>76.596999999999994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232</v>
      </c>
      <c r="AU185" s="277" t="s">
        <v>89</v>
      </c>
      <c r="AV185" s="15" t="s">
        <v>230</v>
      </c>
      <c r="AW185" s="15" t="s">
        <v>33</v>
      </c>
      <c r="AX185" s="15" t="s">
        <v>84</v>
      </c>
      <c r="AY185" s="277" t="s">
        <v>224</v>
      </c>
    </row>
    <row r="186" s="2" customFormat="1" ht="21.75" customHeight="1">
      <c r="A186" s="40"/>
      <c r="B186" s="41"/>
      <c r="C186" s="231" t="s">
        <v>230</v>
      </c>
      <c r="D186" s="231" t="s">
        <v>226</v>
      </c>
      <c r="E186" s="232" t="s">
        <v>249</v>
      </c>
      <c r="F186" s="233" t="s">
        <v>250</v>
      </c>
      <c r="G186" s="234" t="s">
        <v>236</v>
      </c>
      <c r="H186" s="235">
        <v>281.59699999999998</v>
      </c>
      <c r="I186" s="236"/>
      <c r="J186" s="237">
        <f>ROUND(I186*H186,2)</f>
        <v>0</v>
      </c>
      <c r="K186" s="238"/>
      <c r="L186" s="46"/>
      <c r="M186" s="239" t="s">
        <v>1</v>
      </c>
      <c r="N186" s="240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230</v>
      </c>
      <c r="AT186" s="243" t="s">
        <v>226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230</v>
      </c>
      <c r="BM186" s="243" t="s">
        <v>4251</v>
      </c>
    </row>
    <row r="187" s="13" customFormat="1">
      <c r="A187" s="13"/>
      <c r="B187" s="245"/>
      <c r="C187" s="246"/>
      <c r="D187" s="247" t="s">
        <v>232</v>
      </c>
      <c r="E187" s="248" t="s">
        <v>1</v>
      </c>
      <c r="F187" s="249" t="s">
        <v>3191</v>
      </c>
      <c r="G187" s="246"/>
      <c r="H187" s="250">
        <v>15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232</v>
      </c>
      <c r="AU187" s="256" t="s">
        <v>89</v>
      </c>
      <c r="AV187" s="13" t="s">
        <v>89</v>
      </c>
      <c r="AW187" s="13" t="s">
        <v>33</v>
      </c>
      <c r="AX187" s="13" t="s">
        <v>78</v>
      </c>
      <c r="AY187" s="256" t="s">
        <v>224</v>
      </c>
    </row>
    <row r="188" s="13" customFormat="1">
      <c r="A188" s="13"/>
      <c r="B188" s="245"/>
      <c r="C188" s="246"/>
      <c r="D188" s="247" t="s">
        <v>232</v>
      </c>
      <c r="E188" s="248" t="s">
        <v>1</v>
      </c>
      <c r="F188" s="249" t="s">
        <v>3192</v>
      </c>
      <c r="G188" s="246"/>
      <c r="H188" s="250">
        <v>211.59700000000001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232</v>
      </c>
      <c r="AU188" s="256" t="s">
        <v>89</v>
      </c>
      <c r="AV188" s="13" t="s">
        <v>89</v>
      </c>
      <c r="AW188" s="13" t="s">
        <v>33</v>
      </c>
      <c r="AX188" s="13" t="s">
        <v>78</v>
      </c>
      <c r="AY188" s="256" t="s">
        <v>224</v>
      </c>
    </row>
    <row r="189" s="13" customFormat="1">
      <c r="A189" s="13"/>
      <c r="B189" s="245"/>
      <c r="C189" s="246"/>
      <c r="D189" s="247" t="s">
        <v>232</v>
      </c>
      <c r="E189" s="248" t="s">
        <v>1</v>
      </c>
      <c r="F189" s="249" t="s">
        <v>3193</v>
      </c>
      <c r="G189" s="246"/>
      <c r="H189" s="250">
        <v>55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232</v>
      </c>
      <c r="AU189" s="256" t="s">
        <v>89</v>
      </c>
      <c r="AV189" s="13" t="s">
        <v>89</v>
      </c>
      <c r="AW189" s="13" t="s">
        <v>33</v>
      </c>
      <c r="AX189" s="13" t="s">
        <v>78</v>
      </c>
      <c r="AY189" s="256" t="s">
        <v>224</v>
      </c>
    </row>
    <row r="190" s="15" customFormat="1">
      <c r="A190" s="15"/>
      <c r="B190" s="267"/>
      <c r="C190" s="268"/>
      <c r="D190" s="247" t="s">
        <v>232</v>
      </c>
      <c r="E190" s="269" t="s">
        <v>1</v>
      </c>
      <c r="F190" s="270" t="s">
        <v>248</v>
      </c>
      <c r="G190" s="268"/>
      <c r="H190" s="271">
        <v>281.59699999999998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232</v>
      </c>
      <c r="AU190" s="277" t="s">
        <v>89</v>
      </c>
      <c r="AV190" s="15" t="s">
        <v>230</v>
      </c>
      <c r="AW190" s="15" t="s">
        <v>33</v>
      </c>
      <c r="AX190" s="15" t="s">
        <v>84</v>
      </c>
      <c r="AY190" s="277" t="s">
        <v>224</v>
      </c>
    </row>
    <row r="191" s="2" customFormat="1" ht="16.5" customHeight="1">
      <c r="A191" s="40"/>
      <c r="B191" s="41"/>
      <c r="C191" s="231" t="s">
        <v>255</v>
      </c>
      <c r="D191" s="231" t="s">
        <v>226</v>
      </c>
      <c r="E191" s="232" t="s">
        <v>256</v>
      </c>
      <c r="F191" s="233" t="s">
        <v>257</v>
      </c>
      <c r="G191" s="234" t="s">
        <v>236</v>
      </c>
      <c r="H191" s="235">
        <v>55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230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230</v>
      </c>
      <c r="BM191" s="243" t="s">
        <v>4252</v>
      </c>
    </row>
    <row r="192" s="13" customFormat="1">
      <c r="A192" s="13"/>
      <c r="B192" s="245"/>
      <c r="C192" s="246"/>
      <c r="D192" s="247" t="s">
        <v>232</v>
      </c>
      <c r="E192" s="248" t="s">
        <v>1</v>
      </c>
      <c r="F192" s="249" t="s">
        <v>3195</v>
      </c>
      <c r="G192" s="246"/>
      <c r="H192" s="250">
        <v>55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232</v>
      </c>
      <c r="AU192" s="256" t="s">
        <v>89</v>
      </c>
      <c r="AV192" s="13" t="s">
        <v>89</v>
      </c>
      <c r="AW192" s="13" t="s">
        <v>33</v>
      </c>
      <c r="AX192" s="13" t="s">
        <v>84</v>
      </c>
      <c r="AY192" s="256" t="s">
        <v>224</v>
      </c>
    </row>
    <row r="193" s="2" customFormat="1" ht="16.5" customHeight="1">
      <c r="A193" s="40"/>
      <c r="B193" s="41"/>
      <c r="C193" s="231" t="s">
        <v>260</v>
      </c>
      <c r="D193" s="231" t="s">
        <v>226</v>
      </c>
      <c r="E193" s="232" t="s">
        <v>261</v>
      </c>
      <c r="F193" s="233" t="s">
        <v>262</v>
      </c>
      <c r="G193" s="234" t="s">
        <v>229</v>
      </c>
      <c r="H193" s="235">
        <v>300</v>
      </c>
      <c r="I193" s="236"/>
      <c r="J193" s="237">
        <f>ROUND(I193*H193,2)</f>
        <v>0</v>
      </c>
      <c r="K193" s="238"/>
      <c r="L193" s="46"/>
      <c r="M193" s="239" t="s">
        <v>1</v>
      </c>
      <c r="N193" s="240" t="s">
        <v>44</v>
      </c>
      <c r="O193" s="93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230</v>
      </c>
      <c r="AT193" s="243" t="s">
        <v>226</v>
      </c>
      <c r="AU193" s="243" t="s">
        <v>89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230</v>
      </c>
      <c r="BM193" s="243" t="s">
        <v>4253</v>
      </c>
    </row>
    <row r="194" s="13" customFormat="1">
      <c r="A194" s="13"/>
      <c r="B194" s="245"/>
      <c r="C194" s="246"/>
      <c r="D194" s="247" t="s">
        <v>232</v>
      </c>
      <c r="E194" s="248" t="s">
        <v>1</v>
      </c>
      <c r="F194" s="249" t="s">
        <v>3183</v>
      </c>
      <c r="G194" s="246"/>
      <c r="H194" s="250">
        <v>300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232</v>
      </c>
      <c r="AU194" s="256" t="s">
        <v>89</v>
      </c>
      <c r="AV194" s="13" t="s">
        <v>89</v>
      </c>
      <c r="AW194" s="13" t="s">
        <v>33</v>
      </c>
      <c r="AX194" s="13" t="s">
        <v>84</v>
      </c>
      <c r="AY194" s="256" t="s">
        <v>224</v>
      </c>
    </row>
    <row r="195" s="2" customFormat="1" ht="16.5" customHeight="1">
      <c r="A195" s="40"/>
      <c r="B195" s="41"/>
      <c r="C195" s="231" t="s">
        <v>264</v>
      </c>
      <c r="D195" s="231" t="s">
        <v>226</v>
      </c>
      <c r="E195" s="232" t="s">
        <v>265</v>
      </c>
      <c r="F195" s="233" t="s">
        <v>266</v>
      </c>
      <c r="G195" s="234" t="s">
        <v>236</v>
      </c>
      <c r="H195" s="235">
        <v>55</v>
      </c>
      <c r="I195" s="236"/>
      <c r="J195" s="237">
        <f>ROUND(I195*H195,2)</f>
        <v>0</v>
      </c>
      <c r="K195" s="238"/>
      <c r="L195" s="46"/>
      <c r="M195" s="239" t="s">
        <v>1</v>
      </c>
      <c r="N195" s="240" t="s">
        <v>44</v>
      </c>
      <c r="O195" s="93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3" t="s">
        <v>230</v>
      </c>
      <c r="AT195" s="243" t="s">
        <v>226</v>
      </c>
      <c r="AU195" s="243" t="s">
        <v>89</v>
      </c>
      <c r="AY195" s="19" t="s">
        <v>224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9" t="s">
        <v>89</v>
      </c>
      <c r="BK195" s="244">
        <f>ROUND(I195*H195,2)</f>
        <v>0</v>
      </c>
      <c r="BL195" s="19" t="s">
        <v>230</v>
      </c>
      <c r="BM195" s="243" t="s">
        <v>4254</v>
      </c>
    </row>
    <row r="196" s="13" customFormat="1">
      <c r="A196" s="13"/>
      <c r="B196" s="245"/>
      <c r="C196" s="246"/>
      <c r="D196" s="247" t="s">
        <v>232</v>
      </c>
      <c r="E196" s="248" t="s">
        <v>1</v>
      </c>
      <c r="F196" s="249" t="s">
        <v>3198</v>
      </c>
      <c r="G196" s="246"/>
      <c r="H196" s="250">
        <v>55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232</v>
      </c>
      <c r="AU196" s="256" t="s">
        <v>89</v>
      </c>
      <c r="AV196" s="13" t="s">
        <v>89</v>
      </c>
      <c r="AW196" s="13" t="s">
        <v>33</v>
      </c>
      <c r="AX196" s="13" t="s">
        <v>84</v>
      </c>
      <c r="AY196" s="256" t="s">
        <v>224</v>
      </c>
    </row>
    <row r="197" s="12" customFormat="1" ht="22.8" customHeight="1">
      <c r="A197" s="12"/>
      <c r="B197" s="215"/>
      <c r="C197" s="216"/>
      <c r="D197" s="217" t="s">
        <v>77</v>
      </c>
      <c r="E197" s="229" t="s">
        <v>7</v>
      </c>
      <c r="F197" s="229" t="s">
        <v>269</v>
      </c>
      <c r="G197" s="216"/>
      <c r="H197" s="216"/>
      <c r="I197" s="219"/>
      <c r="J197" s="230">
        <f>BK197</f>
        <v>0</v>
      </c>
      <c r="K197" s="216"/>
      <c r="L197" s="221"/>
      <c r="M197" s="222"/>
      <c r="N197" s="223"/>
      <c r="O197" s="223"/>
      <c r="P197" s="224">
        <f>SUM(P198:P203)</f>
        <v>0</v>
      </c>
      <c r="Q197" s="223"/>
      <c r="R197" s="224">
        <f>SUM(R198:R203)</f>
        <v>0.051667299999999999</v>
      </c>
      <c r="S197" s="223"/>
      <c r="T197" s="225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6" t="s">
        <v>84</v>
      </c>
      <c r="AT197" s="227" t="s">
        <v>77</v>
      </c>
      <c r="AU197" s="227" t="s">
        <v>84</v>
      </c>
      <c r="AY197" s="226" t="s">
        <v>224</v>
      </c>
      <c r="BK197" s="228">
        <f>SUM(BK198:BK203)</f>
        <v>0</v>
      </c>
    </row>
    <row r="198" s="2" customFormat="1" ht="24.15" customHeight="1">
      <c r="A198" s="40"/>
      <c r="B198" s="41"/>
      <c r="C198" s="231" t="s">
        <v>270</v>
      </c>
      <c r="D198" s="231" t="s">
        <v>226</v>
      </c>
      <c r="E198" s="232" t="s">
        <v>271</v>
      </c>
      <c r="F198" s="233" t="s">
        <v>272</v>
      </c>
      <c r="G198" s="234" t="s">
        <v>273</v>
      </c>
      <c r="H198" s="235">
        <v>25.449999999999999</v>
      </c>
      <c r="I198" s="236"/>
      <c r="J198" s="237">
        <f>ROUND(I198*H198,2)</f>
        <v>0</v>
      </c>
      <c r="K198" s="238"/>
      <c r="L198" s="46"/>
      <c r="M198" s="239" t="s">
        <v>1</v>
      </c>
      <c r="N198" s="240" t="s">
        <v>44</v>
      </c>
      <c r="O198" s="93"/>
      <c r="P198" s="241">
        <f>O198*H198</f>
        <v>0</v>
      </c>
      <c r="Q198" s="241">
        <v>0.00034000000000000002</v>
      </c>
      <c r="R198" s="241">
        <f>Q198*H198</f>
        <v>0.008653000000000001</v>
      </c>
      <c r="S198" s="241">
        <v>0</v>
      </c>
      <c r="T198" s="24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3" t="s">
        <v>230</v>
      </c>
      <c r="AT198" s="243" t="s">
        <v>226</v>
      </c>
      <c r="AU198" s="243" t="s">
        <v>89</v>
      </c>
      <c r="AY198" s="19" t="s">
        <v>224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9" t="s">
        <v>89</v>
      </c>
      <c r="BK198" s="244">
        <f>ROUND(I198*H198,2)</f>
        <v>0</v>
      </c>
      <c r="BL198" s="19" t="s">
        <v>230</v>
      </c>
      <c r="BM198" s="243" t="s">
        <v>4255</v>
      </c>
    </row>
    <row r="199" s="13" customFormat="1">
      <c r="A199" s="13"/>
      <c r="B199" s="245"/>
      <c r="C199" s="246"/>
      <c r="D199" s="247" t="s">
        <v>232</v>
      </c>
      <c r="E199" s="248" t="s">
        <v>1</v>
      </c>
      <c r="F199" s="249" t="s">
        <v>3200</v>
      </c>
      <c r="G199" s="246"/>
      <c r="H199" s="250">
        <v>25.449999999999999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232</v>
      </c>
      <c r="AU199" s="256" t="s">
        <v>89</v>
      </c>
      <c r="AV199" s="13" t="s">
        <v>89</v>
      </c>
      <c r="AW199" s="13" t="s">
        <v>33</v>
      </c>
      <c r="AX199" s="13" t="s">
        <v>84</v>
      </c>
      <c r="AY199" s="256" t="s">
        <v>224</v>
      </c>
    </row>
    <row r="200" s="2" customFormat="1" ht="24.15" customHeight="1">
      <c r="A200" s="40"/>
      <c r="B200" s="41"/>
      <c r="C200" s="231" t="s">
        <v>276</v>
      </c>
      <c r="D200" s="231" t="s">
        <v>226</v>
      </c>
      <c r="E200" s="232" t="s">
        <v>277</v>
      </c>
      <c r="F200" s="233" t="s">
        <v>278</v>
      </c>
      <c r="G200" s="234" t="s">
        <v>273</v>
      </c>
      <c r="H200" s="235">
        <v>15.09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0.0022699999999999999</v>
      </c>
      <c r="R200" s="241">
        <f>Q200*H200</f>
        <v>0.034254299999999994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230</v>
      </c>
      <c r="AT200" s="243" t="s">
        <v>226</v>
      </c>
      <c r="AU200" s="243" t="s">
        <v>89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230</v>
      </c>
      <c r="BM200" s="243" t="s">
        <v>4256</v>
      </c>
    </row>
    <row r="201" s="13" customFormat="1">
      <c r="A201" s="13"/>
      <c r="B201" s="245"/>
      <c r="C201" s="246"/>
      <c r="D201" s="247" t="s">
        <v>232</v>
      </c>
      <c r="E201" s="248" t="s">
        <v>1</v>
      </c>
      <c r="F201" s="249" t="s">
        <v>3202</v>
      </c>
      <c r="G201" s="246"/>
      <c r="H201" s="250">
        <v>15.09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232</v>
      </c>
      <c r="AU201" s="256" t="s">
        <v>89</v>
      </c>
      <c r="AV201" s="13" t="s">
        <v>89</v>
      </c>
      <c r="AW201" s="13" t="s">
        <v>33</v>
      </c>
      <c r="AX201" s="13" t="s">
        <v>84</v>
      </c>
      <c r="AY201" s="256" t="s">
        <v>224</v>
      </c>
    </row>
    <row r="202" s="2" customFormat="1" ht="16.5" customHeight="1">
      <c r="A202" s="40"/>
      <c r="B202" s="41"/>
      <c r="C202" s="231" t="s">
        <v>281</v>
      </c>
      <c r="D202" s="231" t="s">
        <v>226</v>
      </c>
      <c r="E202" s="232" t="s">
        <v>282</v>
      </c>
      <c r="F202" s="233" t="s">
        <v>283</v>
      </c>
      <c r="G202" s="234" t="s">
        <v>273</v>
      </c>
      <c r="H202" s="235">
        <v>4</v>
      </c>
      <c r="I202" s="236"/>
      <c r="J202" s="237">
        <f>ROUND(I202*H202,2)</f>
        <v>0</v>
      </c>
      <c r="K202" s="238"/>
      <c r="L202" s="46"/>
      <c r="M202" s="239" t="s">
        <v>1</v>
      </c>
      <c r="N202" s="240" t="s">
        <v>44</v>
      </c>
      <c r="O202" s="93"/>
      <c r="P202" s="241">
        <f>O202*H202</f>
        <v>0</v>
      </c>
      <c r="Q202" s="241">
        <v>0.0021900000000000001</v>
      </c>
      <c r="R202" s="241">
        <f>Q202*H202</f>
        <v>0.0087600000000000004</v>
      </c>
      <c r="S202" s="241">
        <v>0</v>
      </c>
      <c r="T202" s="24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3" t="s">
        <v>230</v>
      </c>
      <c r="AT202" s="243" t="s">
        <v>226</v>
      </c>
      <c r="AU202" s="243" t="s">
        <v>89</v>
      </c>
      <c r="AY202" s="19" t="s">
        <v>224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9" t="s">
        <v>89</v>
      </c>
      <c r="BK202" s="244">
        <f>ROUND(I202*H202,2)</f>
        <v>0</v>
      </c>
      <c r="BL202" s="19" t="s">
        <v>230</v>
      </c>
      <c r="BM202" s="243" t="s">
        <v>4257</v>
      </c>
    </row>
    <row r="203" s="13" customFormat="1">
      <c r="A203" s="13"/>
      <c r="B203" s="245"/>
      <c r="C203" s="246"/>
      <c r="D203" s="247" t="s">
        <v>232</v>
      </c>
      <c r="E203" s="248" t="s">
        <v>1</v>
      </c>
      <c r="F203" s="249" t="s">
        <v>3204</v>
      </c>
      <c r="G203" s="246"/>
      <c r="H203" s="250">
        <v>4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6" t="s">
        <v>232</v>
      </c>
      <c r="AU203" s="256" t="s">
        <v>89</v>
      </c>
      <c r="AV203" s="13" t="s">
        <v>89</v>
      </c>
      <c r="AW203" s="13" t="s">
        <v>33</v>
      </c>
      <c r="AX203" s="13" t="s">
        <v>84</v>
      </c>
      <c r="AY203" s="256" t="s">
        <v>224</v>
      </c>
    </row>
    <row r="204" s="12" customFormat="1" ht="22.8" customHeight="1">
      <c r="A204" s="12"/>
      <c r="B204" s="215"/>
      <c r="C204" s="216"/>
      <c r="D204" s="217" t="s">
        <v>77</v>
      </c>
      <c r="E204" s="229" t="s">
        <v>286</v>
      </c>
      <c r="F204" s="229" t="s">
        <v>287</v>
      </c>
      <c r="G204" s="216"/>
      <c r="H204" s="216"/>
      <c r="I204" s="219"/>
      <c r="J204" s="230">
        <f>BK204</f>
        <v>0</v>
      </c>
      <c r="K204" s="216"/>
      <c r="L204" s="221"/>
      <c r="M204" s="222"/>
      <c r="N204" s="223"/>
      <c r="O204" s="223"/>
      <c r="P204" s="224">
        <f>SUM(P205:P268)</f>
        <v>0</v>
      </c>
      <c r="Q204" s="223"/>
      <c r="R204" s="224">
        <f>SUM(R205:R268)</f>
        <v>182.53948699</v>
      </c>
      <c r="S204" s="223"/>
      <c r="T204" s="225">
        <f>SUM(T205:T268)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6" t="s">
        <v>84</v>
      </c>
      <c r="AT204" s="227" t="s">
        <v>77</v>
      </c>
      <c r="AU204" s="227" t="s">
        <v>84</v>
      </c>
      <c r="AY204" s="226" t="s">
        <v>224</v>
      </c>
      <c r="BK204" s="228">
        <f>SUM(BK205:BK268)</f>
        <v>0</v>
      </c>
    </row>
    <row r="205" s="2" customFormat="1" ht="16.5" customHeight="1">
      <c r="A205" s="40"/>
      <c r="B205" s="41"/>
      <c r="C205" s="231" t="s">
        <v>288</v>
      </c>
      <c r="D205" s="231" t="s">
        <v>226</v>
      </c>
      <c r="E205" s="232" t="s">
        <v>289</v>
      </c>
      <c r="F205" s="233" t="s">
        <v>290</v>
      </c>
      <c r="G205" s="234" t="s">
        <v>236</v>
      </c>
      <c r="H205" s="235">
        <v>27.748000000000001</v>
      </c>
      <c r="I205" s="236"/>
      <c r="J205" s="237">
        <f>ROUND(I205*H205,2)</f>
        <v>0</v>
      </c>
      <c r="K205" s="238"/>
      <c r="L205" s="46"/>
      <c r="M205" s="239" t="s">
        <v>1</v>
      </c>
      <c r="N205" s="240" t="s">
        <v>44</v>
      </c>
      <c r="O205" s="93"/>
      <c r="P205" s="241">
        <f>O205*H205</f>
        <v>0</v>
      </c>
      <c r="Q205" s="241">
        <v>2.1600000000000001</v>
      </c>
      <c r="R205" s="241">
        <f>Q205*H205</f>
        <v>59.935680000000005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230</v>
      </c>
      <c r="AT205" s="243" t="s">
        <v>226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230</v>
      </c>
      <c r="BM205" s="243" t="s">
        <v>4258</v>
      </c>
    </row>
    <row r="206" s="14" customFormat="1">
      <c r="A206" s="14"/>
      <c r="B206" s="257"/>
      <c r="C206" s="258"/>
      <c r="D206" s="247" t="s">
        <v>232</v>
      </c>
      <c r="E206" s="259" t="s">
        <v>1</v>
      </c>
      <c r="F206" s="260" t="s">
        <v>292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232</v>
      </c>
      <c r="AU206" s="266" t="s">
        <v>89</v>
      </c>
      <c r="AV206" s="14" t="s">
        <v>84</v>
      </c>
      <c r="AW206" s="14" t="s">
        <v>33</v>
      </c>
      <c r="AX206" s="14" t="s">
        <v>78</v>
      </c>
      <c r="AY206" s="266" t="s">
        <v>224</v>
      </c>
    </row>
    <row r="207" s="14" customFormat="1">
      <c r="A207" s="14"/>
      <c r="B207" s="257"/>
      <c r="C207" s="258"/>
      <c r="D207" s="247" t="s">
        <v>232</v>
      </c>
      <c r="E207" s="259" t="s">
        <v>1</v>
      </c>
      <c r="F207" s="260" t="s">
        <v>293</v>
      </c>
      <c r="G207" s="258"/>
      <c r="H207" s="259" t="s">
        <v>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232</v>
      </c>
      <c r="AU207" s="266" t="s">
        <v>89</v>
      </c>
      <c r="AV207" s="14" t="s">
        <v>84</v>
      </c>
      <c r="AW207" s="14" t="s">
        <v>33</v>
      </c>
      <c r="AX207" s="14" t="s">
        <v>78</v>
      </c>
      <c r="AY207" s="266" t="s">
        <v>224</v>
      </c>
    </row>
    <row r="208" s="13" customFormat="1">
      <c r="A208" s="13"/>
      <c r="B208" s="245"/>
      <c r="C208" s="246"/>
      <c r="D208" s="247" t="s">
        <v>232</v>
      </c>
      <c r="E208" s="248" t="s">
        <v>1</v>
      </c>
      <c r="F208" s="249" t="s">
        <v>3206</v>
      </c>
      <c r="G208" s="246"/>
      <c r="H208" s="250">
        <v>15.51</v>
      </c>
      <c r="I208" s="251"/>
      <c r="J208" s="246"/>
      <c r="K208" s="246"/>
      <c r="L208" s="252"/>
      <c r="M208" s="253"/>
      <c r="N208" s="254"/>
      <c r="O208" s="254"/>
      <c r="P208" s="254"/>
      <c r="Q208" s="254"/>
      <c r="R208" s="254"/>
      <c r="S208" s="254"/>
      <c r="T208" s="25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6" t="s">
        <v>232</v>
      </c>
      <c r="AU208" s="256" t="s">
        <v>89</v>
      </c>
      <c r="AV208" s="13" t="s">
        <v>89</v>
      </c>
      <c r="AW208" s="13" t="s">
        <v>33</v>
      </c>
      <c r="AX208" s="13" t="s">
        <v>78</v>
      </c>
      <c r="AY208" s="256" t="s">
        <v>224</v>
      </c>
    </row>
    <row r="209" s="13" customFormat="1">
      <c r="A209" s="13"/>
      <c r="B209" s="245"/>
      <c r="C209" s="246"/>
      <c r="D209" s="247" t="s">
        <v>232</v>
      </c>
      <c r="E209" s="248" t="s">
        <v>1</v>
      </c>
      <c r="F209" s="249" t="s">
        <v>3207</v>
      </c>
      <c r="G209" s="246"/>
      <c r="H209" s="250">
        <v>12.238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232</v>
      </c>
      <c r="AU209" s="256" t="s">
        <v>89</v>
      </c>
      <c r="AV209" s="13" t="s">
        <v>89</v>
      </c>
      <c r="AW209" s="13" t="s">
        <v>33</v>
      </c>
      <c r="AX209" s="13" t="s">
        <v>78</v>
      </c>
      <c r="AY209" s="256" t="s">
        <v>224</v>
      </c>
    </row>
    <row r="210" s="15" customFormat="1">
      <c r="A210" s="15"/>
      <c r="B210" s="267"/>
      <c r="C210" s="268"/>
      <c r="D210" s="247" t="s">
        <v>232</v>
      </c>
      <c r="E210" s="269" t="s">
        <v>1</v>
      </c>
      <c r="F210" s="270" t="s">
        <v>248</v>
      </c>
      <c r="G210" s="268"/>
      <c r="H210" s="271">
        <v>27.748000000000001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232</v>
      </c>
      <c r="AU210" s="277" t="s">
        <v>89</v>
      </c>
      <c r="AV210" s="15" t="s">
        <v>230</v>
      </c>
      <c r="AW210" s="15" t="s">
        <v>33</v>
      </c>
      <c r="AX210" s="15" t="s">
        <v>84</v>
      </c>
      <c r="AY210" s="277" t="s">
        <v>224</v>
      </c>
    </row>
    <row r="211" s="2" customFormat="1" ht="16.5" customHeight="1">
      <c r="A211" s="40"/>
      <c r="B211" s="41"/>
      <c r="C211" s="231" t="s">
        <v>8</v>
      </c>
      <c r="D211" s="231" t="s">
        <v>226</v>
      </c>
      <c r="E211" s="232" t="s">
        <v>295</v>
      </c>
      <c r="F211" s="233" t="s">
        <v>296</v>
      </c>
      <c r="G211" s="234" t="s">
        <v>236</v>
      </c>
      <c r="H211" s="235">
        <v>4.891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2.3010199999999998</v>
      </c>
      <c r="R211" s="241">
        <f>Q211*H211</f>
        <v>11.254288819999999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230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230</v>
      </c>
      <c r="BM211" s="243" t="s">
        <v>4259</v>
      </c>
    </row>
    <row r="212" s="14" customFormat="1">
      <c r="A212" s="14"/>
      <c r="B212" s="257"/>
      <c r="C212" s="258"/>
      <c r="D212" s="247" t="s">
        <v>232</v>
      </c>
      <c r="E212" s="259" t="s">
        <v>1</v>
      </c>
      <c r="F212" s="260" t="s">
        <v>298</v>
      </c>
      <c r="G212" s="258"/>
      <c r="H212" s="259" t="s">
        <v>1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232</v>
      </c>
      <c r="AU212" s="266" t="s">
        <v>89</v>
      </c>
      <c r="AV212" s="14" t="s">
        <v>84</v>
      </c>
      <c r="AW212" s="14" t="s">
        <v>33</v>
      </c>
      <c r="AX212" s="14" t="s">
        <v>78</v>
      </c>
      <c r="AY212" s="266" t="s">
        <v>224</v>
      </c>
    </row>
    <row r="213" s="13" customFormat="1">
      <c r="A213" s="13"/>
      <c r="B213" s="245"/>
      <c r="C213" s="246"/>
      <c r="D213" s="247" t="s">
        <v>232</v>
      </c>
      <c r="E213" s="248" t="s">
        <v>1</v>
      </c>
      <c r="F213" s="249" t="s">
        <v>3209</v>
      </c>
      <c r="G213" s="246"/>
      <c r="H213" s="250">
        <v>4.4539999999999997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232</v>
      </c>
      <c r="AU213" s="256" t="s">
        <v>89</v>
      </c>
      <c r="AV213" s="13" t="s">
        <v>89</v>
      </c>
      <c r="AW213" s="13" t="s">
        <v>33</v>
      </c>
      <c r="AX213" s="13" t="s">
        <v>78</v>
      </c>
      <c r="AY213" s="256" t="s">
        <v>224</v>
      </c>
    </row>
    <row r="214" s="13" customFormat="1">
      <c r="A214" s="13"/>
      <c r="B214" s="245"/>
      <c r="C214" s="246"/>
      <c r="D214" s="247" t="s">
        <v>232</v>
      </c>
      <c r="E214" s="248" t="s">
        <v>1</v>
      </c>
      <c r="F214" s="249" t="s">
        <v>3210</v>
      </c>
      <c r="G214" s="246"/>
      <c r="H214" s="250">
        <v>0.094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232</v>
      </c>
      <c r="AU214" s="256" t="s">
        <v>89</v>
      </c>
      <c r="AV214" s="13" t="s">
        <v>89</v>
      </c>
      <c r="AW214" s="13" t="s">
        <v>33</v>
      </c>
      <c r="AX214" s="13" t="s">
        <v>78</v>
      </c>
      <c r="AY214" s="256" t="s">
        <v>224</v>
      </c>
    </row>
    <row r="215" s="14" customFormat="1">
      <c r="A215" s="14"/>
      <c r="B215" s="257"/>
      <c r="C215" s="258"/>
      <c r="D215" s="247" t="s">
        <v>232</v>
      </c>
      <c r="E215" s="259" t="s">
        <v>1</v>
      </c>
      <c r="F215" s="260" t="s">
        <v>302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232</v>
      </c>
      <c r="AU215" s="266" t="s">
        <v>89</v>
      </c>
      <c r="AV215" s="14" t="s">
        <v>84</v>
      </c>
      <c r="AW215" s="14" t="s">
        <v>33</v>
      </c>
      <c r="AX215" s="14" t="s">
        <v>78</v>
      </c>
      <c r="AY215" s="266" t="s">
        <v>224</v>
      </c>
    </row>
    <row r="216" s="13" customFormat="1">
      <c r="A216" s="13"/>
      <c r="B216" s="245"/>
      <c r="C216" s="246"/>
      <c r="D216" s="247" t="s">
        <v>232</v>
      </c>
      <c r="E216" s="248" t="s">
        <v>1</v>
      </c>
      <c r="F216" s="249" t="s">
        <v>3211</v>
      </c>
      <c r="G216" s="246"/>
      <c r="H216" s="250">
        <v>0.34300000000000003</v>
      </c>
      <c r="I216" s="251"/>
      <c r="J216" s="246"/>
      <c r="K216" s="246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232</v>
      </c>
      <c r="AU216" s="256" t="s">
        <v>89</v>
      </c>
      <c r="AV216" s="13" t="s">
        <v>89</v>
      </c>
      <c r="AW216" s="13" t="s">
        <v>33</v>
      </c>
      <c r="AX216" s="13" t="s">
        <v>78</v>
      </c>
      <c r="AY216" s="256" t="s">
        <v>224</v>
      </c>
    </row>
    <row r="217" s="15" customFormat="1">
      <c r="A217" s="15"/>
      <c r="B217" s="267"/>
      <c r="C217" s="268"/>
      <c r="D217" s="247" t="s">
        <v>232</v>
      </c>
      <c r="E217" s="269" t="s">
        <v>1</v>
      </c>
      <c r="F217" s="270" t="s">
        <v>248</v>
      </c>
      <c r="G217" s="268"/>
      <c r="H217" s="271">
        <v>4.891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232</v>
      </c>
      <c r="AU217" s="277" t="s">
        <v>89</v>
      </c>
      <c r="AV217" s="15" t="s">
        <v>230</v>
      </c>
      <c r="AW217" s="15" t="s">
        <v>33</v>
      </c>
      <c r="AX217" s="15" t="s">
        <v>84</v>
      </c>
      <c r="AY217" s="277" t="s">
        <v>224</v>
      </c>
    </row>
    <row r="218" s="2" customFormat="1" ht="16.5" customHeight="1">
      <c r="A218" s="40"/>
      <c r="B218" s="41"/>
      <c r="C218" s="231" t="s">
        <v>304</v>
      </c>
      <c r="D218" s="231" t="s">
        <v>226</v>
      </c>
      <c r="E218" s="232" t="s">
        <v>305</v>
      </c>
      <c r="F218" s="233" t="s">
        <v>306</v>
      </c>
      <c r="G218" s="234" t="s">
        <v>236</v>
      </c>
      <c r="H218" s="235">
        <v>19.050000000000001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2.5018699999999998</v>
      </c>
      <c r="R218" s="241">
        <f>Q218*H218</f>
        <v>47.6606235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4260</v>
      </c>
    </row>
    <row r="219" s="14" customFormat="1">
      <c r="A219" s="14"/>
      <c r="B219" s="257"/>
      <c r="C219" s="258"/>
      <c r="D219" s="247" t="s">
        <v>232</v>
      </c>
      <c r="E219" s="259" t="s">
        <v>1</v>
      </c>
      <c r="F219" s="260" t="s">
        <v>292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232</v>
      </c>
      <c r="AU219" s="266" t="s">
        <v>89</v>
      </c>
      <c r="AV219" s="14" t="s">
        <v>84</v>
      </c>
      <c r="AW219" s="14" t="s">
        <v>33</v>
      </c>
      <c r="AX219" s="14" t="s">
        <v>78</v>
      </c>
      <c r="AY219" s="266" t="s">
        <v>224</v>
      </c>
    </row>
    <row r="220" s="14" customFormat="1">
      <c r="A220" s="14"/>
      <c r="B220" s="257"/>
      <c r="C220" s="258"/>
      <c r="D220" s="247" t="s">
        <v>232</v>
      </c>
      <c r="E220" s="259" t="s">
        <v>1</v>
      </c>
      <c r="F220" s="260" t="s">
        <v>308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232</v>
      </c>
      <c r="AU220" s="266" t="s">
        <v>89</v>
      </c>
      <c r="AV220" s="14" t="s">
        <v>84</v>
      </c>
      <c r="AW220" s="14" t="s">
        <v>33</v>
      </c>
      <c r="AX220" s="14" t="s">
        <v>78</v>
      </c>
      <c r="AY220" s="266" t="s">
        <v>224</v>
      </c>
    </row>
    <row r="221" s="13" customFormat="1">
      <c r="A221" s="13"/>
      <c r="B221" s="245"/>
      <c r="C221" s="246"/>
      <c r="D221" s="247" t="s">
        <v>232</v>
      </c>
      <c r="E221" s="248" t="s">
        <v>1</v>
      </c>
      <c r="F221" s="249" t="s">
        <v>3213</v>
      </c>
      <c r="G221" s="246"/>
      <c r="H221" s="250">
        <v>19.050000000000001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232</v>
      </c>
      <c r="AU221" s="256" t="s">
        <v>89</v>
      </c>
      <c r="AV221" s="13" t="s">
        <v>89</v>
      </c>
      <c r="AW221" s="13" t="s">
        <v>33</v>
      </c>
      <c r="AX221" s="13" t="s">
        <v>84</v>
      </c>
      <c r="AY221" s="256" t="s">
        <v>224</v>
      </c>
    </row>
    <row r="222" s="2" customFormat="1" ht="16.5" customHeight="1">
      <c r="A222" s="40"/>
      <c r="B222" s="41"/>
      <c r="C222" s="231" t="s">
        <v>310</v>
      </c>
      <c r="D222" s="231" t="s">
        <v>226</v>
      </c>
      <c r="E222" s="232" t="s">
        <v>311</v>
      </c>
      <c r="F222" s="233" t="s">
        <v>312</v>
      </c>
      <c r="G222" s="234" t="s">
        <v>229</v>
      </c>
      <c r="H222" s="235">
        <v>7.8300000000000001</v>
      </c>
      <c r="I222" s="236"/>
      <c r="J222" s="237">
        <f>ROUND(I222*H222,2)</f>
        <v>0</v>
      </c>
      <c r="K222" s="238"/>
      <c r="L222" s="46"/>
      <c r="M222" s="239" t="s">
        <v>1</v>
      </c>
      <c r="N222" s="240" t="s">
        <v>44</v>
      </c>
      <c r="O222" s="93"/>
      <c r="P222" s="241">
        <f>O222*H222</f>
        <v>0</v>
      </c>
      <c r="Q222" s="241">
        <v>0.0029399999999999999</v>
      </c>
      <c r="R222" s="241">
        <f>Q222*H222</f>
        <v>0.023020200000000001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230</v>
      </c>
      <c r="AT222" s="243" t="s">
        <v>226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230</v>
      </c>
      <c r="BM222" s="243" t="s">
        <v>4261</v>
      </c>
    </row>
    <row r="223" s="14" customFormat="1">
      <c r="A223" s="14"/>
      <c r="B223" s="257"/>
      <c r="C223" s="258"/>
      <c r="D223" s="247" t="s">
        <v>232</v>
      </c>
      <c r="E223" s="259" t="s">
        <v>1</v>
      </c>
      <c r="F223" s="260" t="s">
        <v>292</v>
      </c>
      <c r="G223" s="258"/>
      <c r="H223" s="259" t="s">
        <v>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232</v>
      </c>
      <c r="AU223" s="266" t="s">
        <v>89</v>
      </c>
      <c r="AV223" s="14" t="s">
        <v>84</v>
      </c>
      <c r="AW223" s="14" t="s">
        <v>33</v>
      </c>
      <c r="AX223" s="14" t="s">
        <v>78</v>
      </c>
      <c r="AY223" s="266" t="s">
        <v>224</v>
      </c>
    </row>
    <row r="224" s="14" customFormat="1">
      <c r="A224" s="14"/>
      <c r="B224" s="257"/>
      <c r="C224" s="258"/>
      <c r="D224" s="247" t="s">
        <v>232</v>
      </c>
      <c r="E224" s="259" t="s">
        <v>1</v>
      </c>
      <c r="F224" s="260" t="s">
        <v>308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232</v>
      </c>
      <c r="AU224" s="266" t="s">
        <v>89</v>
      </c>
      <c r="AV224" s="14" t="s">
        <v>84</v>
      </c>
      <c r="AW224" s="14" t="s">
        <v>33</v>
      </c>
      <c r="AX224" s="14" t="s">
        <v>78</v>
      </c>
      <c r="AY224" s="266" t="s">
        <v>224</v>
      </c>
    </row>
    <row r="225" s="13" customFormat="1">
      <c r="A225" s="13"/>
      <c r="B225" s="245"/>
      <c r="C225" s="246"/>
      <c r="D225" s="247" t="s">
        <v>232</v>
      </c>
      <c r="E225" s="248" t="s">
        <v>1</v>
      </c>
      <c r="F225" s="249" t="s">
        <v>3215</v>
      </c>
      <c r="G225" s="246"/>
      <c r="H225" s="250">
        <v>7.8300000000000001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232</v>
      </c>
      <c r="AU225" s="256" t="s">
        <v>89</v>
      </c>
      <c r="AV225" s="13" t="s">
        <v>89</v>
      </c>
      <c r="AW225" s="13" t="s">
        <v>33</v>
      </c>
      <c r="AX225" s="13" t="s">
        <v>84</v>
      </c>
      <c r="AY225" s="256" t="s">
        <v>224</v>
      </c>
    </row>
    <row r="226" s="2" customFormat="1" ht="16.5" customHeight="1">
      <c r="A226" s="40"/>
      <c r="B226" s="41"/>
      <c r="C226" s="231" t="s">
        <v>315</v>
      </c>
      <c r="D226" s="231" t="s">
        <v>226</v>
      </c>
      <c r="E226" s="232" t="s">
        <v>316</v>
      </c>
      <c r="F226" s="233" t="s">
        <v>317</v>
      </c>
      <c r="G226" s="234" t="s">
        <v>229</v>
      </c>
      <c r="H226" s="235">
        <v>7.8300000000000001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230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230</v>
      </c>
      <c r="BM226" s="243" t="s">
        <v>4262</v>
      </c>
    </row>
    <row r="227" s="2" customFormat="1" ht="16.5" customHeight="1">
      <c r="A227" s="40"/>
      <c r="B227" s="41"/>
      <c r="C227" s="231" t="s">
        <v>319</v>
      </c>
      <c r="D227" s="231" t="s">
        <v>226</v>
      </c>
      <c r="E227" s="232" t="s">
        <v>320</v>
      </c>
      <c r="F227" s="233" t="s">
        <v>321</v>
      </c>
      <c r="G227" s="234" t="s">
        <v>322</v>
      </c>
      <c r="H227" s="235">
        <v>0.307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1.06277</v>
      </c>
      <c r="R227" s="241">
        <f>Q227*H227</f>
        <v>0.32627038999999997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230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230</v>
      </c>
      <c r="BM227" s="243" t="s">
        <v>4263</v>
      </c>
    </row>
    <row r="228" s="14" customFormat="1">
      <c r="A228" s="14"/>
      <c r="B228" s="257"/>
      <c r="C228" s="258"/>
      <c r="D228" s="247" t="s">
        <v>232</v>
      </c>
      <c r="E228" s="259" t="s">
        <v>1</v>
      </c>
      <c r="F228" s="260" t="s">
        <v>324</v>
      </c>
      <c r="G228" s="258"/>
      <c r="H228" s="259" t="s">
        <v>1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232</v>
      </c>
      <c r="AU228" s="266" t="s">
        <v>89</v>
      </c>
      <c r="AV228" s="14" t="s">
        <v>84</v>
      </c>
      <c r="AW228" s="14" t="s">
        <v>33</v>
      </c>
      <c r="AX228" s="14" t="s">
        <v>78</v>
      </c>
      <c r="AY228" s="266" t="s">
        <v>224</v>
      </c>
    </row>
    <row r="229" s="14" customFormat="1">
      <c r="A229" s="14"/>
      <c r="B229" s="257"/>
      <c r="C229" s="258"/>
      <c r="D229" s="247" t="s">
        <v>232</v>
      </c>
      <c r="E229" s="259" t="s">
        <v>1</v>
      </c>
      <c r="F229" s="260" t="s">
        <v>292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232</v>
      </c>
      <c r="AU229" s="266" t="s">
        <v>89</v>
      </c>
      <c r="AV229" s="14" t="s">
        <v>84</v>
      </c>
      <c r="AW229" s="14" t="s">
        <v>33</v>
      </c>
      <c r="AX229" s="14" t="s">
        <v>78</v>
      </c>
      <c r="AY229" s="266" t="s">
        <v>224</v>
      </c>
    </row>
    <row r="230" s="14" customFormat="1">
      <c r="A230" s="14"/>
      <c r="B230" s="257"/>
      <c r="C230" s="258"/>
      <c r="D230" s="247" t="s">
        <v>232</v>
      </c>
      <c r="E230" s="259" t="s">
        <v>1</v>
      </c>
      <c r="F230" s="260" t="s">
        <v>308</v>
      </c>
      <c r="G230" s="258"/>
      <c r="H230" s="259" t="s">
        <v>1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232</v>
      </c>
      <c r="AU230" s="266" t="s">
        <v>89</v>
      </c>
      <c r="AV230" s="14" t="s">
        <v>84</v>
      </c>
      <c r="AW230" s="14" t="s">
        <v>33</v>
      </c>
      <c r="AX230" s="14" t="s">
        <v>78</v>
      </c>
      <c r="AY230" s="266" t="s">
        <v>224</v>
      </c>
    </row>
    <row r="231" s="13" customFormat="1">
      <c r="A231" s="13"/>
      <c r="B231" s="245"/>
      <c r="C231" s="246"/>
      <c r="D231" s="247" t="s">
        <v>232</v>
      </c>
      <c r="E231" s="248" t="s">
        <v>1</v>
      </c>
      <c r="F231" s="249" t="s">
        <v>3218</v>
      </c>
      <c r="G231" s="246"/>
      <c r="H231" s="250">
        <v>0.307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232</v>
      </c>
      <c r="AU231" s="256" t="s">
        <v>89</v>
      </c>
      <c r="AV231" s="13" t="s">
        <v>89</v>
      </c>
      <c r="AW231" s="13" t="s">
        <v>33</v>
      </c>
      <c r="AX231" s="13" t="s">
        <v>84</v>
      </c>
      <c r="AY231" s="256" t="s">
        <v>224</v>
      </c>
    </row>
    <row r="232" s="2" customFormat="1" ht="16.5" customHeight="1">
      <c r="A232" s="40"/>
      <c r="B232" s="41"/>
      <c r="C232" s="231" t="s">
        <v>326</v>
      </c>
      <c r="D232" s="231" t="s">
        <v>226</v>
      </c>
      <c r="E232" s="232" t="s">
        <v>327</v>
      </c>
      <c r="F232" s="233" t="s">
        <v>328</v>
      </c>
      <c r="G232" s="234" t="s">
        <v>236</v>
      </c>
      <c r="H232" s="235">
        <v>15.539999999999999</v>
      </c>
      <c r="I232" s="236"/>
      <c r="J232" s="237">
        <f>ROUND(I232*H232,2)</f>
        <v>0</v>
      </c>
      <c r="K232" s="238"/>
      <c r="L232" s="46"/>
      <c r="M232" s="239" t="s">
        <v>1</v>
      </c>
      <c r="N232" s="240" t="s">
        <v>44</v>
      </c>
      <c r="O232" s="93"/>
      <c r="P232" s="241">
        <f>O232*H232</f>
        <v>0</v>
      </c>
      <c r="Q232" s="241">
        <v>2.5018699999999998</v>
      </c>
      <c r="R232" s="241">
        <f>Q232*H232</f>
        <v>38.879059799999993</v>
      </c>
      <c r="S232" s="241">
        <v>0</v>
      </c>
      <c r="T232" s="24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3" t="s">
        <v>230</v>
      </c>
      <c r="AT232" s="243" t="s">
        <v>226</v>
      </c>
      <c r="AU232" s="243" t="s">
        <v>89</v>
      </c>
      <c r="AY232" s="19" t="s">
        <v>224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9" t="s">
        <v>89</v>
      </c>
      <c r="BK232" s="244">
        <f>ROUND(I232*H232,2)</f>
        <v>0</v>
      </c>
      <c r="BL232" s="19" t="s">
        <v>230</v>
      </c>
      <c r="BM232" s="243" t="s">
        <v>4264</v>
      </c>
    </row>
    <row r="233" s="14" customFormat="1">
      <c r="A233" s="14"/>
      <c r="B233" s="257"/>
      <c r="C233" s="258"/>
      <c r="D233" s="247" t="s">
        <v>232</v>
      </c>
      <c r="E233" s="259" t="s">
        <v>1</v>
      </c>
      <c r="F233" s="260" t="s">
        <v>330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232</v>
      </c>
      <c r="AU233" s="266" t="s">
        <v>89</v>
      </c>
      <c r="AV233" s="14" t="s">
        <v>84</v>
      </c>
      <c r="AW233" s="14" t="s">
        <v>33</v>
      </c>
      <c r="AX233" s="14" t="s">
        <v>78</v>
      </c>
      <c r="AY233" s="266" t="s">
        <v>224</v>
      </c>
    </row>
    <row r="234" s="13" customFormat="1">
      <c r="A234" s="13"/>
      <c r="B234" s="245"/>
      <c r="C234" s="246"/>
      <c r="D234" s="247" t="s">
        <v>232</v>
      </c>
      <c r="E234" s="248" t="s">
        <v>1</v>
      </c>
      <c r="F234" s="249" t="s">
        <v>3220</v>
      </c>
      <c r="G234" s="246"/>
      <c r="H234" s="250">
        <v>15.27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6" t="s">
        <v>232</v>
      </c>
      <c r="AU234" s="256" t="s">
        <v>89</v>
      </c>
      <c r="AV234" s="13" t="s">
        <v>89</v>
      </c>
      <c r="AW234" s="13" t="s">
        <v>33</v>
      </c>
      <c r="AX234" s="13" t="s">
        <v>78</v>
      </c>
      <c r="AY234" s="256" t="s">
        <v>224</v>
      </c>
    </row>
    <row r="235" s="13" customFormat="1">
      <c r="A235" s="13"/>
      <c r="B235" s="245"/>
      <c r="C235" s="246"/>
      <c r="D235" s="247" t="s">
        <v>232</v>
      </c>
      <c r="E235" s="248" t="s">
        <v>1</v>
      </c>
      <c r="F235" s="249" t="s">
        <v>3221</v>
      </c>
      <c r="G235" s="246"/>
      <c r="H235" s="250">
        <v>0.27000000000000002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232</v>
      </c>
      <c r="AU235" s="256" t="s">
        <v>89</v>
      </c>
      <c r="AV235" s="13" t="s">
        <v>89</v>
      </c>
      <c r="AW235" s="13" t="s">
        <v>33</v>
      </c>
      <c r="AX235" s="13" t="s">
        <v>78</v>
      </c>
      <c r="AY235" s="256" t="s">
        <v>224</v>
      </c>
    </row>
    <row r="236" s="15" customFormat="1">
      <c r="A236" s="15"/>
      <c r="B236" s="267"/>
      <c r="C236" s="268"/>
      <c r="D236" s="247" t="s">
        <v>232</v>
      </c>
      <c r="E236" s="269" t="s">
        <v>1</v>
      </c>
      <c r="F236" s="270" t="s">
        <v>248</v>
      </c>
      <c r="G236" s="268"/>
      <c r="H236" s="271">
        <v>15.539999999999999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232</v>
      </c>
      <c r="AU236" s="277" t="s">
        <v>89</v>
      </c>
      <c r="AV236" s="15" t="s">
        <v>230</v>
      </c>
      <c r="AW236" s="15" t="s">
        <v>33</v>
      </c>
      <c r="AX236" s="15" t="s">
        <v>84</v>
      </c>
      <c r="AY236" s="277" t="s">
        <v>224</v>
      </c>
    </row>
    <row r="237" s="2" customFormat="1" ht="16.5" customHeight="1">
      <c r="A237" s="40"/>
      <c r="B237" s="41"/>
      <c r="C237" s="231" t="s">
        <v>334</v>
      </c>
      <c r="D237" s="231" t="s">
        <v>226</v>
      </c>
      <c r="E237" s="232" t="s">
        <v>335</v>
      </c>
      <c r="F237" s="233" t="s">
        <v>336</v>
      </c>
      <c r="G237" s="234" t="s">
        <v>229</v>
      </c>
      <c r="H237" s="235">
        <v>52.700000000000003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0.0026900000000000001</v>
      </c>
      <c r="R237" s="241">
        <f>Q237*H237</f>
        <v>0.141763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230</v>
      </c>
      <c r="AT237" s="243" t="s">
        <v>226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230</v>
      </c>
      <c r="BM237" s="243" t="s">
        <v>4265</v>
      </c>
    </row>
    <row r="238" s="14" customFormat="1">
      <c r="A238" s="14"/>
      <c r="B238" s="257"/>
      <c r="C238" s="258"/>
      <c r="D238" s="247" t="s">
        <v>232</v>
      </c>
      <c r="E238" s="259" t="s">
        <v>1</v>
      </c>
      <c r="F238" s="260" t="s">
        <v>330</v>
      </c>
      <c r="G238" s="258"/>
      <c r="H238" s="259" t="s">
        <v>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232</v>
      </c>
      <c r="AU238" s="266" t="s">
        <v>89</v>
      </c>
      <c r="AV238" s="14" t="s">
        <v>84</v>
      </c>
      <c r="AW238" s="14" t="s">
        <v>33</v>
      </c>
      <c r="AX238" s="14" t="s">
        <v>78</v>
      </c>
      <c r="AY238" s="266" t="s">
        <v>224</v>
      </c>
    </row>
    <row r="239" s="13" customFormat="1">
      <c r="A239" s="13"/>
      <c r="B239" s="245"/>
      <c r="C239" s="246"/>
      <c r="D239" s="247" t="s">
        <v>232</v>
      </c>
      <c r="E239" s="248" t="s">
        <v>1</v>
      </c>
      <c r="F239" s="249" t="s">
        <v>3223</v>
      </c>
      <c r="G239" s="246"/>
      <c r="H239" s="250">
        <v>50.899999999999999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232</v>
      </c>
      <c r="AU239" s="256" t="s">
        <v>89</v>
      </c>
      <c r="AV239" s="13" t="s">
        <v>89</v>
      </c>
      <c r="AW239" s="13" t="s">
        <v>33</v>
      </c>
      <c r="AX239" s="13" t="s">
        <v>78</v>
      </c>
      <c r="AY239" s="256" t="s">
        <v>224</v>
      </c>
    </row>
    <row r="240" s="13" customFormat="1">
      <c r="A240" s="13"/>
      <c r="B240" s="245"/>
      <c r="C240" s="246"/>
      <c r="D240" s="247" t="s">
        <v>232</v>
      </c>
      <c r="E240" s="248" t="s">
        <v>1</v>
      </c>
      <c r="F240" s="249" t="s">
        <v>3224</v>
      </c>
      <c r="G240" s="246"/>
      <c r="H240" s="250">
        <v>1.8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6" t="s">
        <v>232</v>
      </c>
      <c r="AU240" s="256" t="s">
        <v>89</v>
      </c>
      <c r="AV240" s="13" t="s">
        <v>89</v>
      </c>
      <c r="AW240" s="13" t="s">
        <v>33</v>
      </c>
      <c r="AX240" s="13" t="s">
        <v>78</v>
      </c>
      <c r="AY240" s="256" t="s">
        <v>224</v>
      </c>
    </row>
    <row r="241" s="15" customFormat="1">
      <c r="A241" s="15"/>
      <c r="B241" s="267"/>
      <c r="C241" s="268"/>
      <c r="D241" s="247" t="s">
        <v>232</v>
      </c>
      <c r="E241" s="269" t="s">
        <v>1</v>
      </c>
      <c r="F241" s="270" t="s">
        <v>248</v>
      </c>
      <c r="G241" s="268"/>
      <c r="H241" s="271">
        <v>52.700000000000003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232</v>
      </c>
      <c r="AU241" s="277" t="s">
        <v>89</v>
      </c>
      <c r="AV241" s="15" t="s">
        <v>230</v>
      </c>
      <c r="AW241" s="15" t="s">
        <v>33</v>
      </c>
      <c r="AX241" s="15" t="s">
        <v>84</v>
      </c>
      <c r="AY241" s="277" t="s">
        <v>224</v>
      </c>
    </row>
    <row r="242" s="2" customFormat="1" ht="16.5" customHeight="1">
      <c r="A242" s="40"/>
      <c r="B242" s="41"/>
      <c r="C242" s="231" t="s">
        <v>341</v>
      </c>
      <c r="D242" s="231" t="s">
        <v>226</v>
      </c>
      <c r="E242" s="232" t="s">
        <v>342</v>
      </c>
      <c r="F242" s="233" t="s">
        <v>343</v>
      </c>
      <c r="G242" s="234" t="s">
        <v>229</v>
      </c>
      <c r="H242" s="235">
        <v>52.700000000000003</v>
      </c>
      <c r="I242" s="236"/>
      <c r="J242" s="237">
        <f>ROUND(I242*H242,2)</f>
        <v>0</v>
      </c>
      <c r="K242" s="238"/>
      <c r="L242" s="46"/>
      <c r="M242" s="239" t="s">
        <v>1</v>
      </c>
      <c r="N242" s="240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230</v>
      </c>
      <c r="AT242" s="243" t="s">
        <v>226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230</v>
      </c>
      <c r="BM242" s="243" t="s">
        <v>4266</v>
      </c>
    </row>
    <row r="243" s="2" customFormat="1" ht="16.5" customHeight="1">
      <c r="A243" s="40"/>
      <c r="B243" s="41"/>
      <c r="C243" s="231" t="s">
        <v>345</v>
      </c>
      <c r="D243" s="231" t="s">
        <v>226</v>
      </c>
      <c r="E243" s="232" t="s">
        <v>346</v>
      </c>
      <c r="F243" s="233" t="s">
        <v>347</v>
      </c>
      <c r="G243" s="234" t="s">
        <v>236</v>
      </c>
      <c r="H243" s="235">
        <v>1.323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2.5018699999999998</v>
      </c>
      <c r="R243" s="241">
        <f>Q243*H243</f>
        <v>3.3099740099999995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230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230</v>
      </c>
      <c r="BM243" s="243" t="s">
        <v>4267</v>
      </c>
    </row>
    <row r="244" s="14" customFormat="1">
      <c r="A244" s="14"/>
      <c r="B244" s="257"/>
      <c r="C244" s="258"/>
      <c r="D244" s="247" t="s">
        <v>232</v>
      </c>
      <c r="E244" s="259" t="s">
        <v>1</v>
      </c>
      <c r="F244" s="260" t="s">
        <v>349</v>
      </c>
      <c r="G244" s="258"/>
      <c r="H244" s="259" t="s">
        <v>1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232</v>
      </c>
      <c r="AU244" s="266" t="s">
        <v>89</v>
      </c>
      <c r="AV244" s="14" t="s">
        <v>84</v>
      </c>
      <c r="AW244" s="14" t="s">
        <v>33</v>
      </c>
      <c r="AX244" s="14" t="s">
        <v>78</v>
      </c>
      <c r="AY244" s="266" t="s">
        <v>224</v>
      </c>
    </row>
    <row r="245" s="13" customFormat="1">
      <c r="A245" s="13"/>
      <c r="B245" s="245"/>
      <c r="C245" s="246"/>
      <c r="D245" s="247" t="s">
        <v>232</v>
      </c>
      <c r="E245" s="248" t="s">
        <v>1</v>
      </c>
      <c r="F245" s="249" t="s">
        <v>3227</v>
      </c>
      <c r="G245" s="246"/>
      <c r="H245" s="250">
        <v>1.008</v>
      </c>
      <c r="I245" s="251"/>
      <c r="J245" s="246"/>
      <c r="K245" s="246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232</v>
      </c>
      <c r="AU245" s="256" t="s">
        <v>89</v>
      </c>
      <c r="AV245" s="13" t="s">
        <v>89</v>
      </c>
      <c r="AW245" s="13" t="s">
        <v>33</v>
      </c>
      <c r="AX245" s="13" t="s">
        <v>78</v>
      </c>
      <c r="AY245" s="256" t="s">
        <v>224</v>
      </c>
    </row>
    <row r="246" s="13" customFormat="1">
      <c r="A246" s="13"/>
      <c r="B246" s="245"/>
      <c r="C246" s="246"/>
      <c r="D246" s="247" t="s">
        <v>232</v>
      </c>
      <c r="E246" s="248" t="s">
        <v>1</v>
      </c>
      <c r="F246" s="249" t="s">
        <v>3228</v>
      </c>
      <c r="G246" s="246"/>
      <c r="H246" s="250">
        <v>0.315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232</v>
      </c>
      <c r="AU246" s="256" t="s">
        <v>89</v>
      </c>
      <c r="AV246" s="13" t="s">
        <v>89</v>
      </c>
      <c r="AW246" s="13" t="s">
        <v>33</v>
      </c>
      <c r="AX246" s="13" t="s">
        <v>78</v>
      </c>
      <c r="AY246" s="256" t="s">
        <v>224</v>
      </c>
    </row>
    <row r="247" s="15" customFormat="1">
      <c r="A247" s="15"/>
      <c r="B247" s="267"/>
      <c r="C247" s="268"/>
      <c r="D247" s="247" t="s">
        <v>232</v>
      </c>
      <c r="E247" s="269" t="s">
        <v>1</v>
      </c>
      <c r="F247" s="270" t="s">
        <v>248</v>
      </c>
      <c r="G247" s="268"/>
      <c r="H247" s="271">
        <v>1.323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232</v>
      </c>
      <c r="AU247" s="277" t="s">
        <v>89</v>
      </c>
      <c r="AV247" s="15" t="s">
        <v>230</v>
      </c>
      <c r="AW247" s="15" t="s">
        <v>33</v>
      </c>
      <c r="AX247" s="15" t="s">
        <v>84</v>
      </c>
      <c r="AY247" s="277" t="s">
        <v>224</v>
      </c>
    </row>
    <row r="248" s="2" customFormat="1" ht="16.5" customHeight="1">
      <c r="A248" s="40"/>
      <c r="B248" s="41"/>
      <c r="C248" s="231" t="s">
        <v>7</v>
      </c>
      <c r="D248" s="231" t="s">
        <v>226</v>
      </c>
      <c r="E248" s="232" t="s">
        <v>352</v>
      </c>
      <c r="F248" s="233" t="s">
        <v>353</v>
      </c>
      <c r="G248" s="234" t="s">
        <v>229</v>
      </c>
      <c r="H248" s="235">
        <v>10.92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0.00264</v>
      </c>
      <c r="R248" s="241">
        <f>Q248*H248</f>
        <v>0.028828799999999998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230</v>
      </c>
      <c r="AT248" s="243" t="s">
        <v>226</v>
      </c>
      <c r="AU248" s="243" t="s">
        <v>89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230</v>
      </c>
      <c r="BM248" s="243" t="s">
        <v>4268</v>
      </c>
    </row>
    <row r="249" s="14" customFormat="1">
      <c r="A249" s="14"/>
      <c r="B249" s="257"/>
      <c r="C249" s="258"/>
      <c r="D249" s="247" t="s">
        <v>232</v>
      </c>
      <c r="E249" s="259" t="s">
        <v>1</v>
      </c>
      <c r="F249" s="260" t="s">
        <v>349</v>
      </c>
      <c r="G249" s="258"/>
      <c r="H249" s="259" t="s">
        <v>1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232</v>
      </c>
      <c r="AU249" s="266" t="s">
        <v>89</v>
      </c>
      <c r="AV249" s="14" t="s">
        <v>84</v>
      </c>
      <c r="AW249" s="14" t="s">
        <v>33</v>
      </c>
      <c r="AX249" s="14" t="s">
        <v>78</v>
      </c>
      <c r="AY249" s="266" t="s">
        <v>224</v>
      </c>
    </row>
    <row r="250" s="13" customFormat="1">
      <c r="A250" s="13"/>
      <c r="B250" s="245"/>
      <c r="C250" s="246"/>
      <c r="D250" s="247" t="s">
        <v>232</v>
      </c>
      <c r="E250" s="248" t="s">
        <v>1</v>
      </c>
      <c r="F250" s="249" t="s">
        <v>3230</v>
      </c>
      <c r="G250" s="246"/>
      <c r="H250" s="250">
        <v>6.7199999999999998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232</v>
      </c>
      <c r="AU250" s="256" t="s">
        <v>89</v>
      </c>
      <c r="AV250" s="13" t="s">
        <v>89</v>
      </c>
      <c r="AW250" s="13" t="s">
        <v>33</v>
      </c>
      <c r="AX250" s="13" t="s">
        <v>78</v>
      </c>
      <c r="AY250" s="256" t="s">
        <v>224</v>
      </c>
    </row>
    <row r="251" s="13" customFormat="1">
      <c r="A251" s="13"/>
      <c r="B251" s="245"/>
      <c r="C251" s="246"/>
      <c r="D251" s="247" t="s">
        <v>232</v>
      </c>
      <c r="E251" s="248" t="s">
        <v>1</v>
      </c>
      <c r="F251" s="249" t="s">
        <v>3231</v>
      </c>
      <c r="G251" s="246"/>
      <c r="H251" s="250">
        <v>4.2000000000000002</v>
      </c>
      <c r="I251" s="251"/>
      <c r="J251" s="246"/>
      <c r="K251" s="246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232</v>
      </c>
      <c r="AU251" s="256" t="s">
        <v>89</v>
      </c>
      <c r="AV251" s="13" t="s">
        <v>89</v>
      </c>
      <c r="AW251" s="13" t="s">
        <v>33</v>
      </c>
      <c r="AX251" s="13" t="s">
        <v>78</v>
      </c>
      <c r="AY251" s="256" t="s">
        <v>224</v>
      </c>
    </row>
    <row r="252" s="15" customFormat="1">
      <c r="A252" s="15"/>
      <c r="B252" s="267"/>
      <c r="C252" s="268"/>
      <c r="D252" s="247" t="s">
        <v>232</v>
      </c>
      <c r="E252" s="269" t="s">
        <v>1</v>
      </c>
      <c r="F252" s="270" t="s">
        <v>248</v>
      </c>
      <c r="G252" s="268"/>
      <c r="H252" s="271">
        <v>10.92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232</v>
      </c>
      <c r="AU252" s="277" t="s">
        <v>89</v>
      </c>
      <c r="AV252" s="15" t="s">
        <v>230</v>
      </c>
      <c r="AW252" s="15" t="s">
        <v>33</v>
      </c>
      <c r="AX252" s="15" t="s">
        <v>84</v>
      </c>
      <c r="AY252" s="277" t="s">
        <v>224</v>
      </c>
    </row>
    <row r="253" s="2" customFormat="1" ht="16.5" customHeight="1">
      <c r="A253" s="40"/>
      <c r="B253" s="41"/>
      <c r="C253" s="231" t="s">
        <v>357</v>
      </c>
      <c r="D253" s="231" t="s">
        <v>226</v>
      </c>
      <c r="E253" s="232" t="s">
        <v>358</v>
      </c>
      <c r="F253" s="233" t="s">
        <v>359</v>
      </c>
      <c r="G253" s="234" t="s">
        <v>229</v>
      </c>
      <c r="H253" s="235">
        <v>10.92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230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230</v>
      </c>
      <c r="BM253" s="243" t="s">
        <v>4269</v>
      </c>
    </row>
    <row r="254" s="2" customFormat="1" ht="16.5" customHeight="1">
      <c r="A254" s="40"/>
      <c r="B254" s="41"/>
      <c r="C254" s="231" t="s">
        <v>361</v>
      </c>
      <c r="D254" s="231" t="s">
        <v>226</v>
      </c>
      <c r="E254" s="232" t="s">
        <v>362</v>
      </c>
      <c r="F254" s="233" t="s">
        <v>3233</v>
      </c>
      <c r="G254" s="234" t="s">
        <v>322</v>
      </c>
      <c r="H254" s="235">
        <v>0.78900000000000003</v>
      </c>
      <c r="I254" s="236"/>
      <c r="J254" s="237">
        <f>ROUND(I254*H254,2)</f>
        <v>0</v>
      </c>
      <c r="K254" s="238"/>
      <c r="L254" s="46"/>
      <c r="M254" s="239" t="s">
        <v>1</v>
      </c>
      <c r="N254" s="240" t="s">
        <v>44</v>
      </c>
      <c r="O254" s="93"/>
      <c r="P254" s="241">
        <f>O254*H254</f>
        <v>0</v>
      </c>
      <c r="Q254" s="241">
        <v>1.0606199999999999</v>
      </c>
      <c r="R254" s="241">
        <f>Q254*H254</f>
        <v>0.83682917999999995</v>
      </c>
      <c r="S254" s="241">
        <v>0</v>
      </c>
      <c r="T254" s="24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3" t="s">
        <v>230</v>
      </c>
      <c r="AT254" s="243" t="s">
        <v>226</v>
      </c>
      <c r="AU254" s="243" t="s">
        <v>89</v>
      </c>
      <c r="AY254" s="19" t="s">
        <v>224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9" t="s">
        <v>89</v>
      </c>
      <c r="BK254" s="244">
        <f>ROUND(I254*H254,2)</f>
        <v>0</v>
      </c>
      <c r="BL254" s="19" t="s">
        <v>230</v>
      </c>
      <c r="BM254" s="243" t="s">
        <v>4270</v>
      </c>
    </row>
    <row r="255" s="14" customFormat="1">
      <c r="A255" s="14"/>
      <c r="B255" s="257"/>
      <c r="C255" s="258"/>
      <c r="D255" s="247" t="s">
        <v>232</v>
      </c>
      <c r="E255" s="259" t="s">
        <v>1</v>
      </c>
      <c r="F255" s="260" t="s">
        <v>3235</v>
      </c>
      <c r="G255" s="258"/>
      <c r="H255" s="259" t="s">
        <v>1</v>
      </c>
      <c r="I255" s="261"/>
      <c r="J255" s="258"/>
      <c r="K255" s="258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232</v>
      </c>
      <c r="AU255" s="266" t="s">
        <v>89</v>
      </c>
      <c r="AV255" s="14" t="s">
        <v>84</v>
      </c>
      <c r="AW255" s="14" t="s">
        <v>33</v>
      </c>
      <c r="AX255" s="14" t="s">
        <v>78</v>
      </c>
      <c r="AY255" s="266" t="s">
        <v>224</v>
      </c>
    </row>
    <row r="256" s="13" customFormat="1">
      <c r="A256" s="13"/>
      <c r="B256" s="245"/>
      <c r="C256" s="246"/>
      <c r="D256" s="247" t="s">
        <v>232</v>
      </c>
      <c r="E256" s="248" t="s">
        <v>1</v>
      </c>
      <c r="F256" s="249" t="s">
        <v>4271</v>
      </c>
      <c r="G256" s="246"/>
      <c r="H256" s="250">
        <v>0.78900000000000003</v>
      </c>
      <c r="I256" s="251"/>
      <c r="J256" s="246"/>
      <c r="K256" s="246"/>
      <c r="L256" s="252"/>
      <c r="M256" s="253"/>
      <c r="N256" s="254"/>
      <c r="O256" s="254"/>
      <c r="P256" s="254"/>
      <c r="Q256" s="254"/>
      <c r="R256" s="254"/>
      <c r="S256" s="254"/>
      <c r="T256" s="25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6" t="s">
        <v>232</v>
      </c>
      <c r="AU256" s="256" t="s">
        <v>89</v>
      </c>
      <c r="AV256" s="13" t="s">
        <v>89</v>
      </c>
      <c r="AW256" s="13" t="s">
        <v>33</v>
      </c>
      <c r="AX256" s="13" t="s">
        <v>84</v>
      </c>
      <c r="AY256" s="256" t="s">
        <v>224</v>
      </c>
    </row>
    <row r="257" s="2" customFormat="1" ht="21.75" customHeight="1">
      <c r="A257" s="40"/>
      <c r="B257" s="41"/>
      <c r="C257" s="231" t="s">
        <v>367</v>
      </c>
      <c r="D257" s="231" t="s">
        <v>226</v>
      </c>
      <c r="E257" s="232" t="s">
        <v>368</v>
      </c>
      <c r="F257" s="233" t="s">
        <v>369</v>
      </c>
      <c r="G257" s="234" t="s">
        <v>229</v>
      </c>
      <c r="H257" s="235">
        <v>1.0149999999999999</v>
      </c>
      <c r="I257" s="236"/>
      <c r="J257" s="237">
        <f>ROUND(I257*H257,2)</f>
        <v>0</v>
      </c>
      <c r="K257" s="238"/>
      <c r="L257" s="46"/>
      <c r="M257" s="239" t="s">
        <v>1</v>
      </c>
      <c r="N257" s="240" t="s">
        <v>44</v>
      </c>
      <c r="O257" s="93"/>
      <c r="P257" s="241">
        <f>O257*H257</f>
        <v>0</v>
      </c>
      <c r="Q257" s="241">
        <v>0.50100999999999996</v>
      </c>
      <c r="R257" s="241">
        <f>Q257*H257</f>
        <v>0.50852514999999987</v>
      </c>
      <c r="S257" s="241">
        <v>0</v>
      </c>
      <c r="T257" s="24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3" t="s">
        <v>230</v>
      </c>
      <c r="AT257" s="243" t="s">
        <v>226</v>
      </c>
      <c r="AU257" s="243" t="s">
        <v>89</v>
      </c>
      <c r="AY257" s="19" t="s">
        <v>224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9" t="s">
        <v>89</v>
      </c>
      <c r="BK257" s="244">
        <f>ROUND(I257*H257,2)</f>
        <v>0</v>
      </c>
      <c r="BL257" s="19" t="s">
        <v>230</v>
      </c>
      <c r="BM257" s="243" t="s">
        <v>4272</v>
      </c>
    </row>
    <row r="258" s="14" customFormat="1">
      <c r="A258" s="14"/>
      <c r="B258" s="257"/>
      <c r="C258" s="258"/>
      <c r="D258" s="247" t="s">
        <v>232</v>
      </c>
      <c r="E258" s="259" t="s">
        <v>1</v>
      </c>
      <c r="F258" s="260" t="s">
        <v>371</v>
      </c>
      <c r="G258" s="258"/>
      <c r="H258" s="259" t="s">
        <v>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232</v>
      </c>
      <c r="AU258" s="266" t="s">
        <v>89</v>
      </c>
      <c r="AV258" s="14" t="s">
        <v>84</v>
      </c>
      <c r="AW258" s="14" t="s">
        <v>33</v>
      </c>
      <c r="AX258" s="14" t="s">
        <v>78</v>
      </c>
      <c r="AY258" s="266" t="s">
        <v>224</v>
      </c>
    </row>
    <row r="259" s="13" customFormat="1">
      <c r="A259" s="13"/>
      <c r="B259" s="245"/>
      <c r="C259" s="246"/>
      <c r="D259" s="247" t="s">
        <v>232</v>
      </c>
      <c r="E259" s="248" t="s">
        <v>1</v>
      </c>
      <c r="F259" s="249" t="s">
        <v>3238</v>
      </c>
      <c r="G259" s="246"/>
      <c r="H259" s="250">
        <v>1.0149999999999999</v>
      </c>
      <c r="I259" s="251"/>
      <c r="J259" s="246"/>
      <c r="K259" s="246"/>
      <c r="L259" s="252"/>
      <c r="M259" s="253"/>
      <c r="N259" s="254"/>
      <c r="O259" s="254"/>
      <c r="P259" s="254"/>
      <c r="Q259" s="254"/>
      <c r="R259" s="254"/>
      <c r="S259" s="254"/>
      <c r="T259" s="25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6" t="s">
        <v>232</v>
      </c>
      <c r="AU259" s="256" t="s">
        <v>89</v>
      </c>
      <c r="AV259" s="13" t="s">
        <v>89</v>
      </c>
      <c r="AW259" s="13" t="s">
        <v>33</v>
      </c>
      <c r="AX259" s="13" t="s">
        <v>84</v>
      </c>
      <c r="AY259" s="256" t="s">
        <v>224</v>
      </c>
    </row>
    <row r="260" s="2" customFormat="1" ht="21.75" customHeight="1">
      <c r="A260" s="40"/>
      <c r="B260" s="41"/>
      <c r="C260" s="231" t="s">
        <v>373</v>
      </c>
      <c r="D260" s="231" t="s">
        <v>226</v>
      </c>
      <c r="E260" s="232" t="s">
        <v>374</v>
      </c>
      <c r="F260" s="233" t="s">
        <v>375</v>
      </c>
      <c r="G260" s="234" t="s">
        <v>229</v>
      </c>
      <c r="H260" s="235">
        <v>32.012999999999998</v>
      </c>
      <c r="I260" s="236"/>
      <c r="J260" s="237">
        <f>ROUND(I260*H260,2)</f>
        <v>0</v>
      </c>
      <c r="K260" s="238"/>
      <c r="L260" s="46"/>
      <c r="M260" s="239" t="s">
        <v>1</v>
      </c>
      <c r="N260" s="240" t="s">
        <v>44</v>
      </c>
      <c r="O260" s="93"/>
      <c r="P260" s="241">
        <f>O260*H260</f>
        <v>0</v>
      </c>
      <c r="Q260" s="241">
        <v>0.61207999999999996</v>
      </c>
      <c r="R260" s="241">
        <f>Q260*H260</f>
        <v>19.594517039999996</v>
      </c>
      <c r="S260" s="241">
        <v>0</v>
      </c>
      <c r="T260" s="24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3" t="s">
        <v>230</v>
      </c>
      <c r="AT260" s="243" t="s">
        <v>226</v>
      </c>
      <c r="AU260" s="243" t="s">
        <v>89</v>
      </c>
      <c r="AY260" s="19" t="s">
        <v>224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9" t="s">
        <v>89</v>
      </c>
      <c r="BK260" s="244">
        <f>ROUND(I260*H260,2)</f>
        <v>0</v>
      </c>
      <c r="BL260" s="19" t="s">
        <v>230</v>
      </c>
      <c r="BM260" s="243" t="s">
        <v>4273</v>
      </c>
    </row>
    <row r="261" s="14" customFormat="1">
      <c r="A261" s="14"/>
      <c r="B261" s="257"/>
      <c r="C261" s="258"/>
      <c r="D261" s="247" t="s">
        <v>232</v>
      </c>
      <c r="E261" s="259" t="s">
        <v>1</v>
      </c>
      <c r="F261" s="260" t="s">
        <v>377</v>
      </c>
      <c r="G261" s="258"/>
      <c r="H261" s="259" t="s">
        <v>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232</v>
      </c>
      <c r="AU261" s="266" t="s">
        <v>89</v>
      </c>
      <c r="AV261" s="14" t="s">
        <v>84</v>
      </c>
      <c r="AW261" s="14" t="s">
        <v>33</v>
      </c>
      <c r="AX261" s="14" t="s">
        <v>78</v>
      </c>
      <c r="AY261" s="266" t="s">
        <v>224</v>
      </c>
    </row>
    <row r="262" s="13" customFormat="1">
      <c r="A262" s="13"/>
      <c r="B262" s="245"/>
      <c r="C262" s="246"/>
      <c r="D262" s="247" t="s">
        <v>232</v>
      </c>
      <c r="E262" s="248" t="s">
        <v>1</v>
      </c>
      <c r="F262" s="249" t="s">
        <v>3240</v>
      </c>
      <c r="G262" s="246"/>
      <c r="H262" s="250">
        <v>32.012999999999998</v>
      </c>
      <c r="I262" s="251"/>
      <c r="J262" s="246"/>
      <c r="K262" s="246"/>
      <c r="L262" s="252"/>
      <c r="M262" s="253"/>
      <c r="N262" s="254"/>
      <c r="O262" s="254"/>
      <c r="P262" s="254"/>
      <c r="Q262" s="254"/>
      <c r="R262" s="254"/>
      <c r="S262" s="254"/>
      <c r="T262" s="25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6" t="s">
        <v>232</v>
      </c>
      <c r="AU262" s="256" t="s">
        <v>89</v>
      </c>
      <c r="AV262" s="13" t="s">
        <v>89</v>
      </c>
      <c r="AW262" s="13" t="s">
        <v>33</v>
      </c>
      <c r="AX262" s="13" t="s">
        <v>84</v>
      </c>
      <c r="AY262" s="256" t="s">
        <v>224</v>
      </c>
    </row>
    <row r="263" s="2" customFormat="1" ht="21.75" customHeight="1">
      <c r="A263" s="40"/>
      <c r="B263" s="41"/>
      <c r="C263" s="231" t="s">
        <v>379</v>
      </c>
      <c r="D263" s="231" t="s">
        <v>226</v>
      </c>
      <c r="E263" s="232" t="s">
        <v>380</v>
      </c>
      <c r="F263" s="233" t="s">
        <v>381</v>
      </c>
      <c r="G263" s="234" t="s">
        <v>273</v>
      </c>
      <c r="H263" s="235">
        <v>55.399999999999999</v>
      </c>
      <c r="I263" s="236"/>
      <c r="J263" s="237">
        <f>ROUND(I263*H263,2)</f>
        <v>0</v>
      </c>
      <c r="K263" s="238"/>
      <c r="L263" s="46"/>
      <c r="M263" s="239" t="s">
        <v>1</v>
      </c>
      <c r="N263" s="240" t="s">
        <v>44</v>
      </c>
      <c r="O263" s="93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3" t="s">
        <v>230</v>
      </c>
      <c r="AT263" s="243" t="s">
        <v>226</v>
      </c>
      <c r="AU263" s="243" t="s">
        <v>89</v>
      </c>
      <c r="AY263" s="19" t="s">
        <v>224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9" t="s">
        <v>89</v>
      </c>
      <c r="BK263" s="244">
        <f>ROUND(I263*H263,2)</f>
        <v>0</v>
      </c>
      <c r="BL263" s="19" t="s">
        <v>230</v>
      </c>
      <c r="BM263" s="243" t="s">
        <v>4274</v>
      </c>
    </row>
    <row r="264" s="13" customFormat="1">
      <c r="A264" s="13"/>
      <c r="B264" s="245"/>
      <c r="C264" s="246"/>
      <c r="D264" s="247" t="s">
        <v>232</v>
      </c>
      <c r="E264" s="248" t="s">
        <v>1</v>
      </c>
      <c r="F264" s="249" t="s">
        <v>3242</v>
      </c>
      <c r="G264" s="246"/>
      <c r="H264" s="250">
        <v>55.399999999999999</v>
      </c>
      <c r="I264" s="251"/>
      <c r="J264" s="246"/>
      <c r="K264" s="246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232</v>
      </c>
      <c r="AU264" s="256" t="s">
        <v>89</v>
      </c>
      <c r="AV264" s="13" t="s">
        <v>89</v>
      </c>
      <c r="AW264" s="13" t="s">
        <v>33</v>
      </c>
      <c r="AX264" s="13" t="s">
        <v>84</v>
      </c>
      <c r="AY264" s="256" t="s">
        <v>224</v>
      </c>
    </row>
    <row r="265" s="2" customFormat="1" ht="24.15" customHeight="1">
      <c r="A265" s="40"/>
      <c r="B265" s="41"/>
      <c r="C265" s="231" t="s">
        <v>286</v>
      </c>
      <c r="D265" s="231" t="s">
        <v>226</v>
      </c>
      <c r="E265" s="232" t="s">
        <v>384</v>
      </c>
      <c r="F265" s="233" t="s">
        <v>385</v>
      </c>
      <c r="G265" s="234" t="s">
        <v>386</v>
      </c>
      <c r="H265" s="235">
        <v>11</v>
      </c>
      <c r="I265" s="236"/>
      <c r="J265" s="237">
        <f>ROUND(I265*H265,2)</f>
        <v>0</v>
      </c>
      <c r="K265" s="238"/>
      <c r="L265" s="46"/>
      <c r="M265" s="239" t="s">
        <v>1</v>
      </c>
      <c r="N265" s="240" t="s">
        <v>44</v>
      </c>
      <c r="O265" s="93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3" t="s">
        <v>230</v>
      </c>
      <c r="AT265" s="243" t="s">
        <v>226</v>
      </c>
      <c r="AU265" s="243" t="s">
        <v>89</v>
      </c>
      <c r="AY265" s="19" t="s">
        <v>224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9" t="s">
        <v>89</v>
      </c>
      <c r="BK265" s="244">
        <f>ROUND(I265*H265,2)</f>
        <v>0</v>
      </c>
      <c r="BL265" s="19" t="s">
        <v>230</v>
      </c>
      <c r="BM265" s="243" t="s">
        <v>4275</v>
      </c>
    </row>
    <row r="266" s="13" customFormat="1">
      <c r="A266" s="13"/>
      <c r="B266" s="245"/>
      <c r="C266" s="246"/>
      <c r="D266" s="247" t="s">
        <v>232</v>
      </c>
      <c r="E266" s="248" t="s">
        <v>1</v>
      </c>
      <c r="F266" s="249" t="s">
        <v>3244</v>
      </c>
      <c r="G266" s="246"/>
      <c r="H266" s="250">
        <v>11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232</v>
      </c>
      <c r="AU266" s="256" t="s">
        <v>89</v>
      </c>
      <c r="AV266" s="13" t="s">
        <v>89</v>
      </c>
      <c r="AW266" s="13" t="s">
        <v>33</v>
      </c>
      <c r="AX266" s="13" t="s">
        <v>84</v>
      </c>
      <c r="AY266" s="256" t="s">
        <v>224</v>
      </c>
    </row>
    <row r="267" s="2" customFormat="1" ht="16.5" customHeight="1">
      <c r="A267" s="40"/>
      <c r="B267" s="41"/>
      <c r="C267" s="278" t="s">
        <v>389</v>
      </c>
      <c r="D267" s="278" t="s">
        <v>390</v>
      </c>
      <c r="E267" s="279" t="s">
        <v>391</v>
      </c>
      <c r="F267" s="280" t="s">
        <v>392</v>
      </c>
      <c r="G267" s="281" t="s">
        <v>273</v>
      </c>
      <c r="H267" s="282">
        <v>11.109999999999999</v>
      </c>
      <c r="I267" s="283"/>
      <c r="J267" s="284">
        <f>ROUND(I267*H267,2)</f>
        <v>0</v>
      </c>
      <c r="K267" s="285"/>
      <c r="L267" s="286"/>
      <c r="M267" s="287" t="s">
        <v>1</v>
      </c>
      <c r="N267" s="288" t="s">
        <v>44</v>
      </c>
      <c r="O267" s="93"/>
      <c r="P267" s="241">
        <f>O267*H267</f>
        <v>0</v>
      </c>
      <c r="Q267" s="241">
        <v>0.0036099999999999999</v>
      </c>
      <c r="R267" s="241">
        <f>Q267*H267</f>
        <v>0.0401071</v>
      </c>
      <c r="S267" s="241">
        <v>0</v>
      </c>
      <c r="T267" s="24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3" t="s">
        <v>270</v>
      </c>
      <c r="AT267" s="243" t="s">
        <v>390</v>
      </c>
      <c r="AU267" s="243" t="s">
        <v>89</v>
      </c>
      <c r="AY267" s="19" t="s">
        <v>224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9" t="s">
        <v>89</v>
      </c>
      <c r="BK267" s="244">
        <f>ROUND(I267*H267,2)</f>
        <v>0</v>
      </c>
      <c r="BL267" s="19" t="s">
        <v>230</v>
      </c>
      <c r="BM267" s="243" t="s">
        <v>4276</v>
      </c>
    </row>
    <row r="268" s="13" customFormat="1">
      <c r="A268" s="13"/>
      <c r="B268" s="245"/>
      <c r="C268" s="246"/>
      <c r="D268" s="247" t="s">
        <v>232</v>
      </c>
      <c r="E268" s="248" t="s">
        <v>1</v>
      </c>
      <c r="F268" s="249" t="s">
        <v>3246</v>
      </c>
      <c r="G268" s="246"/>
      <c r="H268" s="250">
        <v>11.109999999999999</v>
      </c>
      <c r="I268" s="251"/>
      <c r="J268" s="246"/>
      <c r="K268" s="246"/>
      <c r="L268" s="252"/>
      <c r="M268" s="253"/>
      <c r="N268" s="254"/>
      <c r="O268" s="254"/>
      <c r="P268" s="254"/>
      <c r="Q268" s="254"/>
      <c r="R268" s="254"/>
      <c r="S268" s="254"/>
      <c r="T268" s="25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6" t="s">
        <v>232</v>
      </c>
      <c r="AU268" s="256" t="s">
        <v>89</v>
      </c>
      <c r="AV268" s="13" t="s">
        <v>89</v>
      </c>
      <c r="AW268" s="13" t="s">
        <v>33</v>
      </c>
      <c r="AX268" s="13" t="s">
        <v>84</v>
      </c>
      <c r="AY268" s="256" t="s">
        <v>224</v>
      </c>
    </row>
    <row r="269" s="12" customFormat="1" ht="22.8" customHeight="1">
      <c r="A269" s="12"/>
      <c r="B269" s="215"/>
      <c r="C269" s="216"/>
      <c r="D269" s="217" t="s">
        <v>77</v>
      </c>
      <c r="E269" s="229" t="s">
        <v>395</v>
      </c>
      <c r="F269" s="229" t="s">
        <v>396</v>
      </c>
      <c r="G269" s="216"/>
      <c r="H269" s="216"/>
      <c r="I269" s="219"/>
      <c r="J269" s="230">
        <f>BK269</f>
        <v>0</v>
      </c>
      <c r="K269" s="216"/>
      <c r="L269" s="221"/>
      <c r="M269" s="222"/>
      <c r="N269" s="223"/>
      <c r="O269" s="223"/>
      <c r="P269" s="224">
        <f>SUM(P270:P313)</f>
        <v>0</v>
      </c>
      <c r="Q269" s="223"/>
      <c r="R269" s="224">
        <f>SUM(R270:R313)</f>
        <v>57.093785029999992</v>
      </c>
      <c r="S269" s="223"/>
      <c r="T269" s="225">
        <f>SUM(T270:T313)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6" t="s">
        <v>84</v>
      </c>
      <c r="AT269" s="227" t="s">
        <v>77</v>
      </c>
      <c r="AU269" s="227" t="s">
        <v>84</v>
      </c>
      <c r="AY269" s="226" t="s">
        <v>224</v>
      </c>
      <c r="BK269" s="228">
        <f>SUM(BK270:BK313)</f>
        <v>0</v>
      </c>
    </row>
    <row r="270" s="2" customFormat="1" ht="21.75" customHeight="1">
      <c r="A270" s="40"/>
      <c r="B270" s="41"/>
      <c r="C270" s="231" t="s">
        <v>397</v>
      </c>
      <c r="D270" s="231" t="s">
        <v>226</v>
      </c>
      <c r="E270" s="232" t="s">
        <v>398</v>
      </c>
      <c r="F270" s="233" t="s">
        <v>399</v>
      </c>
      <c r="G270" s="234" t="s">
        <v>229</v>
      </c>
      <c r="H270" s="235">
        <v>102.712</v>
      </c>
      <c r="I270" s="236"/>
      <c r="J270" s="237">
        <f>ROUND(I270*H270,2)</f>
        <v>0</v>
      </c>
      <c r="K270" s="238"/>
      <c r="L270" s="46"/>
      <c r="M270" s="239" t="s">
        <v>1</v>
      </c>
      <c r="N270" s="240" t="s">
        <v>44</v>
      </c>
      <c r="O270" s="93"/>
      <c r="P270" s="241">
        <f>O270*H270</f>
        <v>0</v>
      </c>
      <c r="Q270" s="241">
        <v>0.33555000000000001</v>
      </c>
      <c r="R270" s="241">
        <f>Q270*H270</f>
        <v>34.465011600000004</v>
      </c>
      <c r="S270" s="241">
        <v>0</v>
      </c>
      <c r="T270" s="24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3" t="s">
        <v>230</v>
      </c>
      <c r="AT270" s="243" t="s">
        <v>226</v>
      </c>
      <c r="AU270" s="243" t="s">
        <v>89</v>
      </c>
      <c r="AY270" s="19" t="s">
        <v>224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9" t="s">
        <v>89</v>
      </c>
      <c r="BK270" s="244">
        <f>ROUND(I270*H270,2)</f>
        <v>0</v>
      </c>
      <c r="BL270" s="19" t="s">
        <v>230</v>
      </c>
      <c r="BM270" s="243" t="s">
        <v>4277</v>
      </c>
    </row>
    <row r="271" s="13" customFormat="1">
      <c r="A271" s="13"/>
      <c r="B271" s="245"/>
      <c r="C271" s="246"/>
      <c r="D271" s="247" t="s">
        <v>232</v>
      </c>
      <c r="E271" s="248" t="s">
        <v>1</v>
      </c>
      <c r="F271" s="249" t="s">
        <v>3248</v>
      </c>
      <c r="G271" s="246"/>
      <c r="H271" s="250">
        <v>129.26499999999999</v>
      </c>
      <c r="I271" s="251"/>
      <c r="J271" s="246"/>
      <c r="K271" s="246"/>
      <c r="L271" s="252"/>
      <c r="M271" s="253"/>
      <c r="N271" s="254"/>
      <c r="O271" s="254"/>
      <c r="P271" s="254"/>
      <c r="Q271" s="254"/>
      <c r="R271" s="254"/>
      <c r="S271" s="254"/>
      <c r="T271" s="25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6" t="s">
        <v>232</v>
      </c>
      <c r="AU271" s="256" t="s">
        <v>89</v>
      </c>
      <c r="AV271" s="13" t="s">
        <v>89</v>
      </c>
      <c r="AW271" s="13" t="s">
        <v>33</v>
      </c>
      <c r="AX271" s="13" t="s">
        <v>78</v>
      </c>
      <c r="AY271" s="256" t="s">
        <v>224</v>
      </c>
    </row>
    <row r="272" s="13" customFormat="1">
      <c r="A272" s="13"/>
      <c r="B272" s="245"/>
      <c r="C272" s="246"/>
      <c r="D272" s="247" t="s">
        <v>232</v>
      </c>
      <c r="E272" s="248" t="s">
        <v>1</v>
      </c>
      <c r="F272" s="249" t="s">
        <v>4278</v>
      </c>
      <c r="G272" s="246"/>
      <c r="H272" s="250">
        <v>-41.222999999999999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232</v>
      </c>
      <c r="AU272" s="256" t="s">
        <v>89</v>
      </c>
      <c r="AV272" s="13" t="s">
        <v>89</v>
      </c>
      <c r="AW272" s="13" t="s">
        <v>33</v>
      </c>
      <c r="AX272" s="13" t="s">
        <v>78</v>
      </c>
      <c r="AY272" s="256" t="s">
        <v>224</v>
      </c>
    </row>
    <row r="273" s="13" customFormat="1">
      <c r="A273" s="13"/>
      <c r="B273" s="245"/>
      <c r="C273" s="246"/>
      <c r="D273" s="247" t="s">
        <v>232</v>
      </c>
      <c r="E273" s="248" t="s">
        <v>1</v>
      </c>
      <c r="F273" s="249" t="s">
        <v>3250</v>
      </c>
      <c r="G273" s="246"/>
      <c r="H273" s="250">
        <v>24.045999999999999</v>
      </c>
      <c r="I273" s="251"/>
      <c r="J273" s="246"/>
      <c r="K273" s="246"/>
      <c r="L273" s="252"/>
      <c r="M273" s="253"/>
      <c r="N273" s="254"/>
      <c r="O273" s="254"/>
      <c r="P273" s="254"/>
      <c r="Q273" s="254"/>
      <c r="R273" s="254"/>
      <c r="S273" s="254"/>
      <c r="T273" s="25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6" t="s">
        <v>232</v>
      </c>
      <c r="AU273" s="256" t="s">
        <v>89</v>
      </c>
      <c r="AV273" s="13" t="s">
        <v>89</v>
      </c>
      <c r="AW273" s="13" t="s">
        <v>33</v>
      </c>
      <c r="AX273" s="13" t="s">
        <v>78</v>
      </c>
      <c r="AY273" s="256" t="s">
        <v>224</v>
      </c>
    </row>
    <row r="274" s="13" customFormat="1">
      <c r="A274" s="13"/>
      <c r="B274" s="245"/>
      <c r="C274" s="246"/>
      <c r="D274" s="247" t="s">
        <v>232</v>
      </c>
      <c r="E274" s="248" t="s">
        <v>1</v>
      </c>
      <c r="F274" s="249" t="s">
        <v>3251</v>
      </c>
      <c r="G274" s="246"/>
      <c r="H274" s="250">
        <v>-1.9350000000000001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232</v>
      </c>
      <c r="AU274" s="256" t="s">
        <v>89</v>
      </c>
      <c r="AV274" s="13" t="s">
        <v>89</v>
      </c>
      <c r="AW274" s="13" t="s">
        <v>33</v>
      </c>
      <c r="AX274" s="13" t="s">
        <v>78</v>
      </c>
      <c r="AY274" s="256" t="s">
        <v>224</v>
      </c>
    </row>
    <row r="275" s="13" customFormat="1">
      <c r="A275" s="13"/>
      <c r="B275" s="245"/>
      <c r="C275" s="246"/>
      <c r="D275" s="247" t="s">
        <v>232</v>
      </c>
      <c r="E275" s="248" t="s">
        <v>1</v>
      </c>
      <c r="F275" s="249" t="s">
        <v>4279</v>
      </c>
      <c r="G275" s="246"/>
      <c r="H275" s="250">
        <v>-4.0800000000000001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232</v>
      </c>
      <c r="AU275" s="256" t="s">
        <v>89</v>
      </c>
      <c r="AV275" s="13" t="s">
        <v>89</v>
      </c>
      <c r="AW275" s="13" t="s">
        <v>33</v>
      </c>
      <c r="AX275" s="13" t="s">
        <v>78</v>
      </c>
      <c r="AY275" s="256" t="s">
        <v>224</v>
      </c>
    </row>
    <row r="276" s="13" customFormat="1">
      <c r="A276" s="13"/>
      <c r="B276" s="245"/>
      <c r="C276" s="246"/>
      <c r="D276" s="247" t="s">
        <v>232</v>
      </c>
      <c r="E276" s="248" t="s">
        <v>1</v>
      </c>
      <c r="F276" s="249" t="s">
        <v>4280</v>
      </c>
      <c r="G276" s="246"/>
      <c r="H276" s="250">
        <v>-3.3610000000000002</v>
      </c>
      <c r="I276" s="251"/>
      <c r="J276" s="246"/>
      <c r="K276" s="246"/>
      <c r="L276" s="252"/>
      <c r="M276" s="253"/>
      <c r="N276" s="254"/>
      <c r="O276" s="254"/>
      <c r="P276" s="254"/>
      <c r="Q276" s="254"/>
      <c r="R276" s="254"/>
      <c r="S276" s="254"/>
      <c r="T276" s="25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6" t="s">
        <v>232</v>
      </c>
      <c r="AU276" s="256" t="s">
        <v>89</v>
      </c>
      <c r="AV276" s="13" t="s">
        <v>89</v>
      </c>
      <c r="AW276" s="13" t="s">
        <v>33</v>
      </c>
      <c r="AX276" s="13" t="s">
        <v>78</v>
      </c>
      <c r="AY276" s="256" t="s">
        <v>224</v>
      </c>
    </row>
    <row r="277" s="15" customFormat="1">
      <c r="A277" s="15"/>
      <c r="B277" s="267"/>
      <c r="C277" s="268"/>
      <c r="D277" s="247" t="s">
        <v>232</v>
      </c>
      <c r="E277" s="269" t="s">
        <v>1</v>
      </c>
      <c r="F277" s="270" t="s">
        <v>248</v>
      </c>
      <c r="G277" s="268"/>
      <c r="H277" s="271">
        <v>102.712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232</v>
      </c>
      <c r="AU277" s="277" t="s">
        <v>89</v>
      </c>
      <c r="AV277" s="15" t="s">
        <v>230</v>
      </c>
      <c r="AW277" s="15" t="s">
        <v>33</v>
      </c>
      <c r="AX277" s="15" t="s">
        <v>84</v>
      </c>
      <c r="AY277" s="277" t="s">
        <v>224</v>
      </c>
    </row>
    <row r="278" s="2" customFormat="1" ht="16.5" customHeight="1">
      <c r="A278" s="40"/>
      <c r="B278" s="41"/>
      <c r="C278" s="231" t="s">
        <v>407</v>
      </c>
      <c r="D278" s="231" t="s">
        <v>226</v>
      </c>
      <c r="E278" s="232" t="s">
        <v>408</v>
      </c>
      <c r="F278" s="233" t="s">
        <v>409</v>
      </c>
      <c r="G278" s="234" t="s">
        <v>273</v>
      </c>
      <c r="H278" s="235">
        <v>122.16</v>
      </c>
      <c r="I278" s="236"/>
      <c r="J278" s="237">
        <f>ROUND(I278*H278,2)</f>
        <v>0</v>
      </c>
      <c r="K278" s="238"/>
      <c r="L278" s="46"/>
      <c r="M278" s="239" t="s">
        <v>1</v>
      </c>
      <c r="N278" s="240" t="s">
        <v>44</v>
      </c>
      <c r="O278" s="93"/>
      <c r="P278" s="241">
        <f>O278*H278</f>
        <v>0</v>
      </c>
      <c r="Q278" s="241">
        <v>0.03354</v>
      </c>
      <c r="R278" s="241">
        <f>Q278*H278</f>
        <v>4.0972463999999995</v>
      </c>
      <c r="S278" s="241">
        <v>0</v>
      </c>
      <c r="T278" s="24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3" t="s">
        <v>230</v>
      </c>
      <c r="AT278" s="243" t="s">
        <v>226</v>
      </c>
      <c r="AU278" s="243" t="s">
        <v>89</v>
      </c>
      <c r="AY278" s="19" t="s">
        <v>224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9" t="s">
        <v>89</v>
      </c>
      <c r="BK278" s="244">
        <f>ROUND(I278*H278,2)</f>
        <v>0</v>
      </c>
      <c r="BL278" s="19" t="s">
        <v>230</v>
      </c>
      <c r="BM278" s="243" t="s">
        <v>4281</v>
      </c>
    </row>
    <row r="279" s="14" customFormat="1">
      <c r="A279" s="14"/>
      <c r="B279" s="257"/>
      <c r="C279" s="258"/>
      <c r="D279" s="247" t="s">
        <v>232</v>
      </c>
      <c r="E279" s="259" t="s">
        <v>1</v>
      </c>
      <c r="F279" s="260" t="s">
        <v>411</v>
      </c>
      <c r="G279" s="258"/>
      <c r="H279" s="259" t="s">
        <v>1</v>
      </c>
      <c r="I279" s="261"/>
      <c r="J279" s="258"/>
      <c r="K279" s="258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232</v>
      </c>
      <c r="AU279" s="266" t="s">
        <v>89</v>
      </c>
      <c r="AV279" s="14" t="s">
        <v>84</v>
      </c>
      <c r="AW279" s="14" t="s">
        <v>33</v>
      </c>
      <c r="AX279" s="14" t="s">
        <v>78</v>
      </c>
      <c r="AY279" s="266" t="s">
        <v>224</v>
      </c>
    </row>
    <row r="280" s="13" customFormat="1">
      <c r="A280" s="13"/>
      <c r="B280" s="245"/>
      <c r="C280" s="246"/>
      <c r="D280" s="247" t="s">
        <v>232</v>
      </c>
      <c r="E280" s="248" t="s">
        <v>1</v>
      </c>
      <c r="F280" s="249" t="s">
        <v>3255</v>
      </c>
      <c r="G280" s="246"/>
      <c r="H280" s="250">
        <v>103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232</v>
      </c>
      <c r="AU280" s="256" t="s">
        <v>89</v>
      </c>
      <c r="AV280" s="13" t="s">
        <v>89</v>
      </c>
      <c r="AW280" s="13" t="s">
        <v>33</v>
      </c>
      <c r="AX280" s="13" t="s">
        <v>78</v>
      </c>
      <c r="AY280" s="256" t="s">
        <v>224</v>
      </c>
    </row>
    <row r="281" s="13" customFormat="1">
      <c r="A281" s="13"/>
      <c r="B281" s="245"/>
      <c r="C281" s="246"/>
      <c r="D281" s="247" t="s">
        <v>232</v>
      </c>
      <c r="E281" s="248" t="s">
        <v>1</v>
      </c>
      <c r="F281" s="249" t="s">
        <v>3256</v>
      </c>
      <c r="G281" s="246"/>
      <c r="H281" s="250">
        <v>19.16</v>
      </c>
      <c r="I281" s="251"/>
      <c r="J281" s="246"/>
      <c r="K281" s="246"/>
      <c r="L281" s="252"/>
      <c r="M281" s="253"/>
      <c r="N281" s="254"/>
      <c r="O281" s="254"/>
      <c r="P281" s="254"/>
      <c r="Q281" s="254"/>
      <c r="R281" s="254"/>
      <c r="S281" s="254"/>
      <c r="T281" s="25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6" t="s">
        <v>232</v>
      </c>
      <c r="AU281" s="256" t="s">
        <v>89</v>
      </c>
      <c r="AV281" s="13" t="s">
        <v>89</v>
      </c>
      <c r="AW281" s="13" t="s">
        <v>33</v>
      </c>
      <c r="AX281" s="13" t="s">
        <v>78</v>
      </c>
      <c r="AY281" s="256" t="s">
        <v>224</v>
      </c>
    </row>
    <row r="282" s="15" customFormat="1">
      <c r="A282" s="15"/>
      <c r="B282" s="267"/>
      <c r="C282" s="268"/>
      <c r="D282" s="247" t="s">
        <v>232</v>
      </c>
      <c r="E282" s="269" t="s">
        <v>1</v>
      </c>
      <c r="F282" s="270" t="s">
        <v>248</v>
      </c>
      <c r="G282" s="268"/>
      <c r="H282" s="271">
        <v>122.16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232</v>
      </c>
      <c r="AU282" s="277" t="s">
        <v>89</v>
      </c>
      <c r="AV282" s="15" t="s">
        <v>230</v>
      </c>
      <c r="AW282" s="15" t="s">
        <v>33</v>
      </c>
      <c r="AX282" s="15" t="s">
        <v>84</v>
      </c>
      <c r="AY282" s="277" t="s">
        <v>224</v>
      </c>
    </row>
    <row r="283" s="2" customFormat="1" ht="16.5" customHeight="1">
      <c r="A283" s="40"/>
      <c r="B283" s="41"/>
      <c r="C283" s="231" t="s">
        <v>395</v>
      </c>
      <c r="D283" s="231" t="s">
        <v>226</v>
      </c>
      <c r="E283" s="232" t="s">
        <v>3257</v>
      </c>
      <c r="F283" s="233" t="s">
        <v>3258</v>
      </c>
      <c r="G283" s="234" t="s">
        <v>236</v>
      </c>
      <c r="H283" s="235">
        <v>5.8609999999999998</v>
      </c>
      <c r="I283" s="236"/>
      <c r="J283" s="237">
        <f>ROUND(I283*H283,2)</f>
        <v>0</v>
      </c>
      <c r="K283" s="238"/>
      <c r="L283" s="46"/>
      <c r="M283" s="239" t="s">
        <v>1</v>
      </c>
      <c r="N283" s="240" t="s">
        <v>44</v>
      </c>
      <c r="O283" s="93"/>
      <c r="P283" s="241">
        <f>O283*H283</f>
        <v>0</v>
      </c>
      <c r="Q283" s="241">
        <v>2.5018699999999998</v>
      </c>
      <c r="R283" s="241">
        <f>Q283*H283</f>
        <v>14.663460069999998</v>
      </c>
      <c r="S283" s="241">
        <v>0</v>
      </c>
      <c r="T283" s="24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3" t="s">
        <v>230</v>
      </c>
      <c r="AT283" s="243" t="s">
        <v>226</v>
      </c>
      <c r="AU283" s="243" t="s">
        <v>89</v>
      </c>
      <c r="AY283" s="19" t="s">
        <v>224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9" t="s">
        <v>89</v>
      </c>
      <c r="BK283" s="244">
        <f>ROUND(I283*H283,2)</f>
        <v>0</v>
      </c>
      <c r="BL283" s="19" t="s">
        <v>230</v>
      </c>
      <c r="BM283" s="243" t="s">
        <v>4282</v>
      </c>
    </row>
    <row r="284" s="14" customFormat="1">
      <c r="A284" s="14"/>
      <c r="B284" s="257"/>
      <c r="C284" s="258"/>
      <c r="D284" s="247" t="s">
        <v>232</v>
      </c>
      <c r="E284" s="259" t="s">
        <v>1</v>
      </c>
      <c r="F284" s="260" t="s">
        <v>3260</v>
      </c>
      <c r="G284" s="258"/>
      <c r="H284" s="259" t="s">
        <v>1</v>
      </c>
      <c r="I284" s="261"/>
      <c r="J284" s="258"/>
      <c r="K284" s="258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232</v>
      </c>
      <c r="AU284" s="266" t="s">
        <v>89</v>
      </c>
      <c r="AV284" s="14" t="s">
        <v>84</v>
      </c>
      <c r="AW284" s="14" t="s">
        <v>33</v>
      </c>
      <c r="AX284" s="14" t="s">
        <v>78</v>
      </c>
      <c r="AY284" s="266" t="s">
        <v>224</v>
      </c>
    </row>
    <row r="285" s="13" customFormat="1">
      <c r="A285" s="13"/>
      <c r="B285" s="245"/>
      <c r="C285" s="246"/>
      <c r="D285" s="247" t="s">
        <v>232</v>
      </c>
      <c r="E285" s="248" t="s">
        <v>1</v>
      </c>
      <c r="F285" s="249" t="s">
        <v>3261</v>
      </c>
      <c r="G285" s="246"/>
      <c r="H285" s="250">
        <v>4.6139999999999999</v>
      </c>
      <c r="I285" s="251"/>
      <c r="J285" s="246"/>
      <c r="K285" s="246"/>
      <c r="L285" s="252"/>
      <c r="M285" s="253"/>
      <c r="N285" s="254"/>
      <c r="O285" s="254"/>
      <c r="P285" s="254"/>
      <c r="Q285" s="254"/>
      <c r="R285" s="254"/>
      <c r="S285" s="254"/>
      <c r="T285" s="25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6" t="s">
        <v>232</v>
      </c>
      <c r="AU285" s="256" t="s">
        <v>89</v>
      </c>
      <c r="AV285" s="13" t="s">
        <v>89</v>
      </c>
      <c r="AW285" s="13" t="s">
        <v>33</v>
      </c>
      <c r="AX285" s="13" t="s">
        <v>78</v>
      </c>
      <c r="AY285" s="256" t="s">
        <v>224</v>
      </c>
    </row>
    <row r="286" s="13" customFormat="1">
      <c r="A286" s="13"/>
      <c r="B286" s="245"/>
      <c r="C286" s="246"/>
      <c r="D286" s="247" t="s">
        <v>232</v>
      </c>
      <c r="E286" s="248" t="s">
        <v>1</v>
      </c>
      <c r="F286" s="249" t="s">
        <v>4283</v>
      </c>
      <c r="G286" s="246"/>
      <c r="H286" s="250">
        <v>1.2470000000000001</v>
      </c>
      <c r="I286" s="251"/>
      <c r="J286" s="246"/>
      <c r="K286" s="246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232</v>
      </c>
      <c r="AU286" s="256" t="s">
        <v>89</v>
      </c>
      <c r="AV286" s="13" t="s">
        <v>89</v>
      </c>
      <c r="AW286" s="13" t="s">
        <v>33</v>
      </c>
      <c r="AX286" s="13" t="s">
        <v>78</v>
      </c>
      <c r="AY286" s="256" t="s">
        <v>224</v>
      </c>
    </row>
    <row r="287" s="15" customFormat="1">
      <c r="A287" s="15"/>
      <c r="B287" s="267"/>
      <c r="C287" s="268"/>
      <c r="D287" s="247" t="s">
        <v>232</v>
      </c>
      <c r="E287" s="269" t="s">
        <v>1</v>
      </c>
      <c r="F287" s="270" t="s">
        <v>248</v>
      </c>
      <c r="G287" s="268"/>
      <c r="H287" s="271">
        <v>5.8609999999999998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232</v>
      </c>
      <c r="AU287" s="277" t="s">
        <v>89</v>
      </c>
      <c r="AV287" s="15" t="s">
        <v>230</v>
      </c>
      <c r="AW287" s="15" t="s">
        <v>33</v>
      </c>
      <c r="AX287" s="15" t="s">
        <v>84</v>
      </c>
      <c r="AY287" s="277" t="s">
        <v>224</v>
      </c>
    </row>
    <row r="288" s="2" customFormat="1" ht="16.5" customHeight="1">
      <c r="A288" s="40"/>
      <c r="B288" s="41"/>
      <c r="C288" s="231" t="s">
        <v>418</v>
      </c>
      <c r="D288" s="231" t="s">
        <v>226</v>
      </c>
      <c r="E288" s="232" t="s">
        <v>3263</v>
      </c>
      <c r="F288" s="233" t="s">
        <v>3264</v>
      </c>
      <c r="G288" s="234" t="s">
        <v>229</v>
      </c>
      <c r="H288" s="235">
        <v>59.091000000000001</v>
      </c>
      <c r="I288" s="236"/>
      <c r="J288" s="237">
        <f>ROUND(I288*H288,2)</f>
        <v>0</v>
      </c>
      <c r="K288" s="238"/>
      <c r="L288" s="46"/>
      <c r="M288" s="239" t="s">
        <v>1</v>
      </c>
      <c r="N288" s="240" t="s">
        <v>44</v>
      </c>
      <c r="O288" s="93"/>
      <c r="P288" s="241">
        <f>O288*H288</f>
        <v>0</v>
      </c>
      <c r="Q288" s="241">
        <v>0.0027499999999999998</v>
      </c>
      <c r="R288" s="241">
        <f>Q288*H288</f>
        <v>0.16250024999999999</v>
      </c>
      <c r="S288" s="241">
        <v>0</v>
      </c>
      <c r="T288" s="24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3" t="s">
        <v>230</v>
      </c>
      <c r="AT288" s="243" t="s">
        <v>226</v>
      </c>
      <c r="AU288" s="243" t="s">
        <v>89</v>
      </c>
      <c r="AY288" s="19" t="s">
        <v>224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9" t="s">
        <v>89</v>
      </c>
      <c r="BK288" s="244">
        <f>ROUND(I288*H288,2)</f>
        <v>0</v>
      </c>
      <c r="BL288" s="19" t="s">
        <v>230</v>
      </c>
      <c r="BM288" s="243" t="s">
        <v>4284</v>
      </c>
    </row>
    <row r="289" s="14" customFormat="1">
      <c r="A289" s="14"/>
      <c r="B289" s="257"/>
      <c r="C289" s="258"/>
      <c r="D289" s="247" t="s">
        <v>232</v>
      </c>
      <c r="E289" s="259" t="s">
        <v>1</v>
      </c>
      <c r="F289" s="260" t="s">
        <v>3260</v>
      </c>
      <c r="G289" s="258"/>
      <c r="H289" s="259" t="s">
        <v>1</v>
      </c>
      <c r="I289" s="261"/>
      <c r="J289" s="258"/>
      <c r="K289" s="258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232</v>
      </c>
      <c r="AU289" s="266" t="s">
        <v>89</v>
      </c>
      <c r="AV289" s="14" t="s">
        <v>84</v>
      </c>
      <c r="AW289" s="14" t="s">
        <v>33</v>
      </c>
      <c r="AX289" s="14" t="s">
        <v>78</v>
      </c>
      <c r="AY289" s="266" t="s">
        <v>224</v>
      </c>
    </row>
    <row r="290" s="13" customFormat="1">
      <c r="A290" s="13"/>
      <c r="B290" s="245"/>
      <c r="C290" s="246"/>
      <c r="D290" s="247" t="s">
        <v>232</v>
      </c>
      <c r="E290" s="248" t="s">
        <v>1</v>
      </c>
      <c r="F290" s="249" t="s">
        <v>3266</v>
      </c>
      <c r="G290" s="246"/>
      <c r="H290" s="250">
        <v>46.137999999999998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232</v>
      </c>
      <c r="AU290" s="256" t="s">
        <v>89</v>
      </c>
      <c r="AV290" s="13" t="s">
        <v>89</v>
      </c>
      <c r="AW290" s="13" t="s">
        <v>33</v>
      </c>
      <c r="AX290" s="13" t="s">
        <v>78</v>
      </c>
      <c r="AY290" s="256" t="s">
        <v>224</v>
      </c>
    </row>
    <row r="291" s="13" customFormat="1">
      <c r="A291" s="13"/>
      <c r="B291" s="245"/>
      <c r="C291" s="246"/>
      <c r="D291" s="247" t="s">
        <v>232</v>
      </c>
      <c r="E291" s="248" t="s">
        <v>1</v>
      </c>
      <c r="F291" s="249" t="s">
        <v>4285</v>
      </c>
      <c r="G291" s="246"/>
      <c r="H291" s="250">
        <v>11.334</v>
      </c>
      <c r="I291" s="251"/>
      <c r="J291" s="246"/>
      <c r="K291" s="246"/>
      <c r="L291" s="252"/>
      <c r="M291" s="253"/>
      <c r="N291" s="254"/>
      <c r="O291" s="254"/>
      <c r="P291" s="254"/>
      <c r="Q291" s="254"/>
      <c r="R291" s="254"/>
      <c r="S291" s="254"/>
      <c r="T291" s="25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6" t="s">
        <v>232</v>
      </c>
      <c r="AU291" s="256" t="s">
        <v>89</v>
      </c>
      <c r="AV291" s="13" t="s">
        <v>89</v>
      </c>
      <c r="AW291" s="13" t="s">
        <v>33</v>
      </c>
      <c r="AX291" s="13" t="s">
        <v>78</v>
      </c>
      <c r="AY291" s="256" t="s">
        <v>224</v>
      </c>
    </row>
    <row r="292" s="13" customFormat="1">
      <c r="A292" s="13"/>
      <c r="B292" s="245"/>
      <c r="C292" s="246"/>
      <c r="D292" s="247" t="s">
        <v>232</v>
      </c>
      <c r="E292" s="248" t="s">
        <v>1</v>
      </c>
      <c r="F292" s="249" t="s">
        <v>4286</v>
      </c>
      <c r="G292" s="246"/>
      <c r="H292" s="250">
        <v>1.619</v>
      </c>
      <c r="I292" s="251"/>
      <c r="J292" s="246"/>
      <c r="K292" s="246"/>
      <c r="L292" s="252"/>
      <c r="M292" s="253"/>
      <c r="N292" s="254"/>
      <c r="O292" s="254"/>
      <c r="P292" s="254"/>
      <c r="Q292" s="254"/>
      <c r="R292" s="254"/>
      <c r="S292" s="254"/>
      <c r="T292" s="25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6" t="s">
        <v>232</v>
      </c>
      <c r="AU292" s="256" t="s">
        <v>89</v>
      </c>
      <c r="AV292" s="13" t="s">
        <v>89</v>
      </c>
      <c r="AW292" s="13" t="s">
        <v>33</v>
      </c>
      <c r="AX292" s="13" t="s">
        <v>78</v>
      </c>
      <c r="AY292" s="256" t="s">
        <v>224</v>
      </c>
    </row>
    <row r="293" s="15" customFormat="1">
      <c r="A293" s="15"/>
      <c r="B293" s="267"/>
      <c r="C293" s="268"/>
      <c r="D293" s="247" t="s">
        <v>232</v>
      </c>
      <c r="E293" s="269" t="s">
        <v>1</v>
      </c>
      <c r="F293" s="270" t="s">
        <v>248</v>
      </c>
      <c r="G293" s="268"/>
      <c r="H293" s="271">
        <v>59.091000000000001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232</v>
      </c>
      <c r="AU293" s="277" t="s">
        <v>89</v>
      </c>
      <c r="AV293" s="15" t="s">
        <v>230</v>
      </c>
      <c r="AW293" s="15" t="s">
        <v>33</v>
      </c>
      <c r="AX293" s="15" t="s">
        <v>84</v>
      </c>
      <c r="AY293" s="277" t="s">
        <v>224</v>
      </c>
    </row>
    <row r="294" s="2" customFormat="1" ht="16.5" customHeight="1">
      <c r="A294" s="40"/>
      <c r="B294" s="41"/>
      <c r="C294" s="231" t="s">
        <v>423</v>
      </c>
      <c r="D294" s="231" t="s">
        <v>226</v>
      </c>
      <c r="E294" s="232" t="s">
        <v>3269</v>
      </c>
      <c r="F294" s="233" t="s">
        <v>3270</v>
      </c>
      <c r="G294" s="234" t="s">
        <v>229</v>
      </c>
      <c r="H294" s="235">
        <v>59.091000000000001</v>
      </c>
      <c r="I294" s="236"/>
      <c r="J294" s="237">
        <f>ROUND(I294*H294,2)</f>
        <v>0</v>
      </c>
      <c r="K294" s="238"/>
      <c r="L294" s="46"/>
      <c r="M294" s="239" t="s">
        <v>1</v>
      </c>
      <c r="N294" s="240" t="s">
        <v>44</v>
      </c>
      <c r="O294" s="93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3" t="s">
        <v>230</v>
      </c>
      <c r="AT294" s="243" t="s">
        <v>226</v>
      </c>
      <c r="AU294" s="243" t="s">
        <v>89</v>
      </c>
      <c r="AY294" s="19" t="s">
        <v>224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9" t="s">
        <v>89</v>
      </c>
      <c r="BK294" s="244">
        <f>ROUND(I294*H294,2)</f>
        <v>0</v>
      </c>
      <c r="BL294" s="19" t="s">
        <v>230</v>
      </c>
      <c r="BM294" s="243" t="s">
        <v>4287</v>
      </c>
    </row>
    <row r="295" s="2" customFormat="1" ht="16.5" customHeight="1">
      <c r="A295" s="40"/>
      <c r="B295" s="41"/>
      <c r="C295" s="231" t="s">
        <v>428</v>
      </c>
      <c r="D295" s="231" t="s">
        <v>226</v>
      </c>
      <c r="E295" s="232" t="s">
        <v>3272</v>
      </c>
      <c r="F295" s="233" t="s">
        <v>3273</v>
      </c>
      <c r="G295" s="234" t="s">
        <v>322</v>
      </c>
      <c r="H295" s="235">
        <v>0.22400000000000001</v>
      </c>
      <c r="I295" s="236"/>
      <c r="J295" s="237">
        <f>ROUND(I295*H295,2)</f>
        <v>0</v>
      </c>
      <c r="K295" s="238"/>
      <c r="L295" s="46"/>
      <c r="M295" s="239" t="s">
        <v>1</v>
      </c>
      <c r="N295" s="240" t="s">
        <v>44</v>
      </c>
      <c r="O295" s="93"/>
      <c r="P295" s="241">
        <f>O295*H295</f>
        <v>0</v>
      </c>
      <c r="Q295" s="241">
        <v>1.04922</v>
      </c>
      <c r="R295" s="241">
        <f>Q295*H295</f>
        <v>0.23502528</v>
      </c>
      <c r="S295" s="241">
        <v>0</v>
      </c>
      <c r="T295" s="24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3" t="s">
        <v>230</v>
      </c>
      <c r="AT295" s="243" t="s">
        <v>226</v>
      </c>
      <c r="AU295" s="243" t="s">
        <v>89</v>
      </c>
      <c r="AY295" s="19" t="s">
        <v>224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9" t="s">
        <v>89</v>
      </c>
      <c r="BK295" s="244">
        <f>ROUND(I295*H295,2)</f>
        <v>0</v>
      </c>
      <c r="BL295" s="19" t="s">
        <v>230</v>
      </c>
      <c r="BM295" s="243" t="s">
        <v>4288</v>
      </c>
    </row>
    <row r="296" s="14" customFormat="1">
      <c r="A296" s="14"/>
      <c r="B296" s="257"/>
      <c r="C296" s="258"/>
      <c r="D296" s="247" t="s">
        <v>232</v>
      </c>
      <c r="E296" s="259" t="s">
        <v>1</v>
      </c>
      <c r="F296" s="260" t="s">
        <v>459</v>
      </c>
      <c r="G296" s="258"/>
      <c r="H296" s="259" t="s">
        <v>1</v>
      </c>
      <c r="I296" s="261"/>
      <c r="J296" s="258"/>
      <c r="K296" s="258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232</v>
      </c>
      <c r="AU296" s="266" t="s">
        <v>89</v>
      </c>
      <c r="AV296" s="14" t="s">
        <v>84</v>
      </c>
      <c r="AW296" s="14" t="s">
        <v>33</v>
      </c>
      <c r="AX296" s="14" t="s">
        <v>78</v>
      </c>
      <c r="AY296" s="266" t="s">
        <v>224</v>
      </c>
    </row>
    <row r="297" s="13" customFormat="1">
      <c r="A297" s="13"/>
      <c r="B297" s="245"/>
      <c r="C297" s="246"/>
      <c r="D297" s="247" t="s">
        <v>232</v>
      </c>
      <c r="E297" s="248" t="s">
        <v>1</v>
      </c>
      <c r="F297" s="249" t="s">
        <v>4289</v>
      </c>
      <c r="G297" s="246"/>
      <c r="H297" s="250">
        <v>0.22400000000000001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232</v>
      </c>
      <c r="AU297" s="256" t="s">
        <v>89</v>
      </c>
      <c r="AV297" s="13" t="s">
        <v>89</v>
      </c>
      <c r="AW297" s="13" t="s">
        <v>33</v>
      </c>
      <c r="AX297" s="13" t="s">
        <v>84</v>
      </c>
      <c r="AY297" s="256" t="s">
        <v>224</v>
      </c>
    </row>
    <row r="298" s="2" customFormat="1" ht="16.5" customHeight="1">
      <c r="A298" s="40"/>
      <c r="B298" s="41"/>
      <c r="C298" s="231" t="s">
        <v>433</v>
      </c>
      <c r="D298" s="231" t="s">
        <v>226</v>
      </c>
      <c r="E298" s="232" t="s">
        <v>414</v>
      </c>
      <c r="F298" s="233" t="s">
        <v>415</v>
      </c>
      <c r="G298" s="234" t="s">
        <v>386</v>
      </c>
      <c r="H298" s="235">
        <v>6</v>
      </c>
      <c r="I298" s="236"/>
      <c r="J298" s="237">
        <f>ROUND(I298*H298,2)</f>
        <v>0</v>
      </c>
      <c r="K298" s="238"/>
      <c r="L298" s="46"/>
      <c r="M298" s="239" t="s">
        <v>1</v>
      </c>
      <c r="N298" s="240" t="s">
        <v>44</v>
      </c>
      <c r="O298" s="93"/>
      <c r="P298" s="241">
        <f>O298*H298</f>
        <v>0</v>
      </c>
      <c r="Q298" s="241">
        <v>0.062300000000000001</v>
      </c>
      <c r="R298" s="241">
        <f>Q298*H298</f>
        <v>0.37380000000000002</v>
      </c>
      <c r="S298" s="241">
        <v>0</v>
      </c>
      <c r="T298" s="242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3" t="s">
        <v>230</v>
      </c>
      <c r="AT298" s="243" t="s">
        <v>226</v>
      </c>
      <c r="AU298" s="243" t="s">
        <v>89</v>
      </c>
      <c r="AY298" s="19" t="s">
        <v>224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9" t="s">
        <v>89</v>
      </c>
      <c r="BK298" s="244">
        <f>ROUND(I298*H298,2)</f>
        <v>0</v>
      </c>
      <c r="BL298" s="19" t="s">
        <v>230</v>
      </c>
      <c r="BM298" s="243" t="s">
        <v>4290</v>
      </c>
    </row>
    <row r="299" s="13" customFormat="1">
      <c r="A299" s="13"/>
      <c r="B299" s="245"/>
      <c r="C299" s="246"/>
      <c r="D299" s="247" t="s">
        <v>232</v>
      </c>
      <c r="E299" s="248" t="s">
        <v>1</v>
      </c>
      <c r="F299" s="249" t="s">
        <v>3277</v>
      </c>
      <c r="G299" s="246"/>
      <c r="H299" s="250">
        <v>6</v>
      </c>
      <c r="I299" s="251"/>
      <c r="J299" s="246"/>
      <c r="K299" s="246"/>
      <c r="L299" s="252"/>
      <c r="M299" s="253"/>
      <c r="N299" s="254"/>
      <c r="O299" s="254"/>
      <c r="P299" s="254"/>
      <c r="Q299" s="254"/>
      <c r="R299" s="254"/>
      <c r="S299" s="254"/>
      <c r="T299" s="25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6" t="s">
        <v>232</v>
      </c>
      <c r="AU299" s="256" t="s">
        <v>89</v>
      </c>
      <c r="AV299" s="13" t="s">
        <v>89</v>
      </c>
      <c r="AW299" s="13" t="s">
        <v>33</v>
      </c>
      <c r="AX299" s="13" t="s">
        <v>84</v>
      </c>
      <c r="AY299" s="256" t="s">
        <v>224</v>
      </c>
    </row>
    <row r="300" s="2" customFormat="1" ht="16.5" customHeight="1">
      <c r="A300" s="40"/>
      <c r="B300" s="41"/>
      <c r="C300" s="231" t="s">
        <v>437</v>
      </c>
      <c r="D300" s="231" t="s">
        <v>226</v>
      </c>
      <c r="E300" s="232" t="s">
        <v>419</v>
      </c>
      <c r="F300" s="233" t="s">
        <v>420</v>
      </c>
      <c r="G300" s="234" t="s">
        <v>386</v>
      </c>
      <c r="H300" s="235">
        <v>4</v>
      </c>
      <c r="I300" s="236"/>
      <c r="J300" s="237">
        <f>ROUND(I300*H300,2)</f>
        <v>0</v>
      </c>
      <c r="K300" s="238"/>
      <c r="L300" s="46"/>
      <c r="M300" s="239" t="s">
        <v>1</v>
      </c>
      <c r="N300" s="240" t="s">
        <v>44</v>
      </c>
      <c r="O300" s="93"/>
      <c r="P300" s="241">
        <f>O300*H300</f>
        <v>0</v>
      </c>
      <c r="Q300" s="241">
        <v>0.10095999999999999</v>
      </c>
      <c r="R300" s="241">
        <f>Q300*H300</f>
        <v>0.40383999999999998</v>
      </c>
      <c r="S300" s="241">
        <v>0</v>
      </c>
      <c r="T300" s="24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3" t="s">
        <v>230</v>
      </c>
      <c r="AT300" s="243" t="s">
        <v>226</v>
      </c>
      <c r="AU300" s="243" t="s">
        <v>89</v>
      </c>
      <c r="AY300" s="19" t="s">
        <v>224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9" t="s">
        <v>89</v>
      </c>
      <c r="BK300" s="244">
        <f>ROUND(I300*H300,2)</f>
        <v>0</v>
      </c>
      <c r="BL300" s="19" t="s">
        <v>230</v>
      </c>
      <c r="BM300" s="243" t="s">
        <v>4291</v>
      </c>
    </row>
    <row r="301" s="13" customFormat="1">
      <c r="A301" s="13"/>
      <c r="B301" s="245"/>
      <c r="C301" s="246"/>
      <c r="D301" s="247" t="s">
        <v>232</v>
      </c>
      <c r="E301" s="248" t="s">
        <v>1</v>
      </c>
      <c r="F301" s="249" t="s">
        <v>3279</v>
      </c>
      <c r="G301" s="246"/>
      <c r="H301" s="250">
        <v>4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6" t="s">
        <v>232</v>
      </c>
      <c r="AU301" s="256" t="s">
        <v>89</v>
      </c>
      <c r="AV301" s="13" t="s">
        <v>89</v>
      </c>
      <c r="AW301" s="13" t="s">
        <v>33</v>
      </c>
      <c r="AX301" s="13" t="s">
        <v>84</v>
      </c>
      <c r="AY301" s="256" t="s">
        <v>224</v>
      </c>
    </row>
    <row r="302" s="2" customFormat="1" ht="16.5" customHeight="1">
      <c r="A302" s="40"/>
      <c r="B302" s="41"/>
      <c r="C302" s="231" t="s">
        <v>441</v>
      </c>
      <c r="D302" s="231" t="s">
        <v>226</v>
      </c>
      <c r="E302" s="232" t="s">
        <v>3280</v>
      </c>
      <c r="F302" s="233" t="s">
        <v>3281</v>
      </c>
      <c r="G302" s="234" t="s">
        <v>386</v>
      </c>
      <c r="H302" s="235">
        <v>4</v>
      </c>
      <c r="I302" s="236"/>
      <c r="J302" s="237">
        <f>ROUND(I302*H302,2)</f>
        <v>0</v>
      </c>
      <c r="K302" s="238"/>
      <c r="L302" s="46"/>
      <c r="M302" s="239" t="s">
        <v>1</v>
      </c>
      <c r="N302" s="240" t="s">
        <v>44</v>
      </c>
      <c r="O302" s="93"/>
      <c r="P302" s="241">
        <f>O302*H302</f>
        <v>0</v>
      </c>
      <c r="Q302" s="241">
        <v>0.1815</v>
      </c>
      <c r="R302" s="241">
        <f>Q302*H302</f>
        <v>0.72599999999999998</v>
      </c>
      <c r="S302" s="241">
        <v>0</v>
      </c>
      <c r="T302" s="24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3" t="s">
        <v>230</v>
      </c>
      <c r="AT302" s="243" t="s">
        <v>226</v>
      </c>
      <c r="AU302" s="243" t="s">
        <v>89</v>
      </c>
      <c r="AY302" s="19" t="s">
        <v>224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9" t="s">
        <v>89</v>
      </c>
      <c r="BK302" s="244">
        <f>ROUND(I302*H302,2)</f>
        <v>0</v>
      </c>
      <c r="BL302" s="19" t="s">
        <v>230</v>
      </c>
      <c r="BM302" s="243" t="s">
        <v>4292</v>
      </c>
    </row>
    <row r="303" s="13" customFormat="1">
      <c r="A303" s="13"/>
      <c r="B303" s="245"/>
      <c r="C303" s="246"/>
      <c r="D303" s="247" t="s">
        <v>232</v>
      </c>
      <c r="E303" s="248" t="s">
        <v>1</v>
      </c>
      <c r="F303" s="249" t="s">
        <v>3279</v>
      </c>
      <c r="G303" s="246"/>
      <c r="H303" s="250">
        <v>4</v>
      </c>
      <c r="I303" s="251"/>
      <c r="J303" s="246"/>
      <c r="K303" s="246"/>
      <c r="L303" s="252"/>
      <c r="M303" s="253"/>
      <c r="N303" s="254"/>
      <c r="O303" s="254"/>
      <c r="P303" s="254"/>
      <c r="Q303" s="254"/>
      <c r="R303" s="254"/>
      <c r="S303" s="254"/>
      <c r="T303" s="25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6" t="s">
        <v>232</v>
      </c>
      <c r="AU303" s="256" t="s">
        <v>89</v>
      </c>
      <c r="AV303" s="13" t="s">
        <v>89</v>
      </c>
      <c r="AW303" s="13" t="s">
        <v>33</v>
      </c>
      <c r="AX303" s="13" t="s">
        <v>84</v>
      </c>
      <c r="AY303" s="256" t="s">
        <v>224</v>
      </c>
    </row>
    <row r="304" s="2" customFormat="1" ht="16.5" customHeight="1">
      <c r="A304" s="40"/>
      <c r="B304" s="41"/>
      <c r="C304" s="231" t="s">
        <v>446</v>
      </c>
      <c r="D304" s="231" t="s">
        <v>226</v>
      </c>
      <c r="E304" s="232" t="s">
        <v>4293</v>
      </c>
      <c r="F304" s="233" t="s">
        <v>4294</v>
      </c>
      <c r="G304" s="234" t="s">
        <v>386</v>
      </c>
      <c r="H304" s="235">
        <v>1</v>
      </c>
      <c r="I304" s="236"/>
      <c r="J304" s="237">
        <f>ROUND(I304*H304,2)</f>
        <v>0</v>
      </c>
      <c r="K304" s="238"/>
      <c r="L304" s="46"/>
      <c r="M304" s="239" t="s">
        <v>1</v>
      </c>
      <c r="N304" s="240" t="s">
        <v>44</v>
      </c>
      <c r="O304" s="93"/>
      <c r="P304" s="241">
        <f>O304*H304</f>
        <v>0</v>
      </c>
      <c r="Q304" s="241">
        <v>0.24254999999999999</v>
      </c>
      <c r="R304" s="241">
        <f>Q304*H304</f>
        <v>0.24254999999999999</v>
      </c>
      <c r="S304" s="241">
        <v>0</v>
      </c>
      <c r="T304" s="24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3" t="s">
        <v>230</v>
      </c>
      <c r="AT304" s="243" t="s">
        <v>226</v>
      </c>
      <c r="AU304" s="243" t="s">
        <v>89</v>
      </c>
      <c r="AY304" s="19" t="s">
        <v>224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9" t="s">
        <v>89</v>
      </c>
      <c r="BK304" s="244">
        <f>ROUND(I304*H304,2)</f>
        <v>0</v>
      </c>
      <c r="BL304" s="19" t="s">
        <v>230</v>
      </c>
      <c r="BM304" s="243" t="s">
        <v>4295</v>
      </c>
    </row>
    <row r="305" s="13" customFormat="1">
      <c r="A305" s="13"/>
      <c r="B305" s="245"/>
      <c r="C305" s="246"/>
      <c r="D305" s="247" t="s">
        <v>232</v>
      </c>
      <c r="E305" s="248" t="s">
        <v>1</v>
      </c>
      <c r="F305" s="249" t="s">
        <v>427</v>
      </c>
      <c r="G305" s="246"/>
      <c r="H305" s="250">
        <v>1</v>
      </c>
      <c r="I305" s="251"/>
      <c r="J305" s="246"/>
      <c r="K305" s="246"/>
      <c r="L305" s="252"/>
      <c r="M305" s="253"/>
      <c r="N305" s="254"/>
      <c r="O305" s="254"/>
      <c r="P305" s="254"/>
      <c r="Q305" s="254"/>
      <c r="R305" s="254"/>
      <c r="S305" s="254"/>
      <c r="T305" s="25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6" t="s">
        <v>232</v>
      </c>
      <c r="AU305" s="256" t="s">
        <v>89</v>
      </c>
      <c r="AV305" s="13" t="s">
        <v>89</v>
      </c>
      <c r="AW305" s="13" t="s">
        <v>33</v>
      </c>
      <c r="AX305" s="13" t="s">
        <v>84</v>
      </c>
      <c r="AY305" s="256" t="s">
        <v>224</v>
      </c>
    </row>
    <row r="306" s="2" customFormat="1" ht="16.5" customHeight="1">
      <c r="A306" s="40"/>
      <c r="B306" s="41"/>
      <c r="C306" s="231" t="s">
        <v>451</v>
      </c>
      <c r="D306" s="231" t="s">
        <v>226</v>
      </c>
      <c r="E306" s="232" t="s">
        <v>442</v>
      </c>
      <c r="F306" s="233" t="s">
        <v>443</v>
      </c>
      <c r="G306" s="234" t="s">
        <v>236</v>
      </c>
      <c r="H306" s="235">
        <v>0.59999999999999998</v>
      </c>
      <c r="I306" s="236"/>
      <c r="J306" s="237">
        <f>ROUND(I306*H306,2)</f>
        <v>0</v>
      </c>
      <c r="K306" s="238"/>
      <c r="L306" s="46"/>
      <c r="M306" s="239" t="s">
        <v>1</v>
      </c>
      <c r="N306" s="240" t="s">
        <v>44</v>
      </c>
      <c r="O306" s="93"/>
      <c r="P306" s="241">
        <f>O306*H306</f>
        <v>0</v>
      </c>
      <c r="Q306" s="241">
        <v>2.5018799999999999</v>
      </c>
      <c r="R306" s="241">
        <f>Q306*H306</f>
        <v>1.5011279999999998</v>
      </c>
      <c r="S306" s="241">
        <v>0</v>
      </c>
      <c r="T306" s="24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3" t="s">
        <v>230</v>
      </c>
      <c r="AT306" s="243" t="s">
        <v>226</v>
      </c>
      <c r="AU306" s="243" t="s">
        <v>89</v>
      </c>
      <c r="AY306" s="19" t="s">
        <v>224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9" t="s">
        <v>89</v>
      </c>
      <c r="BK306" s="244">
        <f>ROUND(I306*H306,2)</f>
        <v>0</v>
      </c>
      <c r="BL306" s="19" t="s">
        <v>230</v>
      </c>
      <c r="BM306" s="243" t="s">
        <v>4296</v>
      </c>
    </row>
    <row r="307" s="13" customFormat="1">
      <c r="A307" s="13"/>
      <c r="B307" s="245"/>
      <c r="C307" s="246"/>
      <c r="D307" s="247" t="s">
        <v>232</v>
      </c>
      <c r="E307" s="248" t="s">
        <v>1</v>
      </c>
      <c r="F307" s="249" t="s">
        <v>3285</v>
      </c>
      <c r="G307" s="246"/>
      <c r="H307" s="250">
        <v>0.59999999999999998</v>
      </c>
      <c r="I307" s="251"/>
      <c r="J307" s="246"/>
      <c r="K307" s="246"/>
      <c r="L307" s="252"/>
      <c r="M307" s="253"/>
      <c r="N307" s="254"/>
      <c r="O307" s="254"/>
      <c r="P307" s="254"/>
      <c r="Q307" s="254"/>
      <c r="R307" s="254"/>
      <c r="S307" s="254"/>
      <c r="T307" s="25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6" t="s">
        <v>232</v>
      </c>
      <c r="AU307" s="256" t="s">
        <v>89</v>
      </c>
      <c r="AV307" s="13" t="s">
        <v>89</v>
      </c>
      <c r="AW307" s="13" t="s">
        <v>33</v>
      </c>
      <c r="AX307" s="13" t="s">
        <v>84</v>
      </c>
      <c r="AY307" s="256" t="s">
        <v>224</v>
      </c>
    </row>
    <row r="308" s="2" customFormat="1" ht="16.5" customHeight="1">
      <c r="A308" s="40"/>
      <c r="B308" s="41"/>
      <c r="C308" s="231" t="s">
        <v>455</v>
      </c>
      <c r="D308" s="231" t="s">
        <v>226</v>
      </c>
      <c r="E308" s="232" t="s">
        <v>447</v>
      </c>
      <c r="F308" s="233" t="s">
        <v>448</v>
      </c>
      <c r="G308" s="234" t="s">
        <v>229</v>
      </c>
      <c r="H308" s="235">
        <v>7.827</v>
      </c>
      <c r="I308" s="236"/>
      <c r="J308" s="237">
        <f>ROUND(I308*H308,2)</f>
        <v>0</v>
      </c>
      <c r="K308" s="238"/>
      <c r="L308" s="46"/>
      <c r="M308" s="239" t="s">
        <v>1</v>
      </c>
      <c r="N308" s="240" t="s">
        <v>44</v>
      </c>
      <c r="O308" s="93"/>
      <c r="P308" s="241">
        <f>O308*H308</f>
        <v>0</v>
      </c>
      <c r="Q308" s="241">
        <v>0.01409</v>
      </c>
      <c r="R308" s="241">
        <f>Q308*H308</f>
        <v>0.11028243</v>
      </c>
      <c r="S308" s="241">
        <v>0</v>
      </c>
      <c r="T308" s="24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3" t="s">
        <v>230</v>
      </c>
      <c r="AT308" s="243" t="s">
        <v>226</v>
      </c>
      <c r="AU308" s="243" t="s">
        <v>89</v>
      </c>
      <c r="AY308" s="19" t="s">
        <v>224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9" t="s">
        <v>89</v>
      </c>
      <c r="BK308" s="244">
        <f>ROUND(I308*H308,2)</f>
        <v>0</v>
      </c>
      <c r="BL308" s="19" t="s">
        <v>230</v>
      </c>
      <c r="BM308" s="243" t="s">
        <v>4297</v>
      </c>
    </row>
    <row r="309" s="13" customFormat="1">
      <c r="A309" s="13"/>
      <c r="B309" s="245"/>
      <c r="C309" s="246"/>
      <c r="D309" s="247" t="s">
        <v>232</v>
      </c>
      <c r="E309" s="248" t="s">
        <v>1</v>
      </c>
      <c r="F309" s="249" t="s">
        <v>3288</v>
      </c>
      <c r="G309" s="246"/>
      <c r="H309" s="250">
        <v>7.827</v>
      </c>
      <c r="I309" s="251"/>
      <c r="J309" s="246"/>
      <c r="K309" s="246"/>
      <c r="L309" s="252"/>
      <c r="M309" s="253"/>
      <c r="N309" s="254"/>
      <c r="O309" s="254"/>
      <c r="P309" s="254"/>
      <c r="Q309" s="254"/>
      <c r="R309" s="254"/>
      <c r="S309" s="254"/>
      <c r="T309" s="25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6" t="s">
        <v>232</v>
      </c>
      <c r="AU309" s="256" t="s">
        <v>89</v>
      </c>
      <c r="AV309" s="13" t="s">
        <v>89</v>
      </c>
      <c r="AW309" s="13" t="s">
        <v>33</v>
      </c>
      <c r="AX309" s="13" t="s">
        <v>84</v>
      </c>
      <c r="AY309" s="256" t="s">
        <v>224</v>
      </c>
    </row>
    <row r="310" s="2" customFormat="1" ht="16.5" customHeight="1">
      <c r="A310" s="40"/>
      <c r="B310" s="41"/>
      <c r="C310" s="231" t="s">
        <v>462</v>
      </c>
      <c r="D310" s="231" t="s">
        <v>226</v>
      </c>
      <c r="E310" s="232" t="s">
        <v>452</v>
      </c>
      <c r="F310" s="233" t="s">
        <v>453</v>
      </c>
      <c r="G310" s="234" t="s">
        <v>229</v>
      </c>
      <c r="H310" s="235">
        <v>7.827</v>
      </c>
      <c r="I310" s="236"/>
      <c r="J310" s="237">
        <f>ROUND(I310*H310,2)</f>
        <v>0</v>
      </c>
      <c r="K310" s="238"/>
      <c r="L310" s="46"/>
      <c r="M310" s="239" t="s">
        <v>1</v>
      </c>
      <c r="N310" s="240" t="s">
        <v>44</v>
      </c>
      <c r="O310" s="93"/>
      <c r="P310" s="241">
        <f>O310*H310</f>
        <v>0</v>
      </c>
      <c r="Q310" s="241">
        <v>0</v>
      </c>
      <c r="R310" s="241">
        <f>Q310*H310</f>
        <v>0</v>
      </c>
      <c r="S310" s="241">
        <v>0</v>
      </c>
      <c r="T310" s="242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3" t="s">
        <v>230</v>
      </c>
      <c r="AT310" s="243" t="s">
        <v>226</v>
      </c>
      <c r="AU310" s="243" t="s">
        <v>89</v>
      </c>
      <c r="AY310" s="19" t="s">
        <v>224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9" t="s">
        <v>89</v>
      </c>
      <c r="BK310" s="244">
        <f>ROUND(I310*H310,2)</f>
        <v>0</v>
      </c>
      <c r="BL310" s="19" t="s">
        <v>230</v>
      </c>
      <c r="BM310" s="243" t="s">
        <v>4298</v>
      </c>
    </row>
    <row r="311" s="2" customFormat="1" ht="16.5" customHeight="1">
      <c r="A311" s="40"/>
      <c r="B311" s="41"/>
      <c r="C311" s="231" t="s">
        <v>470</v>
      </c>
      <c r="D311" s="231" t="s">
        <v>226</v>
      </c>
      <c r="E311" s="232" t="s">
        <v>456</v>
      </c>
      <c r="F311" s="233" t="s">
        <v>457</v>
      </c>
      <c r="G311" s="234" t="s">
        <v>322</v>
      </c>
      <c r="H311" s="235">
        <v>0.108</v>
      </c>
      <c r="I311" s="236"/>
      <c r="J311" s="237">
        <f>ROUND(I311*H311,2)</f>
        <v>0</v>
      </c>
      <c r="K311" s="238"/>
      <c r="L311" s="46"/>
      <c r="M311" s="239" t="s">
        <v>1</v>
      </c>
      <c r="N311" s="240" t="s">
        <v>44</v>
      </c>
      <c r="O311" s="93"/>
      <c r="P311" s="241">
        <f>O311*H311</f>
        <v>0</v>
      </c>
      <c r="Q311" s="241">
        <v>1.04575</v>
      </c>
      <c r="R311" s="241">
        <f>Q311*H311</f>
        <v>0.112941</v>
      </c>
      <c r="S311" s="241">
        <v>0</v>
      </c>
      <c r="T311" s="24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3" t="s">
        <v>230</v>
      </c>
      <c r="AT311" s="243" t="s">
        <v>226</v>
      </c>
      <c r="AU311" s="243" t="s">
        <v>89</v>
      </c>
      <c r="AY311" s="19" t="s">
        <v>224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9" t="s">
        <v>89</v>
      </c>
      <c r="BK311" s="244">
        <f>ROUND(I311*H311,2)</f>
        <v>0</v>
      </c>
      <c r="BL311" s="19" t="s">
        <v>230</v>
      </c>
      <c r="BM311" s="243" t="s">
        <v>4299</v>
      </c>
    </row>
    <row r="312" s="14" customFormat="1">
      <c r="A312" s="14"/>
      <c r="B312" s="257"/>
      <c r="C312" s="258"/>
      <c r="D312" s="247" t="s">
        <v>232</v>
      </c>
      <c r="E312" s="259" t="s">
        <v>1</v>
      </c>
      <c r="F312" s="260" t="s">
        <v>459</v>
      </c>
      <c r="G312" s="258"/>
      <c r="H312" s="259" t="s">
        <v>1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232</v>
      </c>
      <c r="AU312" s="266" t="s">
        <v>89</v>
      </c>
      <c r="AV312" s="14" t="s">
        <v>84</v>
      </c>
      <c r="AW312" s="14" t="s">
        <v>33</v>
      </c>
      <c r="AX312" s="14" t="s">
        <v>78</v>
      </c>
      <c r="AY312" s="266" t="s">
        <v>224</v>
      </c>
    </row>
    <row r="313" s="13" customFormat="1">
      <c r="A313" s="13"/>
      <c r="B313" s="245"/>
      <c r="C313" s="246"/>
      <c r="D313" s="247" t="s">
        <v>232</v>
      </c>
      <c r="E313" s="248" t="s">
        <v>1</v>
      </c>
      <c r="F313" s="249" t="s">
        <v>3292</v>
      </c>
      <c r="G313" s="246"/>
      <c r="H313" s="250">
        <v>0.108</v>
      </c>
      <c r="I313" s="251"/>
      <c r="J313" s="246"/>
      <c r="K313" s="246"/>
      <c r="L313" s="252"/>
      <c r="M313" s="253"/>
      <c r="N313" s="254"/>
      <c r="O313" s="254"/>
      <c r="P313" s="254"/>
      <c r="Q313" s="254"/>
      <c r="R313" s="254"/>
      <c r="S313" s="254"/>
      <c r="T313" s="25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6" t="s">
        <v>232</v>
      </c>
      <c r="AU313" s="256" t="s">
        <v>89</v>
      </c>
      <c r="AV313" s="13" t="s">
        <v>89</v>
      </c>
      <c r="AW313" s="13" t="s">
        <v>33</v>
      </c>
      <c r="AX313" s="13" t="s">
        <v>84</v>
      </c>
      <c r="AY313" s="256" t="s">
        <v>224</v>
      </c>
    </row>
    <row r="314" s="12" customFormat="1" ht="22.8" customHeight="1">
      <c r="A314" s="12"/>
      <c r="B314" s="215"/>
      <c r="C314" s="216"/>
      <c r="D314" s="217" t="s">
        <v>77</v>
      </c>
      <c r="E314" s="229" t="s">
        <v>428</v>
      </c>
      <c r="F314" s="229" t="s">
        <v>461</v>
      </c>
      <c r="G314" s="216"/>
      <c r="H314" s="216"/>
      <c r="I314" s="219"/>
      <c r="J314" s="230">
        <f>BK314</f>
        <v>0</v>
      </c>
      <c r="K314" s="216"/>
      <c r="L314" s="221"/>
      <c r="M314" s="222"/>
      <c r="N314" s="223"/>
      <c r="O314" s="223"/>
      <c r="P314" s="224">
        <f>SUM(P315:P323)</f>
        <v>0</v>
      </c>
      <c r="Q314" s="223"/>
      <c r="R314" s="224">
        <f>SUM(R315:R323)</f>
        <v>16.824355239999999</v>
      </c>
      <c r="S314" s="223"/>
      <c r="T314" s="225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6" t="s">
        <v>84</v>
      </c>
      <c r="AT314" s="227" t="s">
        <v>77</v>
      </c>
      <c r="AU314" s="227" t="s">
        <v>84</v>
      </c>
      <c r="AY314" s="226" t="s">
        <v>224</v>
      </c>
      <c r="BK314" s="228">
        <f>SUM(BK315:BK323)</f>
        <v>0</v>
      </c>
    </row>
    <row r="315" s="2" customFormat="1" ht="24.15" customHeight="1">
      <c r="A315" s="40"/>
      <c r="B315" s="41"/>
      <c r="C315" s="231" t="s">
        <v>477</v>
      </c>
      <c r="D315" s="231" t="s">
        <v>226</v>
      </c>
      <c r="E315" s="232" t="s">
        <v>463</v>
      </c>
      <c r="F315" s="233" t="s">
        <v>464</v>
      </c>
      <c r="G315" s="234" t="s">
        <v>229</v>
      </c>
      <c r="H315" s="235">
        <v>62.945999999999998</v>
      </c>
      <c r="I315" s="236"/>
      <c r="J315" s="237">
        <f>ROUND(I315*H315,2)</f>
        <v>0</v>
      </c>
      <c r="K315" s="238"/>
      <c r="L315" s="46"/>
      <c r="M315" s="239" t="s">
        <v>1</v>
      </c>
      <c r="N315" s="240" t="s">
        <v>44</v>
      </c>
      <c r="O315" s="93"/>
      <c r="P315" s="241">
        <f>O315*H315</f>
        <v>0</v>
      </c>
      <c r="Q315" s="241">
        <v>0.23749000000000001</v>
      </c>
      <c r="R315" s="241">
        <f>Q315*H315</f>
        <v>14.94904554</v>
      </c>
      <c r="S315" s="241">
        <v>0</v>
      </c>
      <c r="T315" s="24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3" t="s">
        <v>230</v>
      </c>
      <c r="AT315" s="243" t="s">
        <v>226</v>
      </c>
      <c r="AU315" s="243" t="s">
        <v>89</v>
      </c>
      <c r="AY315" s="19" t="s">
        <v>224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9" t="s">
        <v>89</v>
      </c>
      <c r="BK315" s="244">
        <f>ROUND(I315*H315,2)</f>
        <v>0</v>
      </c>
      <c r="BL315" s="19" t="s">
        <v>230</v>
      </c>
      <c r="BM315" s="243" t="s">
        <v>4300</v>
      </c>
    </row>
    <row r="316" s="14" customFormat="1">
      <c r="A316" s="14"/>
      <c r="B316" s="257"/>
      <c r="C316" s="258"/>
      <c r="D316" s="247" t="s">
        <v>232</v>
      </c>
      <c r="E316" s="259" t="s">
        <v>1</v>
      </c>
      <c r="F316" s="260" t="s">
        <v>466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232</v>
      </c>
      <c r="AU316" s="266" t="s">
        <v>89</v>
      </c>
      <c r="AV316" s="14" t="s">
        <v>84</v>
      </c>
      <c r="AW316" s="14" t="s">
        <v>33</v>
      </c>
      <c r="AX316" s="14" t="s">
        <v>78</v>
      </c>
      <c r="AY316" s="266" t="s">
        <v>224</v>
      </c>
    </row>
    <row r="317" s="13" customFormat="1">
      <c r="A317" s="13"/>
      <c r="B317" s="245"/>
      <c r="C317" s="246"/>
      <c r="D317" s="247" t="s">
        <v>232</v>
      </c>
      <c r="E317" s="248" t="s">
        <v>1</v>
      </c>
      <c r="F317" s="249" t="s">
        <v>3294</v>
      </c>
      <c r="G317" s="246"/>
      <c r="H317" s="250">
        <v>76.141000000000005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6" t="s">
        <v>232</v>
      </c>
      <c r="AU317" s="256" t="s">
        <v>89</v>
      </c>
      <c r="AV317" s="13" t="s">
        <v>89</v>
      </c>
      <c r="AW317" s="13" t="s">
        <v>33</v>
      </c>
      <c r="AX317" s="13" t="s">
        <v>78</v>
      </c>
      <c r="AY317" s="256" t="s">
        <v>224</v>
      </c>
    </row>
    <row r="318" s="13" customFormat="1">
      <c r="A318" s="13"/>
      <c r="B318" s="245"/>
      <c r="C318" s="246"/>
      <c r="D318" s="247" t="s">
        <v>232</v>
      </c>
      <c r="E318" s="248" t="s">
        <v>1</v>
      </c>
      <c r="F318" s="249" t="s">
        <v>3295</v>
      </c>
      <c r="G318" s="246"/>
      <c r="H318" s="250">
        <v>-11.395</v>
      </c>
      <c r="I318" s="251"/>
      <c r="J318" s="246"/>
      <c r="K318" s="246"/>
      <c r="L318" s="252"/>
      <c r="M318" s="253"/>
      <c r="N318" s="254"/>
      <c r="O318" s="254"/>
      <c r="P318" s="254"/>
      <c r="Q318" s="254"/>
      <c r="R318" s="254"/>
      <c r="S318" s="254"/>
      <c r="T318" s="25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6" t="s">
        <v>232</v>
      </c>
      <c r="AU318" s="256" t="s">
        <v>89</v>
      </c>
      <c r="AV318" s="13" t="s">
        <v>89</v>
      </c>
      <c r="AW318" s="13" t="s">
        <v>33</v>
      </c>
      <c r="AX318" s="13" t="s">
        <v>78</v>
      </c>
      <c r="AY318" s="256" t="s">
        <v>224</v>
      </c>
    </row>
    <row r="319" s="13" customFormat="1">
      <c r="A319" s="13"/>
      <c r="B319" s="245"/>
      <c r="C319" s="246"/>
      <c r="D319" s="247" t="s">
        <v>232</v>
      </c>
      <c r="E319" s="248" t="s">
        <v>1</v>
      </c>
      <c r="F319" s="249" t="s">
        <v>3296</v>
      </c>
      <c r="G319" s="246"/>
      <c r="H319" s="250">
        <v>-1.8</v>
      </c>
      <c r="I319" s="251"/>
      <c r="J319" s="246"/>
      <c r="K319" s="246"/>
      <c r="L319" s="252"/>
      <c r="M319" s="253"/>
      <c r="N319" s="254"/>
      <c r="O319" s="254"/>
      <c r="P319" s="254"/>
      <c r="Q319" s="254"/>
      <c r="R319" s="254"/>
      <c r="S319" s="254"/>
      <c r="T319" s="25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6" t="s">
        <v>232</v>
      </c>
      <c r="AU319" s="256" t="s">
        <v>89</v>
      </c>
      <c r="AV319" s="13" t="s">
        <v>89</v>
      </c>
      <c r="AW319" s="13" t="s">
        <v>33</v>
      </c>
      <c r="AX319" s="13" t="s">
        <v>78</v>
      </c>
      <c r="AY319" s="256" t="s">
        <v>224</v>
      </c>
    </row>
    <row r="320" s="15" customFormat="1">
      <c r="A320" s="15"/>
      <c r="B320" s="267"/>
      <c r="C320" s="268"/>
      <c r="D320" s="247" t="s">
        <v>232</v>
      </c>
      <c r="E320" s="269" t="s">
        <v>1</v>
      </c>
      <c r="F320" s="270" t="s">
        <v>248</v>
      </c>
      <c r="G320" s="268"/>
      <c r="H320" s="271">
        <v>62.945999999999998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7" t="s">
        <v>232</v>
      </c>
      <c r="AU320" s="277" t="s">
        <v>89</v>
      </c>
      <c r="AV320" s="15" t="s">
        <v>230</v>
      </c>
      <c r="AW320" s="15" t="s">
        <v>33</v>
      </c>
      <c r="AX320" s="15" t="s">
        <v>84</v>
      </c>
      <c r="AY320" s="277" t="s">
        <v>224</v>
      </c>
    </row>
    <row r="321" s="2" customFormat="1" ht="16.5" customHeight="1">
      <c r="A321" s="40"/>
      <c r="B321" s="41"/>
      <c r="C321" s="231" t="s">
        <v>486</v>
      </c>
      <c r="D321" s="231" t="s">
        <v>226</v>
      </c>
      <c r="E321" s="232" t="s">
        <v>471</v>
      </c>
      <c r="F321" s="233" t="s">
        <v>472</v>
      </c>
      <c r="G321" s="234" t="s">
        <v>273</v>
      </c>
      <c r="H321" s="235">
        <v>60.670000000000002</v>
      </c>
      <c r="I321" s="236"/>
      <c r="J321" s="237">
        <f>ROUND(I321*H321,2)</f>
        <v>0</v>
      </c>
      <c r="K321" s="238"/>
      <c r="L321" s="46"/>
      <c r="M321" s="239" t="s">
        <v>1</v>
      </c>
      <c r="N321" s="240" t="s">
        <v>44</v>
      </c>
      <c r="O321" s="93"/>
      <c r="P321" s="241">
        <f>O321*H321</f>
        <v>0</v>
      </c>
      <c r="Q321" s="241">
        <v>0.03091</v>
      </c>
      <c r="R321" s="241">
        <f>Q321*H321</f>
        <v>1.8753097000000001</v>
      </c>
      <c r="S321" s="241">
        <v>0</v>
      </c>
      <c r="T321" s="24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3" t="s">
        <v>230</v>
      </c>
      <c r="AT321" s="243" t="s">
        <v>226</v>
      </c>
      <c r="AU321" s="243" t="s">
        <v>89</v>
      </c>
      <c r="AY321" s="19" t="s">
        <v>224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19" t="s">
        <v>89</v>
      </c>
      <c r="BK321" s="244">
        <f>ROUND(I321*H321,2)</f>
        <v>0</v>
      </c>
      <c r="BL321" s="19" t="s">
        <v>230</v>
      </c>
      <c r="BM321" s="243" t="s">
        <v>4301</v>
      </c>
    </row>
    <row r="322" s="14" customFormat="1">
      <c r="A322" s="14"/>
      <c r="B322" s="257"/>
      <c r="C322" s="258"/>
      <c r="D322" s="247" t="s">
        <v>232</v>
      </c>
      <c r="E322" s="259" t="s">
        <v>1</v>
      </c>
      <c r="F322" s="260" t="s">
        <v>474</v>
      </c>
      <c r="G322" s="258"/>
      <c r="H322" s="259" t="s">
        <v>1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232</v>
      </c>
      <c r="AU322" s="266" t="s">
        <v>89</v>
      </c>
      <c r="AV322" s="14" t="s">
        <v>84</v>
      </c>
      <c r="AW322" s="14" t="s">
        <v>33</v>
      </c>
      <c r="AX322" s="14" t="s">
        <v>78</v>
      </c>
      <c r="AY322" s="266" t="s">
        <v>224</v>
      </c>
    </row>
    <row r="323" s="13" customFormat="1">
      <c r="A323" s="13"/>
      <c r="B323" s="245"/>
      <c r="C323" s="246"/>
      <c r="D323" s="247" t="s">
        <v>232</v>
      </c>
      <c r="E323" s="248" t="s">
        <v>1</v>
      </c>
      <c r="F323" s="249" t="s">
        <v>3298</v>
      </c>
      <c r="G323" s="246"/>
      <c r="H323" s="250">
        <v>60.670000000000002</v>
      </c>
      <c r="I323" s="251"/>
      <c r="J323" s="246"/>
      <c r="K323" s="246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232</v>
      </c>
      <c r="AU323" s="256" t="s">
        <v>89</v>
      </c>
      <c r="AV323" s="13" t="s">
        <v>89</v>
      </c>
      <c r="AW323" s="13" t="s">
        <v>33</v>
      </c>
      <c r="AX323" s="13" t="s">
        <v>84</v>
      </c>
      <c r="AY323" s="256" t="s">
        <v>224</v>
      </c>
    </row>
    <row r="324" s="12" customFormat="1" ht="22.8" customHeight="1">
      <c r="A324" s="12"/>
      <c r="B324" s="215"/>
      <c r="C324" s="216"/>
      <c r="D324" s="217" t="s">
        <v>77</v>
      </c>
      <c r="E324" s="229" t="s">
        <v>462</v>
      </c>
      <c r="F324" s="229" t="s">
        <v>476</v>
      </c>
      <c r="G324" s="216"/>
      <c r="H324" s="216"/>
      <c r="I324" s="219"/>
      <c r="J324" s="230">
        <f>BK324</f>
        <v>0</v>
      </c>
      <c r="K324" s="216"/>
      <c r="L324" s="221"/>
      <c r="M324" s="222"/>
      <c r="N324" s="223"/>
      <c r="O324" s="223"/>
      <c r="P324" s="224">
        <f>SUM(P325:P351)</f>
        <v>0</v>
      </c>
      <c r="Q324" s="223"/>
      <c r="R324" s="224">
        <f>SUM(R325:R351)</f>
        <v>97.994712539999995</v>
      </c>
      <c r="S324" s="223"/>
      <c r="T324" s="225">
        <f>SUM(T325:T351)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6" t="s">
        <v>84</v>
      </c>
      <c r="AT324" s="227" t="s">
        <v>77</v>
      </c>
      <c r="AU324" s="227" t="s">
        <v>84</v>
      </c>
      <c r="AY324" s="226" t="s">
        <v>224</v>
      </c>
      <c r="BK324" s="228">
        <f>SUM(BK325:BK351)</f>
        <v>0</v>
      </c>
    </row>
    <row r="325" s="2" customFormat="1" ht="16.5" customHeight="1">
      <c r="A325" s="40"/>
      <c r="B325" s="41"/>
      <c r="C325" s="231" t="s">
        <v>493</v>
      </c>
      <c r="D325" s="231" t="s">
        <v>226</v>
      </c>
      <c r="E325" s="232" t="s">
        <v>3299</v>
      </c>
      <c r="F325" s="233" t="s">
        <v>3300</v>
      </c>
      <c r="G325" s="234" t="s">
        <v>236</v>
      </c>
      <c r="H325" s="235">
        <v>36.914999999999999</v>
      </c>
      <c r="I325" s="236"/>
      <c r="J325" s="237">
        <f>ROUND(I325*H325,2)</f>
        <v>0</v>
      </c>
      <c r="K325" s="238"/>
      <c r="L325" s="46"/>
      <c r="M325" s="239" t="s">
        <v>1</v>
      </c>
      <c r="N325" s="240" t="s">
        <v>44</v>
      </c>
      <c r="O325" s="93"/>
      <c r="P325" s="241">
        <f>O325*H325</f>
        <v>0</v>
      </c>
      <c r="Q325" s="241">
        <v>2.5020099999999998</v>
      </c>
      <c r="R325" s="241">
        <f>Q325*H325</f>
        <v>92.361699149999993</v>
      </c>
      <c r="S325" s="241">
        <v>0</v>
      </c>
      <c r="T325" s="24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3" t="s">
        <v>230</v>
      </c>
      <c r="AT325" s="243" t="s">
        <v>226</v>
      </c>
      <c r="AU325" s="243" t="s">
        <v>89</v>
      </c>
      <c r="AY325" s="19" t="s">
        <v>224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9" t="s">
        <v>89</v>
      </c>
      <c r="BK325" s="244">
        <f>ROUND(I325*H325,2)</f>
        <v>0</v>
      </c>
      <c r="BL325" s="19" t="s">
        <v>230</v>
      </c>
      <c r="BM325" s="243" t="s">
        <v>4302</v>
      </c>
    </row>
    <row r="326" s="14" customFormat="1">
      <c r="A326" s="14"/>
      <c r="B326" s="257"/>
      <c r="C326" s="258"/>
      <c r="D326" s="247" t="s">
        <v>232</v>
      </c>
      <c r="E326" s="259" t="s">
        <v>1</v>
      </c>
      <c r="F326" s="260" t="s">
        <v>1297</v>
      </c>
      <c r="G326" s="258"/>
      <c r="H326" s="259" t="s">
        <v>1</v>
      </c>
      <c r="I326" s="261"/>
      <c r="J326" s="258"/>
      <c r="K326" s="258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232</v>
      </c>
      <c r="AU326" s="266" t="s">
        <v>89</v>
      </c>
      <c r="AV326" s="14" t="s">
        <v>84</v>
      </c>
      <c r="AW326" s="14" t="s">
        <v>33</v>
      </c>
      <c r="AX326" s="14" t="s">
        <v>78</v>
      </c>
      <c r="AY326" s="266" t="s">
        <v>224</v>
      </c>
    </row>
    <row r="327" s="13" customFormat="1">
      <c r="A327" s="13"/>
      <c r="B327" s="245"/>
      <c r="C327" s="246"/>
      <c r="D327" s="247" t="s">
        <v>232</v>
      </c>
      <c r="E327" s="248" t="s">
        <v>1</v>
      </c>
      <c r="F327" s="249" t="s">
        <v>3302</v>
      </c>
      <c r="G327" s="246"/>
      <c r="H327" s="250">
        <v>26.370999999999999</v>
      </c>
      <c r="I327" s="251"/>
      <c r="J327" s="246"/>
      <c r="K327" s="246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232</v>
      </c>
      <c r="AU327" s="256" t="s">
        <v>89</v>
      </c>
      <c r="AV327" s="13" t="s">
        <v>89</v>
      </c>
      <c r="AW327" s="13" t="s">
        <v>33</v>
      </c>
      <c r="AX327" s="13" t="s">
        <v>78</v>
      </c>
      <c r="AY327" s="256" t="s">
        <v>224</v>
      </c>
    </row>
    <row r="328" s="14" customFormat="1">
      <c r="A328" s="14"/>
      <c r="B328" s="257"/>
      <c r="C328" s="258"/>
      <c r="D328" s="247" t="s">
        <v>232</v>
      </c>
      <c r="E328" s="259" t="s">
        <v>1</v>
      </c>
      <c r="F328" s="260" t="s">
        <v>3303</v>
      </c>
      <c r="G328" s="258"/>
      <c r="H328" s="259" t="s">
        <v>1</v>
      </c>
      <c r="I328" s="261"/>
      <c r="J328" s="258"/>
      <c r="K328" s="258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232</v>
      </c>
      <c r="AU328" s="266" t="s">
        <v>89</v>
      </c>
      <c r="AV328" s="14" t="s">
        <v>84</v>
      </c>
      <c r="AW328" s="14" t="s">
        <v>33</v>
      </c>
      <c r="AX328" s="14" t="s">
        <v>78</v>
      </c>
      <c r="AY328" s="266" t="s">
        <v>224</v>
      </c>
    </row>
    <row r="329" s="13" customFormat="1">
      <c r="A329" s="13"/>
      <c r="B329" s="245"/>
      <c r="C329" s="246"/>
      <c r="D329" s="247" t="s">
        <v>232</v>
      </c>
      <c r="E329" s="248" t="s">
        <v>1</v>
      </c>
      <c r="F329" s="249" t="s">
        <v>3304</v>
      </c>
      <c r="G329" s="246"/>
      <c r="H329" s="250">
        <v>10.544000000000001</v>
      </c>
      <c r="I329" s="251"/>
      <c r="J329" s="246"/>
      <c r="K329" s="246"/>
      <c r="L329" s="252"/>
      <c r="M329" s="253"/>
      <c r="N329" s="254"/>
      <c r="O329" s="254"/>
      <c r="P329" s="254"/>
      <c r="Q329" s="254"/>
      <c r="R329" s="254"/>
      <c r="S329" s="254"/>
      <c r="T329" s="25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6" t="s">
        <v>232</v>
      </c>
      <c r="AU329" s="256" t="s">
        <v>89</v>
      </c>
      <c r="AV329" s="13" t="s">
        <v>89</v>
      </c>
      <c r="AW329" s="13" t="s">
        <v>33</v>
      </c>
      <c r="AX329" s="13" t="s">
        <v>78</v>
      </c>
      <c r="AY329" s="256" t="s">
        <v>224</v>
      </c>
    </row>
    <row r="330" s="15" customFormat="1">
      <c r="A330" s="15"/>
      <c r="B330" s="267"/>
      <c r="C330" s="268"/>
      <c r="D330" s="247" t="s">
        <v>232</v>
      </c>
      <c r="E330" s="269" t="s">
        <v>1</v>
      </c>
      <c r="F330" s="270" t="s">
        <v>248</v>
      </c>
      <c r="G330" s="268"/>
      <c r="H330" s="271">
        <v>36.914999999999999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232</v>
      </c>
      <c r="AU330" s="277" t="s">
        <v>89</v>
      </c>
      <c r="AV330" s="15" t="s">
        <v>230</v>
      </c>
      <c r="AW330" s="15" t="s">
        <v>33</v>
      </c>
      <c r="AX330" s="15" t="s">
        <v>84</v>
      </c>
      <c r="AY330" s="277" t="s">
        <v>224</v>
      </c>
    </row>
    <row r="331" s="2" customFormat="1" ht="16.5" customHeight="1">
      <c r="A331" s="40"/>
      <c r="B331" s="41"/>
      <c r="C331" s="231" t="s">
        <v>497</v>
      </c>
      <c r="D331" s="231" t="s">
        <v>226</v>
      </c>
      <c r="E331" s="232" t="s">
        <v>3305</v>
      </c>
      <c r="F331" s="233" t="s">
        <v>3306</v>
      </c>
      <c r="G331" s="234" t="s">
        <v>229</v>
      </c>
      <c r="H331" s="235">
        <v>192.84899999999999</v>
      </c>
      <c r="I331" s="236"/>
      <c r="J331" s="237">
        <f>ROUND(I331*H331,2)</f>
        <v>0</v>
      </c>
      <c r="K331" s="238"/>
      <c r="L331" s="46"/>
      <c r="M331" s="239" t="s">
        <v>1</v>
      </c>
      <c r="N331" s="240" t="s">
        <v>44</v>
      </c>
      <c r="O331" s="93"/>
      <c r="P331" s="241">
        <f>O331*H331</f>
        <v>0</v>
      </c>
      <c r="Q331" s="241">
        <v>0.0053299999999999997</v>
      </c>
      <c r="R331" s="241">
        <f>Q331*H331</f>
        <v>1.0278851699999998</v>
      </c>
      <c r="S331" s="241">
        <v>0</v>
      </c>
      <c r="T331" s="242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3" t="s">
        <v>230</v>
      </c>
      <c r="AT331" s="243" t="s">
        <v>226</v>
      </c>
      <c r="AU331" s="243" t="s">
        <v>89</v>
      </c>
      <c r="AY331" s="19" t="s">
        <v>224</v>
      </c>
      <c r="BE331" s="244">
        <f>IF(N331="základní",J331,0)</f>
        <v>0</v>
      </c>
      <c r="BF331" s="244">
        <f>IF(N331="snížená",J331,0)</f>
        <v>0</v>
      </c>
      <c r="BG331" s="244">
        <f>IF(N331="zákl. přenesená",J331,0)</f>
        <v>0</v>
      </c>
      <c r="BH331" s="244">
        <f>IF(N331="sníž. přenesená",J331,0)</f>
        <v>0</v>
      </c>
      <c r="BI331" s="244">
        <f>IF(N331="nulová",J331,0)</f>
        <v>0</v>
      </c>
      <c r="BJ331" s="19" t="s">
        <v>89</v>
      </c>
      <c r="BK331" s="244">
        <f>ROUND(I331*H331,2)</f>
        <v>0</v>
      </c>
      <c r="BL331" s="19" t="s">
        <v>230</v>
      </c>
      <c r="BM331" s="243" t="s">
        <v>4303</v>
      </c>
    </row>
    <row r="332" s="14" customFormat="1">
      <c r="A332" s="14"/>
      <c r="B332" s="257"/>
      <c r="C332" s="258"/>
      <c r="D332" s="247" t="s">
        <v>232</v>
      </c>
      <c r="E332" s="259" t="s">
        <v>1</v>
      </c>
      <c r="F332" s="260" t="s">
        <v>1297</v>
      </c>
      <c r="G332" s="258"/>
      <c r="H332" s="259" t="s">
        <v>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232</v>
      </c>
      <c r="AU332" s="266" t="s">
        <v>89</v>
      </c>
      <c r="AV332" s="14" t="s">
        <v>84</v>
      </c>
      <c r="AW332" s="14" t="s">
        <v>33</v>
      </c>
      <c r="AX332" s="14" t="s">
        <v>78</v>
      </c>
      <c r="AY332" s="266" t="s">
        <v>224</v>
      </c>
    </row>
    <row r="333" s="13" customFormat="1">
      <c r="A333" s="13"/>
      <c r="B333" s="245"/>
      <c r="C333" s="246"/>
      <c r="D333" s="247" t="s">
        <v>232</v>
      </c>
      <c r="E333" s="248" t="s">
        <v>1</v>
      </c>
      <c r="F333" s="249" t="s">
        <v>3308</v>
      </c>
      <c r="G333" s="246"/>
      <c r="H333" s="250">
        <v>121.608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232</v>
      </c>
      <c r="AU333" s="256" t="s">
        <v>89</v>
      </c>
      <c r="AV333" s="13" t="s">
        <v>89</v>
      </c>
      <c r="AW333" s="13" t="s">
        <v>33</v>
      </c>
      <c r="AX333" s="13" t="s">
        <v>78</v>
      </c>
      <c r="AY333" s="256" t="s">
        <v>224</v>
      </c>
    </row>
    <row r="334" s="13" customFormat="1">
      <c r="A334" s="13"/>
      <c r="B334" s="245"/>
      <c r="C334" s="246"/>
      <c r="D334" s="247" t="s">
        <v>232</v>
      </c>
      <c r="E334" s="248" t="s">
        <v>1</v>
      </c>
      <c r="F334" s="249" t="s">
        <v>3309</v>
      </c>
      <c r="G334" s="246"/>
      <c r="H334" s="250">
        <v>10.19</v>
      </c>
      <c r="I334" s="251"/>
      <c r="J334" s="246"/>
      <c r="K334" s="246"/>
      <c r="L334" s="252"/>
      <c r="M334" s="253"/>
      <c r="N334" s="254"/>
      <c r="O334" s="254"/>
      <c r="P334" s="254"/>
      <c r="Q334" s="254"/>
      <c r="R334" s="254"/>
      <c r="S334" s="254"/>
      <c r="T334" s="25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6" t="s">
        <v>232</v>
      </c>
      <c r="AU334" s="256" t="s">
        <v>89</v>
      </c>
      <c r="AV334" s="13" t="s">
        <v>89</v>
      </c>
      <c r="AW334" s="13" t="s">
        <v>33</v>
      </c>
      <c r="AX334" s="13" t="s">
        <v>78</v>
      </c>
      <c r="AY334" s="256" t="s">
        <v>224</v>
      </c>
    </row>
    <row r="335" s="14" customFormat="1">
      <c r="A335" s="14"/>
      <c r="B335" s="257"/>
      <c r="C335" s="258"/>
      <c r="D335" s="247" t="s">
        <v>232</v>
      </c>
      <c r="E335" s="259" t="s">
        <v>1</v>
      </c>
      <c r="F335" s="260" t="s">
        <v>3303</v>
      </c>
      <c r="G335" s="258"/>
      <c r="H335" s="259" t="s">
        <v>1</v>
      </c>
      <c r="I335" s="261"/>
      <c r="J335" s="258"/>
      <c r="K335" s="258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232</v>
      </c>
      <c r="AU335" s="266" t="s">
        <v>89</v>
      </c>
      <c r="AV335" s="14" t="s">
        <v>84</v>
      </c>
      <c r="AW335" s="14" t="s">
        <v>33</v>
      </c>
      <c r="AX335" s="14" t="s">
        <v>78</v>
      </c>
      <c r="AY335" s="266" t="s">
        <v>224</v>
      </c>
    </row>
    <row r="336" s="13" customFormat="1">
      <c r="A336" s="13"/>
      <c r="B336" s="245"/>
      <c r="C336" s="246"/>
      <c r="D336" s="247" t="s">
        <v>232</v>
      </c>
      <c r="E336" s="248" t="s">
        <v>1</v>
      </c>
      <c r="F336" s="249" t="s">
        <v>3310</v>
      </c>
      <c r="G336" s="246"/>
      <c r="H336" s="250">
        <v>52.720999999999997</v>
      </c>
      <c r="I336" s="251"/>
      <c r="J336" s="246"/>
      <c r="K336" s="246"/>
      <c r="L336" s="252"/>
      <c r="M336" s="253"/>
      <c r="N336" s="254"/>
      <c r="O336" s="254"/>
      <c r="P336" s="254"/>
      <c r="Q336" s="254"/>
      <c r="R336" s="254"/>
      <c r="S336" s="254"/>
      <c r="T336" s="25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6" t="s">
        <v>232</v>
      </c>
      <c r="AU336" s="256" t="s">
        <v>89</v>
      </c>
      <c r="AV336" s="13" t="s">
        <v>89</v>
      </c>
      <c r="AW336" s="13" t="s">
        <v>33</v>
      </c>
      <c r="AX336" s="13" t="s">
        <v>78</v>
      </c>
      <c r="AY336" s="256" t="s">
        <v>224</v>
      </c>
    </row>
    <row r="337" s="13" customFormat="1">
      <c r="A337" s="13"/>
      <c r="B337" s="245"/>
      <c r="C337" s="246"/>
      <c r="D337" s="247" t="s">
        <v>232</v>
      </c>
      <c r="E337" s="248" t="s">
        <v>1</v>
      </c>
      <c r="F337" s="249" t="s">
        <v>3311</v>
      </c>
      <c r="G337" s="246"/>
      <c r="H337" s="250">
        <v>8.3300000000000001</v>
      </c>
      <c r="I337" s="251"/>
      <c r="J337" s="246"/>
      <c r="K337" s="246"/>
      <c r="L337" s="252"/>
      <c r="M337" s="253"/>
      <c r="N337" s="254"/>
      <c r="O337" s="254"/>
      <c r="P337" s="254"/>
      <c r="Q337" s="254"/>
      <c r="R337" s="254"/>
      <c r="S337" s="254"/>
      <c r="T337" s="25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6" t="s">
        <v>232</v>
      </c>
      <c r="AU337" s="256" t="s">
        <v>89</v>
      </c>
      <c r="AV337" s="13" t="s">
        <v>89</v>
      </c>
      <c r="AW337" s="13" t="s">
        <v>33</v>
      </c>
      <c r="AX337" s="13" t="s">
        <v>78</v>
      </c>
      <c r="AY337" s="256" t="s">
        <v>224</v>
      </c>
    </row>
    <row r="338" s="15" customFormat="1">
      <c r="A338" s="15"/>
      <c r="B338" s="267"/>
      <c r="C338" s="268"/>
      <c r="D338" s="247" t="s">
        <v>232</v>
      </c>
      <c r="E338" s="269" t="s">
        <v>1</v>
      </c>
      <c r="F338" s="270" t="s">
        <v>248</v>
      </c>
      <c r="G338" s="268"/>
      <c r="H338" s="271">
        <v>192.84899999999999</v>
      </c>
      <c r="I338" s="272"/>
      <c r="J338" s="268"/>
      <c r="K338" s="268"/>
      <c r="L338" s="273"/>
      <c r="M338" s="274"/>
      <c r="N338" s="275"/>
      <c r="O338" s="275"/>
      <c r="P338" s="275"/>
      <c r="Q338" s="275"/>
      <c r="R338" s="275"/>
      <c r="S338" s="275"/>
      <c r="T338" s="27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7" t="s">
        <v>232</v>
      </c>
      <c r="AU338" s="277" t="s">
        <v>89</v>
      </c>
      <c r="AV338" s="15" t="s">
        <v>230</v>
      </c>
      <c r="AW338" s="15" t="s">
        <v>33</v>
      </c>
      <c r="AX338" s="15" t="s">
        <v>84</v>
      </c>
      <c r="AY338" s="277" t="s">
        <v>224</v>
      </c>
    </row>
    <row r="339" s="2" customFormat="1" ht="16.5" customHeight="1">
      <c r="A339" s="40"/>
      <c r="B339" s="41"/>
      <c r="C339" s="231" t="s">
        <v>507</v>
      </c>
      <c r="D339" s="231" t="s">
        <v>226</v>
      </c>
      <c r="E339" s="232" t="s">
        <v>3312</v>
      </c>
      <c r="F339" s="233" t="s">
        <v>3313</v>
      </c>
      <c r="G339" s="234" t="s">
        <v>229</v>
      </c>
      <c r="H339" s="235">
        <v>192.84899999999999</v>
      </c>
      <c r="I339" s="236"/>
      <c r="J339" s="237">
        <f>ROUND(I339*H339,2)</f>
        <v>0</v>
      </c>
      <c r="K339" s="238"/>
      <c r="L339" s="46"/>
      <c r="M339" s="239" t="s">
        <v>1</v>
      </c>
      <c r="N339" s="240" t="s">
        <v>44</v>
      </c>
      <c r="O339" s="93"/>
      <c r="P339" s="241">
        <f>O339*H339</f>
        <v>0</v>
      </c>
      <c r="Q339" s="241">
        <v>0</v>
      </c>
      <c r="R339" s="241">
        <f>Q339*H339</f>
        <v>0</v>
      </c>
      <c r="S339" s="241">
        <v>0</v>
      </c>
      <c r="T339" s="242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3" t="s">
        <v>230</v>
      </c>
      <c r="AT339" s="243" t="s">
        <v>226</v>
      </c>
      <c r="AU339" s="243" t="s">
        <v>89</v>
      </c>
      <c r="AY339" s="19" t="s">
        <v>224</v>
      </c>
      <c r="BE339" s="244">
        <f>IF(N339="základní",J339,0)</f>
        <v>0</v>
      </c>
      <c r="BF339" s="244">
        <f>IF(N339="snížená",J339,0)</f>
        <v>0</v>
      </c>
      <c r="BG339" s="244">
        <f>IF(N339="zákl. přenesená",J339,0)</f>
        <v>0</v>
      </c>
      <c r="BH339" s="244">
        <f>IF(N339="sníž. přenesená",J339,0)</f>
        <v>0</v>
      </c>
      <c r="BI339" s="244">
        <f>IF(N339="nulová",J339,0)</f>
        <v>0</v>
      </c>
      <c r="BJ339" s="19" t="s">
        <v>89</v>
      </c>
      <c r="BK339" s="244">
        <f>ROUND(I339*H339,2)</f>
        <v>0</v>
      </c>
      <c r="BL339" s="19" t="s">
        <v>230</v>
      </c>
      <c r="BM339" s="243" t="s">
        <v>4304</v>
      </c>
    </row>
    <row r="340" s="2" customFormat="1" ht="16.5" customHeight="1">
      <c r="A340" s="40"/>
      <c r="B340" s="41"/>
      <c r="C340" s="231" t="s">
        <v>512</v>
      </c>
      <c r="D340" s="231" t="s">
        <v>226</v>
      </c>
      <c r="E340" s="232" t="s">
        <v>3315</v>
      </c>
      <c r="F340" s="233" t="s">
        <v>3316</v>
      </c>
      <c r="G340" s="234" t="s">
        <v>229</v>
      </c>
      <c r="H340" s="235">
        <v>192.84899999999999</v>
      </c>
      <c r="I340" s="236"/>
      <c r="J340" s="237">
        <f>ROUND(I340*H340,2)</f>
        <v>0</v>
      </c>
      <c r="K340" s="238"/>
      <c r="L340" s="46"/>
      <c r="M340" s="239" t="s">
        <v>1</v>
      </c>
      <c r="N340" s="240" t="s">
        <v>44</v>
      </c>
      <c r="O340" s="93"/>
      <c r="P340" s="241">
        <f>O340*H340</f>
        <v>0</v>
      </c>
      <c r="Q340" s="241">
        <v>0.00088000000000000003</v>
      </c>
      <c r="R340" s="241">
        <f>Q340*H340</f>
        <v>0.16970711999999999</v>
      </c>
      <c r="S340" s="241">
        <v>0</v>
      </c>
      <c r="T340" s="24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3" t="s">
        <v>230</v>
      </c>
      <c r="AT340" s="243" t="s">
        <v>226</v>
      </c>
      <c r="AU340" s="243" t="s">
        <v>89</v>
      </c>
      <c r="AY340" s="19" t="s">
        <v>224</v>
      </c>
      <c r="BE340" s="244">
        <f>IF(N340="základní",J340,0)</f>
        <v>0</v>
      </c>
      <c r="BF340" s="244">
        <f>IF(N340="snížená",J340,0)</f>
        <v>0</v>
      </c>
      <c r="BG340" s="244">
        <f>IF(N340="zákl. přenesená",J340,0)</f>
        <v>0</v>
      </c>
      <c r="BH340" s="244">
        <f>IF(N340="sníž. přenesená",J340,0)</f>
        <v>0</v>
      </c>
      <c r="BI340" s="244">
        <f>IF(N340="nulová",J340,0)</f>
        <v>0</v>
      </c>
      <c r="BJ340" s="19" t="s">
        <v>89</v>
      </c>
      <c r="BK340" s="244">
        <f>ROUND(I340*H340,2)</f>
        <v>0</v>
      </c>
      <c r="BL340" s="19" t="s">
        <v>230</v>
      </c>
      <c r="BM340" s="243" t="s">
        <v>4305</v>
      </c>
    </row>
    <row r="341" s="14" customFormat="1">
      <c r="A341" s="14"/>
      <c r="B341" s="257"/>
      <c r="C341" s="258"/>
      <c r="D341" s="247" t="s">
        <v>232</v>
      </c>
      <c r="E341" s="259" t="s">
        <v>1</v>
      </c>
      <c r="F341" s="260" t="s">
        <v>1297</v>
      </c>
      <c r="G341" s="258"/>
      <c r="H341" s="259" t="s">
        <v>1</v>
      </c>
      <c r="I341" s="261"/>
      <c r="J341" s="258"/>
      <c r="K341" s="258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232</v>
      </c>
      <c r="AU341" s="266" t="s">
        <v>89</v>
      </c>
      <c r="AV341" s="14" t="s">
        <v>84</v>
      </c>
      <c r="AW341" s="14" t="s">
        <v>33</v>
      </c>
      <c r="AX341" s="14" t="s">
        <v>78</v>
      </c>
      <c r="AY341" s="266" t="s">
        <v>224</v>
      </c>
    </row>
    <row r="342" s="13" customFormat="1">
      <c r="A342" s="13"/>
      <c r="B342" s="245"/>
      <c r="C342" s="246"/>
      <c r="D342" s="247" t="s">
        <v>232</v>
      </c>
      <c r="E342" s="248" t="s">
        <v>1</v>
      </c>
      <c r="F342" s="249" t="s">
        <v>3308</v>
      </c>
      <c r="G342" s="246"/>
      <c r="H342" s="250">
        <v>121.608</v>
      </c>
      <c r="I342" s="251"/>
      <c r="J342" s="246"/>
      <c r="K342" s="246"/>
      <c r="L342" s="252"/>
      <c r="M342" s="253"/>
      <c r="N342" s="254"/>
      <c r="O342" s="254"/>
      <c r="P342" s="254"/>
      <c r="Q342" s="254"/>
      <c r="R342" s="254"/>
      <c r="S342" s="254"/>
      <c r="T342" s="25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6" t="s">
        <v>232</v>
      </c>
      <c r="AU342" s="256" t="s">
        <v>89</v>
      </c>
      <c r="AV342" s="13" t="s">
        <v>89</v>
      </c>
      <c r="AW342" s="13" t="s">
        <v>33</v>
      </c>
      <c r="AX342" s="13" t="s">
        <v>78</v>
      </c>
      <c r="AY342" s="256" t="s">
        <v>224</v>
      </c>
    </row>
    <row r="343" s="13" customFormat="1">
      <c r="A343" s="13"/>
      <c r="B343" s="245"/>
      <c r="C343" s="246"/>
      <c r="D343" s="247" t="s">
        <v>232</v>
      </c>
      <c r="E343" s="248" t="s">
        <v>1</v>
      </c>
      <c r="F343" s="249" t="s">
        <v>3309</v>
      </c>
      <c r="G343" s="246"/>
      <c r="H343" s="250">
        <v>10.19</v>
      </c>
      <c r="I343" s="251"/>
      <c r="J343" s="246"/>
      <c r="K343" s="246"/>
      <c r="L343" s="252"/>
      <c r="M343" s="253"/>
      <c r="N343" s="254"/>
      <c r="O343" s="254"/>
      <c r="P343" s="254"/>
      <c r="Q343" s="254"/>
      <c r="R343" s="254"/>
      <c r="S343" s="254"/>
      <c r="T343" s="25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6" t="s">
        <v>232</v>
      </c>
      <c r="AU343" s="256" t="s">
        <v>89</v>
      </c>
      <c r="AV343" s="13" t="s">
        <v>89</v>
      </c>
      <c r="AW343" s="13" t="s">
        <v>33</v>
      </c>
      <c r="AX343" s="13" t="s">
        <v>78</v>
      </c>
      <c r="AY343" s="256" t="s">
        <v>224</v>
      </c>
    </row>
    <row r="344" s="14" customFormat="1">
      <c r="A344" s="14"/>
      <c r="B344" s="257"/>
      <c r="C344" s="258"/>
      <c r="D344" s="247" t="s">
        <v>232</v>
      </c>
      <c r="E344" s="259" t="s">
        <v>1</v>
      </c>
      <c r="F344" s="260" t="s">
        <v>3303</v>
      </c>
      <c r="G344" s="258"/>
      <c r="H344" s="259" t="s">
        <v>1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232</v>
      </c>
      <c r="AU344" s="266" t="s">
        <v>89</v>
      </c>
      <c r="AV344" s="14" t="s">
        <v>84</v>
      </c>
      <c r="AW344" s="14" t="s">
        <v>33</v>
      </c>
      <c r="AX344" s="14" t="s">
        <v>78</v>
      </c>
      <c r="AY344" s="266" t="s">
        <v>224</v>
      </c>
    </row>
    <row r="345" s="13" customFormat="1">
      <c r="A345" s="13"/>
      <c r="B345" s="245"/>
      <c r="C345" s="246"/>
      <c r="D345" s="247" t="s">
        <v>232</v>
      </c>
      <c r="E345" s="248" t="s">
        <v>1</v>
      </c>
      <c r="F345" s="249" t="s">
        <v>3310</v>
      </c>
      <c r="G345" s="246"/>
      <c r="H345" s="250">
        <v>52.720999999999997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232</v>
      </c>
      <c r="AU345" s="256" t="s">
        <v>89</v>
      </c>
      <c r="AV345" s="13" t="s">
        <v>89</v>
      </c>
      <c r="AW345" s="13" t="s">
        <v>33</v>
      </c>
      <c r="AX345" s="13" t="s">
        <v>78</v>
      </c>
      <c r="AY345" s="256" t="s">
        <v>224</v>
      </c>
    </row>
    <row r="346" s="13" customFormat="1">
      <c r="A346" s="13"/>
      <c r="B346" s="245"/>
      <c r="C346" s="246"/>
      <c r="D346" s="247" t="s">
        <v>232</v>
      </c>
      <c r="E346" s="248" t="s">
        <v>1</v>
      </c>
      <c r="F346" s="249" t="s">
        <v>3311</v>
      </c>
      <c r="G346" s="246"/>
      <c r="H346" s="250">
        <v>8.3300000000000001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6" t="s">
        <v>232</v>
      </c>
      <c r="AU346" s="256" t="s">
        <v>89</v>
      </c>
      <c r="AV346" s="13" t="s">
        <v>89</v>
      </c>
      <c r="AW346" s="13" t="s">
        <v>33</v>
      </c>
      <c r="AX346" s="13" t="s">
        <v>78</v>
      </c>
      <c r="AY346" s="256" t="s">
        <v>224</v>
      </c>
    </row>
    <row r="347" s="15" customFormat="1">
      <c r="A347" s="15"/>
      <c r="B347" s="267"/>
      <c r="C347" s="268"/>
      <c r="D347" s="247" t="s">
        <v>232</v>
      </c>
      <c r="E347" s="269" t="s">
        <v>1</v>
      </c>
      <c r="F347" s="270" t="s">
        <v>248</v>
      </c>
      <c r="G347" s="268"/>
      <c r="H347" s="271">
        <v>192.84899999999999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232</v>
      </c>
      <c r="AU347" s="277" t="s">
        <v>89</v>
      </c>
      <c r="AV347" s="15" t="s">
        <v>230</v>
      </c>
      <c r="AW347" s="15" t="s">
        <v>33</v>
      </c>
      <c r="AX347" s="15" t="s">
        <v>84</v>
      </c>
      <c r="AY347" s="277" t="s">
        <v>224</v>
      </c>
    </row>
    <row r="348" s="2" customFormat="1" ht="16.5" customHeight="1">
      <c r="A348" s="40"/>
      <c r="B348" s="41"/>
      <c r="C348" s="231" t="s">
        <v>520</v>
      </c>
      <c r="D348" s="231" t="s">
        <v>226</v>
      </c>
      <c r="E348" s="232" t="s">
        <v>3318</v>
      </c>
      <c r="F348" s="233" t="s">
        <v>3319</v>
      </c>
      <c r="G348" s="234" t="s">
        <v>229</v>
      </c>
      <c r="H348" s="235">
        <v>192.84899999999999</v>
      </c>
      <c r="I348" s="236"/>
      <c r="J348" s="237">
        <f>ROUND(I348*H348,2)</f>
        <v>0</v>
      </c>
      <c r="K348" s="238"/>
      <c r="L348" s="46"/>
      <c r="M348" s="239" t="s">
        <v>1</v>
      </c>
      <c r="N348" s="240" t="s">
        <v>44</v>
      </c>
      <c r="O348" s="93"/>
      <c r="P348" s="241">
        <f>O348*H348</f>
        <v>0</v>
      </c>
      <c r="Q348" s="241">
        <v>0</v>
      </c>
      <c r="R348" s="241">
        <f>Q348*H348</f>
        <v>0</v>
      </c>
      <c r="S348" s="241">
        <v>0</v>
      </c>
      <c r="T348" s="24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3" t="s">
        <v>230</v>
      </c>
      <c r="AT348" s="243" t="s">
        <v>226</v>
      </c>
      <c r="AU348" s="243" t="s">
        <v>89</v>
      </c>
      <c r="AY348" s="19" t="s">
        <v>224</v>
      </c>
      <c r="BE348" s="244">
        <f>IF(N348="základní",J348,0)</f>
        <v>0</v>
      </c>
      <c r="BF348" s="244">
        <f>IF(N348="snížená",J348,0)</f>
        <v>0</v>
      </c>
      <c r="BG348" s="244">
        <f>IF(N348="zákl. přenesená",J348,0)</f>
        <v>0</v>
      </c>
      <c r="BH348" s="244">
        <f>IF(N348="sníž. přenesená",J348,0)</f>
        <v>0</v>
      </c>
      <c r="BI348" s="244">
        <f>IF(N348="nulová",J348,0)</f>
        <v>0</v>
      </c>
      <c r="BJ348" s="19" t="s">
        <v>89</v>
      </c>
      <c r="BK348" s="244">
        <f>ROUND(I348*H348,2)</f>
        <v>0</v>
      </c>
      <c r="BL348" s="19" t="s">
        <v>230</v>
      </c>
      <c r="BM348" s="243" t="s">
        <v>4306</v>
      </c>
    </row>
    <row r="349" s="2" customFormat="1" ht="16.5" customHeight="1">
      <c r="A349" s="40"/>
      <c r="B349" s="41"/>
      <c r="C349" s="231" t="s">
        <v>549</v>
      </c>
      <c r="D349" s="231" t="s">
        <v>226</v>
      </c>
      <c r="E349" s="232" t="s">
        <v>3321</v>
      </c>
      <c r="F349" s="233" t="s">
        <v>4307</v>
      </c>
      <c r="G349" s="234" t="s">
        <v>322</v>
      </c>
      <c r="H349" s="235">
        <v>4.202</v>
      </c>
      <c r="I349" s="236"/>
      <c r="J349" s="237">
        <f>ROUND(I349*H349,2)</f>
        <v>0</v>
      </c>
      <c r="K349" s="238"/>
      <c r="L349" s="46"/>
      <c r="M349" s="239" t="s">
        <v>1</v>
      </c>
      <c r="N349" s="240" t="s">
        <v>44</v>
      </c>
      <c r="O349" s="93"/>
      <c r="P349" s="241">
        <f>O349*H349</f>
        <v>0</v>
      </c>
      <c r="Q349" s="241">
        <v>1.05555</v>
      </c>
      <c r="R349" s="241">
        <f>Q349*H349</f>
        <v>4.4354211000000001</v>
      </c>
      <c r="S349" s="241">
        <v>0</v>
      </c>
      <c r="T349" s="242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3" t="s">
        <v>230</v>
      </c>
      <c r="AT349" s="243" t="s">
        <v>226</v>
      </c>
      <c r="AU349" s="243" t="s">
        <v>89</v>
      </c>
      <c r="AY349" s="19" t="s">
        <v>224</v>
      </c>
      <c r="BE349" s="244">
        <f>IF(N349="základní",J349,0)</f>
        <v>0</v>
      </c>
      <c r="BF349" s="244">
        <f>IF(N349="snížená",J349,0)</f>
        <v>0</v>
      </c>
      <c r="BG349" s="244">
        <f>IF(N349="zákl. přenesená",J349,0)</f>
        <v>0</v>
      </c>
      <c r="BH349" s="244">
        <f>IF(N349="sníž. přenesená",J349,0)</f>
        <v>0</v>
      </c>
      <c r="BI349" s="244">
        <f>IF(N349="nulová",J349,0)</f>
        <v>0</v>
      </c>
      <c r="BJ349" s="19" t="s">
        <v>89</v>
      </c>
      <c r="BK349" s="244">
        <f>ROUND(I349*H349,2)</f>
        <v>0</v>
      </c>
      <c r="BL349" s="19" t="s">
        <v>230</v>
      </c>
      <c r="BM349" s="243" t="s">
        <v>4308</v>
      </c>
    </row>
    <row r="350" s="14" customFormat="1">
      <c r="A350" s="14"/>
      <c r="B350" s="257"/>
      <c r="C350" s="258"/>
      <c r="D350" s="247" t="s">
        <v>232</v>
      </c>
      <c r="E350" s="259" t="s">
        <v>1</v>
      </c>
      <c r="F350" s="260" t="s">
        <v>4309</v>
      </c>
      <c r="G350" s="258"/>
      <c r="H350" s="259" t="s">
        <v>1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232</v>
      </c>
      <c r="AU350" s="266" t="s">
        <v>89</v>
      </c>
      <c r="AV350" s="14" t="s">
        <v>84</v>
      </c>
      <c r="AW350" s="14" t="s">
        <v>33</v>
      </c>
      <c r="AX350" s="14" t="s">
        <v>78</v>
      </c>
      <c r="AY350" s="266" t="s">
        <v>224</v>
      </c>
    </row>
    <row r="351" s="13" customFormat="1">
      <c r="A351" s="13"/>
      <c r="B351" s="245"/>
      <c r="C351" s="246"/>
      <c r="D351" s="247" t="s">
        <v>232</v>
      </c>
      <c r="E351" s="248" t="s">
        <v>1</v>
      </c>
      <c r="F351" s="249" t="s">
        <v>4310</v>
      </c>
      <c r="G351" s="246"/>
      <c r="H351" s="250">
        <v>4.202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232</v>
      </c>
      <c r="AU351" s="256" t="s">
        <v>89</v>
      </c>
      <c r="AV351" s="13" t="s">
        <v>89</v>
      </c>
      <c r="AW351" s="13" t="s">
        <v>33</v>
      </c>
      <c r="AX351" s="13" t="s">
        <v>84</v>
      </c>
      <c r="AY351" s="256" t="s">
        <v>224</v>
      </c>
    </row>
    <row r="352" s="12" customFormat="1" ht="22.8" customHeight="1">
      <c r="A352" s="12"/>
      <c r="B352" s="215"/>
      <c r="C352" s="216"/>
      <c r="D352" s="217" t="s">
        <v>77</v>
      </c>
      <c r="E352" s="229" t="s">
        <v>505</v>
      </c>
      <c r="F352" s="229" t="s">
        <v>506</v>
      </c>
      <c r="G352" s="216"/>
      <c r="H352" s="216"/>
      <c r="I352" s="219"/>
      <c r="J352" s="230">
        <f>BK352</f>
        <v>0</v>
      </c>
      <c r="K352" s="216"/>
      <c r="L352" s="221"/>
      <c r="M352" s="222"/>
      <c r="N352" s="223"/>
      <c r="O352" s="223"/>
      <c r="P352" s="224">
        <f>SUM(P353:P397)</f>
        <v>0</v>
      </c>
      <c r="Q352" s="223"/>
      <c r="R352" s="224">
        <f>SUM(R353:R397)</f>
        <v>3.8044302400000003</v>
      </c>
      <c r="S352" s="223"/>
      <c r="T352" s="225">
        <f>SUM(T353:T397)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6" t="s">
        <v>84</v>
      </c>
      <c r="AT352" s="227" t="s">
        <v>77</v>
      </c>
      <c r="AU352" s="227" t="s">
        <v>84</v>
      </c>
      <c r="AY352" s="226" t="s">
        <v>224</v>
      </c>
      <c r="BK352" s="228">
        <f>SUM(BK353:BK397)</f>
        <v>0</v>
      </c>
    </row>
    <row r="353" s="2" customFormat="1" ht="16.5" customHeight="1">
      <c r="A353" s="40"/>
      <c r="B353" s="41"/>
      <c r="C353" s="231" t="s">
        <v>560</v>
      </c>
      <c r="D353" s="231" t="s">
        <v>226</v>
      </c>
      <c r="E353" s="232" t="s">
        <v>3326</v>
      </c>
      <c r="F353" s="233" t="s">
        <v>3327</v>
      </c>
      <c r="G353" s="234" t="s">
        <v>229</v>
      </c>
      <c r="H353" s="235">
        <v>78.469999999999999</v>
      </c>
      <c r="I353" s="236"/>
      <c r="J353" s="237">
        <f>ROUND(I353*H353,2)</f>
        <v>0</v>
      </c>
      <c r="K353" s="238"/>
      <c r="L353" s="46"/>
      <c r="M353" s="239" t="s">
        <v>1</v>
      </c>
      <c r="N353" s="240" t="s">
        <v>44</v>
      </c>
      <c r="O353" s="93"/>
      <c r="P353" s="241">
        <f>O353*H353</f>
        <v>0</v>
      </c>
      <c r="Q353" s="241">
        <v>0.00025999999999999998</v>
      </c>
      <c r="R353" s="241">
        <f>Q353*H353</f>
        <v>0.020402199999999999</v>
      </c>
      <c r="S353" s="241">
        <v>0</v>
      </c>
      <c r="T353" s="242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3" t="s">
        <v>230</v>
      </c>
      <c r="AT353" s="243" t="s">
        <v>226</v>
      </c>
      <c r="AU353" s="243" t="s">
        <v>89</v>
      </c>
      <c r="AY353" s="19" t="s">
        <v>224</v>
      </c>
      <c r="BE353" s="244">
        <f>IF(N353="základní",J353,0)</f>
        <v>0</v>
      </c>
      <c r="BF353" s="244">
        <f>IF(N353="snížená",J353,0)</f>
        <v>0</v>
      </c>
      <c r="BG353" s="244">
        <f>IF(N353="zákl. přenesená",J353,0)</f>
        <v>0</v>
      </c>
      <c r="BH353" s="244">
        <f>IF(N353="sníž. přenesená",J353,0)</f>
        <v>0</v>
      </c>
      <c r="BI353" s="244">
        <f>IF(N353="nulová",J353,0)</f>
        <v>0</v>
      </c>
      <c r="BJ353" s="19" t="s">
        <v>89</v>
      </c>
      <c r="BK353" s="244">
        <f>ROUND(I353*H353,2)</f>
        <v>0</v>
      </c>
      <c r="BL353" s="19" t="s">
        <v>230</v>
      </c>
      <c r="BM353" s="243" t="s">
        <v>4311</v>
      </c>
    </row>
    <row r="354" s="13" customFormat="1">
      <c r="A354" s="13"/>
      <c r="B354" s="245"/>
      <c r="C354" s="246"/>
      <c r="D354" s="247" t="s">
        <v>232</v>
      </c>
      <c r="E354" s="248" t="s">
        <v>1</v>
      </c>
      <c r="F354" s="249" t="s">
        <v>3329</v>
      </c>
      <c r="G354" s="246"/>
      <c r="H354" s="250">
        <v>78.469999999999999</v>
      </c>
      <c r="I354" s="251"/>
      <c r="J354" s="246"/>
      <c r="K354" s="246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232</v>
      </c>
      <c r="AU354" s="256" t="s">
        <v>89</v>
      </c>
      <c r="AV354" s="13" t="s">
        <v>89</v>
      </c>
      <c r="AW354" s="13" t="s">
        <v>33</v>
      </c>
      <c r="AX354" s="13" t="s">
        <v>84</v>
      </c>
      <c r="AY354" s="256" t="s">
        <v>224</v>
      </c>
    </row>
    <row r="355" s="2" customFormat="1" ht="16.5" customHeight="1">
      <c r="A355" s="40"/>
      <c r="B355" s="41"/>
      <c r="C355" s="231" t="s">
        <v>578</v>
      </c>
      <c r="D355" s="231" t="s">
        <v>226</v>
      </c>
      <c r="E355" s="232" t="s">
        <v>3330</v>
      </c>
      <c r="F355" s="233" t="s">
        <v>3331</v>
      </c>
      <c r="G355" s="234" t="s">
        <v>229</v>
      </c>
      <c r="H355" s="235">
        <v>78.469999999999999</v>
      </c>
      <c r="I355" s="236"/>
      <c r="J355" s="237">
        <f>ROUND(I355*H355,2)</f>
        <v>0</v>
      </c>
      <c r="K355" s="238"/>
      <c r="L355" s="46"/>
      <c r="M355" s="239" t="s">
        <v>1</v>
      </c>
      <c r="N355" s="240" t="s">
        <v>44</v>
      </c>
      <c r="O355" s="93"/>
      <c r="P355" s="241">
        <f>O355*H355</f>
        <v>0</v>
      </c>
      <c r="Q355" s="241">
        <v>0.01103</v>
      </c>
      <c r="R355" s="241">
        <f>Q355*H355</f>
        <v>0.86552410000000002</v>
      </c>
      <c r="S355" s="241">
        <v>0</v>
      </c>
      <c r="T355" s="242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3" t="s">
        <v>230</v>
      </c>
      <c r="AT355" s="243" t="s">
        <v>226</v>
      </c>
      <c r="AU355" s="243" t="s">
        <v>89</v>
      </c>
      <c r="AY355" s="19" t="s">
        <v>224</v>
      </c>
      <c r="BE355" s="244">
        <f>IF(N355="základní",J355,0)</f>
        <v>0</v>
      </c>
      <c r="BF355" s="244">
        <f>IF(N355="snížená",J355,0)</f>
        <v>0</v>
      </c>
      <c r="BG355" s="244">
        <f>IF(N355="zákl. přenesená",J355,0)</f>
        <v>0</v>
      </c>
      <c r="BH355" s="244">
        <f>IF(N355="sníž. přenesená",J355,0)</f>
        <v>0</v>
      </c>
      <c r="BI355" s="244">
        <f>IF(N355="nulová",J355,0)</f>
        <v>0</v>
      </c>
      <c r="BJ355" s="19" t="s">
        <v>89</v>
      </c>
      <c r="BK355" s="244">
        <f>ROUND(I355*H355,2)</f>
        <v>0</v>
      </c>
      <c r="BL355" s="19" t="s">
        <v>230</v>
      </c>
      <c r="BM355" s="243" t="s">
        <v>4312</v>
      </c>
    </row>
    <row r="356" s="13" customFormat="1">
      <c r="A356" s="13"/>
      <c r="B356" s="245"/>
      <c r="C356" s="246"/>
      <c r="D356" s="247" t="s">
        <v>232</v>
      </c>
      <c r="E356" s="248" t="s">
        <v>1</v>
      </c>
      <c r="F356" s="249" t="s">
        <v>3333</v>
      </c>
      <c r="G356" s="246"/>
      <c r="H356" s="250">
        <v>31.670000000000002</v>
      </c>
      <c r="I356" s="251"/>
      <c r="J356" s="246"/>
      <c r="K356" s="246"/>
      <c r="L356" s="252"/>
      <c r="M356" s="253"/>
      <c r="N356" s="254"/>
      <c r="O356" s="254"/>
      <c r="P356" s="254"/>
      <c r="Q356" s="254"/>
      <c r="R356" s="254"/>
      <c r="S356" s="254"/>
      <c r="T356" s="25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232</v>
      </c>
      <c r="AU356" s="256" t="s">
        <v>89</v>
      </c>
      <c r="AV356" s="13" t="s">
        <v>89</v>
      </c>
      <c r="AW356" s="13" t="s">
        <v>33</v>
      </c>
      <c r="AX356" s="13" t="s">
        <v>78</v>
      </c>
      <c r="AY356" s="256" t="s">
        <v>224</v>
      </c>
    </row>
    <row r="357" s="13" customFormat="1">
      <c r="A357" s="13"/>
      <c r="B357" s="245"/>
      <c r="C357" s="246"/>
      <c r="D357" s="247" t="s">
        <v>232</v>
      </c>
      <c r="E357" s="248" t="s">
        <v>1</v>
      </c>
      <c r="F357" s="249" t="s">
        <v>3334</v>
      </c>
      <c r="G357" s="246"/>
      <c r="H357" s="250">
        <v>7.5999999999999996</v>
      </c>
      <c r="I357" s="251"/>
      <c r="J357" s="246"/>
      <c r="K357" s="246"/>
      <c r="L357" s="252"/>
      <c r="M357" s="253"/>
      <c r="N357" s="254"/>
      <c r="O357" s="254"/>
      <c r="P357" s="254"/>
      <c r="Q357" s="254"/>
      <c r="R357" s="254"/>
      <c r="S357" s="254"/>
      <c r="T357" s="25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6" t="s">
        <v>232</v>
      </c>
      <c r="AU357" s="256" t="s">
        <v>89</v>
      </c>
      <c r="AV357" s="13" t="s">
        <v>89</v>
      </c>
      <c r="AW357" s="13" t="s">
        <v>33</v>
      </c>
      <c r="AX357" s="13" t="s">
        <v>78</v>
      </c>
      <c r="AY357" s="256" t="s">
        <v>224</v>
      </c>
    </row>
    <row r="358" s="13" customFormat="1">
      <c r="A358" s="13"/>
      <c r="B358" s="245"/>
      <c r="C358" s="246"/>
      <c r="D358" s="247" t="s">
        <v>232</v>
      </c>
      <c r="E358" s="248" t="s">
        <v>1</v>
      </c>
      <c r="F358" s="249" t="s">
        <v>3335</v>
      </c>
      <c r="G358" s="246"/>
      <c r="H358" s="250">
        <v>12.74</v>
      </c>
      <c r="I358" s="251"/>
      <c r="J358" s="246"/>
      <c r="K358" s="246"/>
      <c r="L358" s="252"/>
      <c r="M358" s="253"/>
      <c r="N358" s="254"/>
      <c r="O358" s="254"/>
      <c r="P358" s="254"/>
      <c r="Q358" s="254"/>
      <c r="R358" s="254"/>
      <c r="S358" s="254"/>
      <c r="T358" s="25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6" t="s">
        <v>232</v>
      </c>
      <c r="AU358" s="256" t="s">
        <v>89</v>
      </c>
      <c r="AV358" s="13" t="s">
        <v>89</v>
      </c>
      <c r="AW358" s="13" t="s">
        <v>33</v>
      </c>
      <c r="AX358" s="13" t="s">
        <v>78</v>
      </c>
      <c r="AY358" s="256" t="s">
        <v>224</v>
      </c>
    </row>
    <row r="359" s="13" customFormat="1">
      <c r="A359" s="13"/>
      <c r="B359" s="245"/>
      <c r="C359" s="246"/>
      <c r="D359" s="247" t="s">
        <v>232</v>
      </c>
      <c r="E359" s="248" t="s">
        <v>1</v>
      </c>
      <c r="F359" s="249" t="s">
        <v>3336</v>
      </c>
      <c r="G359" s="246"/>
      <c r="H359" s="250">
        <v>12.74</v>
      </c>
      <c r="I359" s="251"/>
      <c r="J359" s="246"/>
      <c r="K359" s="246"/>
      <c r="L359" s="252"/>
      <c r="M359" s="253"/>
      <c r="N359" s="254"/>
      <c r="O359" s="254"/>
      <c r="P359" s="254"/>
      <c r="Q359" s="254"/>
      <c r="R359" s="254"/>
      <c r="S359" s="254"/>
      <c r="T359" s="25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6" t="s">
        <v>232</v>
      </c>
      <c r="AU359" s="256" t="s">
        <v>89</v>
      </c>
      <c r="AV359" s="13" t="s">
        <v>89</v>
      </c>
      <c r="AW359" s="13" t="s">
        <v>33</v>
      </c>
      <c r="AX359" s="13" t="s">
        <v>78</v>
      </c>
      <c r="AY359" s="256" t="s">
        <v>224</v>
      </c>
    </row>
    <row r="360" s="13" customFormat="1">
      <c r="A360" s="13"/>
      <c r="B360" s="245"/>
      <c r="C360" s="246"/>
      <c r="D360" s="247" t="s">
        <v>232</v>
      </c>
      <c r="E360" s="248" t="s">
        <v>1</v>
      </c>
      <c r="F360" s="249" t="s">
        <v>3337</v>
      </c>
      <c r="G360" s="246"/>
      <c r="H360" s="250">
        <v>13.720000000000001</v>
      </c>
      <c r="I360" s="251"/>
      <c r="J360" s="246"/>
      <c r="K360" s="246"/>
      <c r="L360" s="252"/>
      <c r="M360" s="253"/>
      <c r="N360" s="254"/>
      <c r="O360" s="254"/>
      <c r="P360" s="254"/>
      <c r="Q360" s="254"/>
      <c r="R360" s="254"/>
      <c r="S360" s="254"/>
      <c r="T360" s="25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6" t="s">
        <v>232</v>
      </c>
      <c r="AU360" s="256" t="s">
        <v>89</v>
      </c>
      <c r="AV360" s="13" t="s">
        <v>89</v>
      </c>
      <c r="AW360" s="13" t="s">
        <v>33</v>
      </c>
      <c r="AX360" s="13" t="s">
        <v>78</v>
      </c>
      <c r="AY360" s="256" t="s">
        <v>224</v>
      </c>
    </row>
    <row r="361" s="15" customFormat="1">
      <c r="A361" s="15"/>
      <c r="B361" s="267"/>
      <c r="C361" s="268"/>
      <c r="D361" s="247" t="s">
        <v>232</v>
      </c>
      <c r="E361" s="269" t="s">
        <v>1</v>
      </c>
      <c r="F361" s="270" t="s">
        <v>248</v>
      </c>
      <c r="G361" s="268"/>
      <c r="H361" s="271">
        <v>78.469999999999999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7" t="s">
        <v>232</v>
      </c>
      <c r="AU361" s="277" t="s">
        <v>89</v>
      </c>
      <c r="AV361" s="15" t="s">
        <v>230</v>
      </c>
      <c r="AW361" s="15" t="s">
        <v>33</v>
      </c>
      <c r="AX361" s="15" t="s">
        <v>84</v>
      </c>
      <c r="AY361" s="277" t="s">
        <v>224</v>
      </c>
    </row>
    <row r="362" s="2" customFormat="1" ht="16.5" customHeight="1">
      <c r="A362" s="40"/>
      <c r="B362" s="41"/>
      <c r="C362" s="231" t="s">
        <v>582</v>
      </c>
      <c r="D362" s="231" t="s">
        <v>226</v>
      </c>
      <c r="E362" s="232" t="s">
        <v>508</v>
      </c>
      <c r="F362" s="233" t="s">
        <v>509</v>
      </c>
      <c r="G362" s="234" t="s">
        <v>229</v>
      </c>
      <c r="H362" s="235">
        <v>251.477</v>
      </c>
      <c r="I362" s="236"/>
      <c r="J362" s="237">
        <f>ROUND(I362*H362,2)</f>
        <v>0</v>
      </c>
      <c r="K362" s="238"/>
      <c r="L362" s="46"/>
      <c r="M362" s="239" t="s">
        <v>1</v>
      </c>
      <c r="N362" s="240" t="s">
        <v>44</v>
      </c>
      <c r="O362" s="93"/>
      <c r="P362" s="241">
        <f>O362*H362</f>
        <v>0</v>
      </c>
      <c r="Q362" s="241">
        <v>0.00025999999999999998</v>
      </c>
      <c r="R362" s="241">
        <f>Q362*H362</f>
        <v>0.065384020000000001</v>
      </c>
      <c r="S362" s="241">
        <v>0</v>
      </c>
      <c r="T362" s="242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3" t="s">
        <v>230</v>
      </c>
      <c r="AT362" s="243" t="s">
        <v>226</v>
      </c>
      <c r="AU362" s="243" t="s">
        <v>89</v>
      </c>
      <c r="AY362" s="19" t="s">
        <v>224</v>
      </c>
      <c r="BE362" s="244">
        <f>IF(N362="základní",J362,0)</f>
        <v>0</v>
      </c>
      <c r="BF362" s="244">
        <f>IF(N362="snížená",J362,0)</f>
        <v>0</v>
      </c>
      <c r="BG362" s="244">
        <f>IF(N362="zákl. přenesená",J362,0)</f>
        <v>0</v>
      </c>
      <c r="BH362" s="244">
        <f>IF(N362="sníž. přenesená",J362,0)</f>
        <v>0</v>
      </c>
      <c r="BI362" s="244">
        <f>IF(N362="nulová",J362,0)</f>
        <v>0</v>
      </c>
      <c r="BJ362" s="19" t="s">
        <v>89</v>
      </c>
      <c r="BK362" s="244">
        <f>ROUND(I362*H362,2)</f>
        <v>0</v>
      </c>
      <c r="BL362" s="19" t="s">
        <v>230</v>
      </c>
      <c r="BM362" s="243" t="s">
        <v>4313</v>
      </c>
    </row>
    <row r="363" s="13" customFormat="1">
      <c r="A363" s="13"/>
      <c r="B363" s="245"/>
      <c r="C363" s="246"/>
      <c r="D363" s="247" t="s">
        <v>232</v>
      </c>
      <c r="E363" s="248" t="s">
        <v>1</v>
      </c>
      <c r="F363" s="249" t="s">
        <v>4314</v>
      </c>
      <c r="G363" s="246"/>
      <c r="H363" s="250">
        <v>251.477</v>
      </c>
      <c r="I363" s="251"/>
      <c r="J363" s="246"/>
      <c r="K363" s="246"/>
      <c r="L363" s="252"/>
      <c r="M363" s="253"/>
      <c r="N363" s="254"/>
      <c r="O363" s="254"/>
      <c r="P363" s="254"/>
      <c r="Q363" s="254"/>
      <c r="R363" s="254"/>
      <c r="S363" s="254"/>
      <c r="T363" s="25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6" t="s">
        <v>232</v>
      </c>
      <c r="AU363" s="256" t="s">
        <v>89</v>
      </c>
      <c r="AV363" s="13" t="s">
        <v>89</v>
      </c>
      <c r="AW363" s="13" t="s">
        <v>33</v>
      </c>
      <c r="AX363" s="13" t="s">
        <v>84</v>
      </c>
      <c r="AY363" s="256" t="s">
        <v>224</v>
      </c>
    </row>
    <row r="364" s="2" customFormat="1" ht="21.75" customHeight="1">
      <c r="A364" s="40"/>
      <c r="B364" s="41"/>
      <c r="C364" s="231" t="s">
        <v>590</v>
      </c>
      <c r="D364" s="231" t="s">
        <v>226</v>
      </c>
      <c r="E364" s="232" t="s">
        <v>513</v>
      </c>
      <c r="F364" s="233" t="s">
        <v>514</v>
      </c>
      <c r="G364" s="234" t="s">
        <v>229</v>
      </c>
      <c r="H364" s="235">
        <v>18.152999999999999</v>
      </c>
      <c r="I364" s="236"/>
      <c r="J364" s="237">
        <f>ROUND(I364*H364,2)</f>
        <v>0</v>
      </c>
      <c r="K364" s="238"/>
      <c r="L364" s="46"/>
      <c r="M364" s="239" t="s">
        <v>1</v>
      </c>
      <c r="N364" s="240" t="s">
        <v>44</v>
      </c>
      <c r="O364" s="93"/>
      <c r="P364" s="241">
        <f>O364*H364</f>
        <v>0</v>
      </c>
      <c r="Q364" s="241">
        <v>0.015400000000000001</v>
      </c>
      <c r="R364" s="241">
        <f>Q364*H364</f>
        <v>0.27955619999999998</v>
      </c>
      <c r="S364" s="241">
        <v>0</v>
      </c>
      <c r="T364" s="242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3" t="s">
        <v>230</v>
      </c>
      <c r="AT364" s="243" t="s">
        <v>226</v>
      </c>
      <c r="AU364" s="243" t="s">
        <v>89</v>
      </c>
      <c r="AY364" s="19" t="s">
        <v>224</v>
      </c>
      <c r="BE364" s="244">
        <f>IF(N364="základní",J364,0)</f>
        <v>0</v>
      </c>
      <c r="BF364" s="244">
        <f>IF(N364="snížená",J364,0)</f>
        <v>0</v>
      </c>
      <c r="BG364" s="244">
        <f>IF(N364="zákl. přenesená",J364,0)</f>
        <v>0</v>
      </c>
      <c r="BH364" s="244">
        <f>IF(N364="sníž. přenesená",J364,0)</f>
        <v>0</v>
      </c>
      <c r="BI364" s="244">
        <f>IF(N364="nulová",J364,0)</f>
        <v>0</v>
      </c>
      <c r="BJ364" s="19" t="s">
        <v>89</v>
      </c>
      <c r="BK364" s="244">
        <f>ROUND(I364*H364,2)</f>
        <v>0</v>
      </c>
      <c r="BL364" s="19" t="s">
        <v>230</v>
      </c>
      <c r="BM364" s="243" t="s">
        <v>4315</v>
      </c>
    </row>
    <row r="365" s="14" customFormat="1">
      <c r="A365" s="14"/>
      <c r="B365" s="257"/>
      <c r="C365" s="258"/>
      <c r="D365" s="247" t="s">
        <v>232</v>
      </c>
      <c r="E365" s="259" t="s">
        <v>1</v>
      </c>
      <c r="F365" s="260" t="s">
        <v>516</v>
      </c>
      <c r="G365" s="258"/>
      <c r="H365" s="259" t="s">
        <v>1</v>
      </c>
      <c r="I365" s="261"/>
      <c r="J365" s="258"/>
      <c r="K365" s="258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232</v>
      </c>
      <c r="AU365" s="266" t="s">
        <v>89</v>
      </c>
      <c r="AV365" s="14" t="s">
        <v>84</v>
      </c>
      <c r="AW365" s="14" t="s">
        <v>33</v>
      </c>
      <c r="AX365" s="14" t="s">
        <v>78</v>
      </c>
      <c r="AY365" s="266" t="s">
        <v>224</v>
      </c>
    </row>
    <row r="366" s="14" customFormat="1">
      <c r="A366" s="14"/>
      <c r="B366" s="257"/>
      <c r="C366" s="258"/>
      <c r="D366" s="247" t="s">
        <v>232</v>
      </c>
      <c r="E366" s="259" t="s">
        <v>1</v>
      </c>
      <c r="F366" s="260" t="s">
        <v>517</v>
      </c>
      <c r="G366" s="258"/>
      <c r="H366" s="259" t="s">
        <v>1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232</v>
      </c>
      <c r="AU366" s="266" t="s">
        <v>89</v>
      </c>
      <c r="AV366" s="14" t="s">
        <v>84</v>
      </c>
      <c r="AW366" s="14" t="s">
        <v>33</v>
      </c>
      <c r="AX366" s="14" t="s">
        <v>78</v>
      </c>
      <c r="AY366" s="266" t="s">
        <v>224</v>
      </c>
    </row>
    <row r="367" s="13" customFormat="1">
      <c r="A367" s="13"/>
      <c r="B367" s="245"/>
      <c r="C367" s="246"/>
      <c r="D367" s="247" t="s">
        <v>232</v>
      </c>
      <c r="E367" s="248" t="s">
        <v>1</v>
      </c>
      <c r="F367" s="249" t="s">
        <v>4316</v>
      </c>
      <c r="G367" s="246"/>
      <c r="H367" s="250">
        <v>15.129</v>
      </c>
      <c r="I367" s="251"/>
      <c r="J367" s="246"/>
      <c r="K367" s="246"/>
      <c r="L367" s="252"/>
      <c r="M367" s="253"/>
      <c r="N367" s="254"/>
      <c r="O367" s="254"/>
      <c r="P367" s="254"/>
      <c r="Q367" s="254"/>
      <c r="R367" s="254"/>
      <c r="S367" s="254"/>
      <c r="T367" s="25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6" t="s">
        <v>232</v>
      </c>
      <c r="AU367" s="256" t="s">
        <v>89</v>
      </c>
      <c r="AV367" s="13" t="s">
        <v>89</v>
      </c>
      <c r="AW367" s="13" t="s">
        <v>33</v>
      </c>
      <c r="AX367" s="13" t="s">
        <v>78</v>
      </c>
      <c r="AY367" s="256" t="s">
        <v>224</v>
      </c>
    </row>
    <row r="368" s="13" customFormat="1">
      <c r="A368" s="13"/>
      <c r="B368" s="245"/>
      <c r="C368" s="246"/>
      <c r="D368" s="247" t="s">
        <v>232</v>
      </c>
      <c r="E368" s="248" t="s">
        <v>1</v>
      </c>
      <c r="F368" s="249" t="s">
        <v>3342</v>
      </c>
      <c r="G368" s="246"/>
      <c r="H368" s="250">
        <v>3.024</v>
      </c>
      <c r="I368" s="251"/>
      <c r="J368" s="246"/>
      <c r="K368" s="246"/>
      <c r="L368" s="252"/>
      <c r="M368" s="253"/>
      <c r="N368" s="254"/>
      <c r="O368" s="254"/>
      <c r="P368" s="254"/>
      <c r="Q368" s="254"/>
      <c r="R368" s="254"/>
      <c r="S368" s="254"/>
      <c r="T368" s="25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6" t="s">
        <v>232</v>
      </c>
      <c r="AU368" s="256" t="s">
        <v>89</v>
      </c>
      <c r="AV368" s="13" t="s">
        <v>89</v>
      </c>
      <c r="AW368" s="13" t="s">
        <v>33</v>
      </c>
      <c r="AX368" s="13" t="s">
        <v>78</v>
      </c>
      <c r="AY368" s="256" t="s">
        <v>224</v>
      </c>
    </row>
    <row r="369" s="15" customFormat="1">
      <c r="A369" s="15"/>
      <c r="B369" s="267"/>
      <c r="C369" s="268"/>
      <c r="D369" s="247" t="s">
        <v>232</v>
      </c>
      <c r="E369" s="269" t="s">
        <v>1</v>
      </c>
      <c r="F369" s="270" t="s">
        <v>248</v>
      </c>
      <c r="G369" s="268"/>
      <c r="H369" s="271">
        <v>18.152999999999999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232</v>
      </c>
      <c r="AU369" s="277" t="s">
        <v>89</v>
      </c>
      <c r="AV369" s="15" t="s">
        <v>230</v>
      </c>
      <c r="AW369" s="15" t="s">
        <v>33</v>
      </c>
      <c r="AX369" s="15" t="s">
        <v>84</v>
      </c>
      <c r="AY369" s="277" t="s">
        <v>224</v>
      </c>
    </row>
    <row r="370" s="2" customFormat="1" ht="16.5" customHeight="1">
      <c r="A370" s="40"/>
      <c r="B370" s="41"/>
      <c r="C370" s="231" t="s">
        <v>594</v>
      </c>
      <c r="D370" s="231" t="s">
        <v>226</v>
      </c>
      <c r="E370" s="232" t="s">
        <v>521</v>
      </c>
      <c r="F370" s="233" t="s">
        <v>522</v>
      </c>
      <c r="G370" s="234" t="s">
        <v>229</v>
      </c>
      <c r="H370" s="235">
        <v>233.32400000000001</v>
      </c>
      <c r="I370" s="236"/>
      <c r="J370" s="237">
        <f>ROUND(I370*H370,2)</f>
        <v>0</v>
      </c>
      <c r="K370" s="238"/>
      <c r="L370" s="46"/>
      <c r="M370" s="239" t="s">
        <v>1</v>
      </c>
      <c r="N370" s="240" t="s">
        <v>44</v>
      </c>
      <c r="O370" s="93"/>
      <c r="P370" s="241">
        <f>O370*H370</f>
        <v>0</v>
      </c>
      <c r="Q370" s="241">
        <v>0.01103</v>
      </c>
      <c r="R370" s="241">
        <f>Q370*H370</f>
        <v>2.5735637200000001</v>
      </c>
      <c r="S370" s="241">
        <v>0</v>
      </c>
      <c r="T370" s="242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3" t="s">
        <v>230</v>
      </c>
      <c r="AT370" s="243" t="s">
        <v>226</v>
      </c>
      <c r="AU370" s="243" t="s">
        <v>89</v>
      </c>
      <c r="AY370" s="19" t="s">
        <v>224</v>
      </c>
      <c r="BE370" s="244">
        <f>IF(N370="základní",J370,0)</f>
        <v>0</v>
      </c>
      <c r="BF370" s="244">
        <f>IF(N370="snížená",J370,0)</f>
        <v>0</v>
      </c>
      <c r="BG370" s="244">
        <f>IF(N370="zákl. přenesená",J370,0)</f>
        <v>0</v>
      </c>
      <c r="BH370" s="244">
        <f>IF(N370="sníž. přenesená",J370,0)</f>
        <v>0</v>
      </c>
      <c r="BI370" s="244">
        <f>IF(N370="nulová",J370,0)</f>
        <v>0</v>
      </c>
      <c r="BJ370" s="19" t="s">
        <v>89</v>
      </c>
      <c r="BK370" s="244">
        <f>ROUND(I370*H370,2)</f>
        <v>0</v>
      </c>
      <c r="BL370" s="19" t="s">
        <v>230</v>
      </c>
      <c r="BM370" s="243" t="s">
        <v>4317</v>
      </c>
    </row>
    <row r="371" s="14" customFormat="1">
      <c r="A371" s="14"/>
      <c r="B371" s="257"/>
      <c r="C371" s="258"/>
      <c r="D371" s="247" t="s">
        <v>232</v>
      </c>
      <c r="E371" s="259" t="s">
        <v>1</v>
      </c>
      <c r="F371" s="260" t="s">
        <v>524</v>
      </c>
      <c r="G371" s="258"/>
      <c r="H371" s="259" t="s">
        <v>1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232</v>
      </c>
      <c r="AU371" s="266" t="s">
        <v>89</v>
      </c>
      <c r="AV371" s="14" t="s">
        <v>84</v>
      </c>
      <c r="AW371" s="14" t="s">
        <v>33</v>
      </c>
      <c r="AX371" s="14" t="s">
        <v>78</v>
      </c>
      <c r="AY371" s="266" t="s">
        <v>224</v>
      </c>
    </row>
    <row r="372" s="13" customFormat="1">
      <c r="A372" s="13"/>
      <c r="B372" s="245"/>
      <c r="C372" s="246"/>
      <c r="D372" s="247" t="s">
        <v>232</v>
      </c>
      <c r="E372" s="248" t="s">
        <v>1</v>
      </c>
      <c r="F372" s="249" t="s">
        <v>3344</v>
      </c>
      <c r="G372" s="246"/>
      <c r="H372" s="250">
        <v>78.198999999999998</v>
      </c>
      <c r="I372" s="251"/>
      <c r="J372" s="246"/>
      <c r="K372" s="246"/>
      <c r="L372" s="252"/>
      <c r="M372" s="253"/>
      <c r="N372" s="254"/>
      <c r="O372" s="254"/>
      <c r="P372" s="254"/>
      <c r="Q372" s="254"/>
      <c r="R372" s="254"/>
      <c r="S372" s="254"/>
      <c r="T372" s="25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6" t="s">
        <v>232</v>
      </c>
      <c r="AU372" s="256" t="s">
        <v>89</v>
      </c>
      <c r="AV372" s="13" t="s">
        <v>89</v>
      </c>
      <c r="AW372" s="13" t="s">
        <v>33</v>
      </c>
      <c r="AX372" s="13" t="s">
        <v>78</v>
      </c>
      <c r="AY372" s="256" t="s">
        <v>224</v>
      </c>
    </row>
    <row r="373" s="13" customFormat="1">
      <c r="A373" s="13"/>
      <c r="B373" s="245"/>
      <c r="C373" s="246"/>
      <c r="D373" s="247" t="s">
        <v>232</v>
      </c>
      <c r="E373" s="248" t="s">
        <v>1</v>
      </c>
      <c r="F373" s="249" t="s">
        <v>3345</v>
      </c>
      <c r="G373" s="246"/>
      <c r="H373" s="250">
        <v>-25.335999999999999</v>
      </c>
      <c r="I373" s="251"/>
      <c r="J373" s="246"/>
      <c r="K373" s="246"/>
      <c r="L373" s="252"/>
      <c r="M373" s="253"/>
      <c r="N373" s="254"/>
      <c r="O373" s="254"/>
      <c r="P373" s="254"/>
      <c r="Q373" s="254"/>
      <c r="R373" s="254"/>
      <c r="S373" s="254"/>
      <c r="T373" s="25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6" t="s">
        <v>232</v>
      </c>
      <c r="AU373" s="256" t="s">
        <v>89</v>
      </c>
      <c r="AV373" s="13" t="s">
        <v>89</v>
      </c>
      <c r="AW373" s="13" t="s">
        <v>33</v>
      </c>
      <c r="AX373" s="13" t="s">
        <v>78</v>
      </c>
      <c r="AY373" s="256" t="s">
        <v>224</v>
      </c>
    </row>
    <row r="374" s="13" customFormat="1">
      <c r="A374" s="13"/>
      <c r="B374" s="245"/>
      <c r="C374" s="246"/>
      <c r="D374" s="247" t="s">
        <v>232</v>
      </c>
      <c r="E374" s="248" t="s">
        <v>1</v>
      </c>
      <c r="F374" s="249" t="s">
        <v>4318</v>
      </c>
      <c r="G374" s="246"/>
      <c r="H374" s="250">
        <v>75.730000000000004</v>
      </c>
      <c r="I374" s="251"/>
      <c r="J374" s="246"/>
      <c r="K374" s="246"/>
      <c r="L374" s="252"/>
      <c r="M374" s="253"/>
      <c r="N374" s="254"/>
      <c r="O374" s="254"/>
      <c r="P374" s="254"/>
      <c r="Q374" s="254"/>
      <c r="R374" s="254"/>
      <c r="S374" s="254"/>
      <c r="T374" s="25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6" t="s">
        <v>232</v>
      </c>
      <c r="AU374" s="256" t="s">
        <v>89</v>
      </c>
      <c r="AV374" s="13" t="s">
        <v>89</v>
      </c>
      <c r="AW374" s="13" t="s">
        <v>33</v>
      </c>
      <c r="AX374" s="13" t="s">
        <v>78</v>
      </c>
      <c r="AY374" s="256" t="s">
        <v>224</v>
      </c>
    </row>
    <row r="375" s="13" customFormat="1">
      <c r="A375" s="13"/>
      <c r="B375" s="245"/>
      <c r="C375" s="246"/>
      <c r="D375" s="247" t="s">
        <v>232</v>
      </c>
      <c r="E375" s="248" t="s">
        <v>1</v>
      </c>
      <c r="F375" s="249" t="s">
        <v>4319</v>
      </c>
      <c r="G375" s="246"/>
      <c r="H375" s="250">
        <v>-15.246</v>
      </c>
      <c r="I375" s="251"/>
      <c r="J375" s="246"/>
      <c r="K375" s="246"/>
      <c r="L375" s="252"/>
      <c r="M375" s="253"/>
      <c r="N375" s="254"/>
      <c r="O375" s="254"/>
      <c r="P375" s="254"/>
      <c r="Q375" s="254"/>
      <c r="R375" s="254"/>
      <c r="S375" s="254"/>
      <c r="T375" s="25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6" t="s">
        <v>232</v>
      </c>
      <c r="AU375" s="256" t="s">
        <v>89</v>
      </c>
      <c r="AV375" s="13" t="s">
        <v>89</v>
      </c>
      <c r="AW375" s="13" t="s">
        <v>33</v>
      </c>
      <c r="AX375" s="13" t="s">
        <v>78</v>
      </c>
      <c r="AY375" s="256" t="s">
        <v>224</v>
      </c>
    </row>
    <row r="376" s="13" customFormat="1">
      <c r="A376" s="13"/>
      <c r="B376" s="245"/>
      <c r="C376" s="246"/>
      <c r="D376" s="247" t="s">
        <v>232</v>
      </c>
      <c r="E376" s="248" t="s">
        <v>1</v>
      </c>
      <c r="F376" s="249" t="s">
        <v>3348</v>
      </c>
      <c r="G376" s="246"/>
      <c r="H376" s="250">
        <v>-6.5359999999999996</v>
      </c>
      <c r="I376" s="251"/>
      <c r="J376" s="246"/>
      <c r="K376" s="246"/>
      <c r="L376" s="252"/>
      <c r="M376" s="253"/>
      <c r="N376" s="254"/>
      <c r="O376" s="254"/>
      <c r="P376" s="254"/>
      <c r="Q376" s="254"/>
      <c r="R376" s="254"/>
      <c r="S376" s="254"/>
      <c r="T376" s="25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6" t="s">
        <v>232</v>
      </c>
      <c r="AU376" s="256" t="s">
        <v>89</v>
      </c>
      <c r="AV376" s="13" t="s">
        <v>89</v>
      </c>
      <c r="AW376" s="13" t="s">
        <v>33</v>
      </c>
      <c r="AX376" s="13" t="s">
        <v>78</v>
      </c>
      <c r="AY376" s="256" t="s">
        <v>224</v>
      </c>
    </row>
    <row r="377" s="13" customFormat="1">
      <c r="A377" s="13"/>
      <c r="B377" s="245"/>
      <c r="C377" s="246"/>
      <c r="D377" s="247" t="s">
        <v>232</v>
      </c>
      <c r="E377" s="248" t="s">
        <v>1</v>
      </c>
      <c r="F377" s="249" t="s">
        <v>4320</v>
      </c>
      <c r="G377" s="246"/>
      <c r="H377" s="250">
        <v>-7.4710000000000001</v>
      </c>
      <c r="I377" s="251"/>
      <c r="J377" s="246"/>
      <c r="K377" s="246"/>
      <c r="L377" s="252"/>
      <c r="M377" s="253"/>
      <c r="N377" s="254"/>
      <c r="O377" s="254"/>
      <c r="P377" s="254"/>
      <c r="Q377" s="254"/>
      <c r="R377" s="254"/>
      <c r="S377" s="254"/>
      <c r="T377" s="25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6" t="s">
        <v>232</v>
      </c>
      <c r="AU377" s="256" t="s">
        <v>89</v>
      </c>
      <c r="AV377" s="13" t="s">
        <v>89</v>
      </c>
      <c r="AW377" s="13" t="s">
        <v>33</v>
      </c>
      <c r="AX377" s="13" t="s">
        <v>78</v>
      </c>
      <c r="AY377" s="256" t="s">
        <v>224</v>
      </c>
    </row>
    <row r="378" s="13" customFormat="1">
      <c r="A378" s="13"/>
      <c r="B378" s="245"/>
      <c r="C378" s="246"/>
      <c r="D378" s="247" t="s">
        <v>232</v>
      </c>
      <c r="E378" s="248" t="s">
        <v>1</v>
      </c>
      <c r="F378" s="249" t="s">
        <v>3350</v>
      </c>
      <c r="G378" s="246"/>
      <c r="H378" s="250">
        <v>15.129</v>
      </c>
      <c r="I378" s="251"/>
      <c r="J378" s="246"/>
      <c r="K378" s="246"/>
      <c r="L378" s="252"/>
      <c r="M378" s="253"/>
      <c r="N378" s="254"/>
      <c r="O378" s="254"/>
      <c r="P378" s="254"/>
      <c r="Q378" s="254"/>
      <c r="R378" s="254"/>
      <c r="S378" s="254"/>
      <c r="T378" s="25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6" t="s">
        <v>232</v>
      </c>
      <c r="AU378" s="256" t="s">
        <v>89</v>
      </c>
      <c r="AV378" s="13" t="s">
        <v>89</v>
      </c>
      <c r="AW378" s="13" t="s">
        <v>33</v>
      </c>
      <c r="AX378" s="13" t="s">
        <v>78</v>
      </c>
      <c r="AY378" s="256" t="s">
        <v>224</v>
      </c>
    </row>
    <row r="379" s="13" customFormat="1">
      <c r="A379" s="13"/>
      <c r="B379" s="245"/>
      <c r="C379" s="246"/>
      <c r="D379" s="247" t="s">
        <v>232</v>
      </c>
      <c r="E379" s="248" t="s">
        <v>1</v>
      </c>
      <c r="F379" s="249" t="s">
        <v>3351</v>
      </c>
      <c r="G379" s="246"/>
      <c r="H379" s="250">
        <v>-15.129</v>
      </c>
      <c r="I379" s="251"/>
      <c r="J379" s="246"/>
      <c r="K379" s="246"/>
      <c r="L379" s="252"/>
      <c r="M379" s="253"/>
      <c r="N379" s="254"/>
      <c r="O379" s="254"/>
      <c r="P379" s="254"/>
      <c r="Q379" s="254"/>
      <c r="R379" s="254"/>
      <c r="S379" s="254"/>
      <c r="T379" s="25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6" t="s">
        <v>232</v>
      </c>
      <c r="AU379" s="256" t="s">
        <v>89</v>
      </c>
      <c r="AV379" s="13" t="s">
        <v>89</v>
      </c>
      <c r="AW379" s="13" t="s">
        <v>33</v>
      </c>
      <c r="AX379" s="13" t="s">
        <v>78</v>
      </c>
      <c r="AY379" s="256" t="s">
        <v>224</v>
      </c>
    </row>
    <row r="380" s="13" customFormat="1">
      <c r="A380" s="13"/>
      <c r="B380" s="245"/>
      <c r="C380" s="246"/>
      <c r="D380" s="247" t="s">
        <v>232</v>
      </c>
      <c r="E380" s="248" t="s">
        <v>1</v>
      </c>
      <c r="F380" s="249" t="s">
        <v>3352</v>
      </c>
      <c r="G380" s="246"/>
      <c r="H380" s="250">
        <v>22.738</v>
      </c>
      <c r="I380" s="251"/>
      <c r="J380" s="246"/>
      <c r="K380" s="246"/>
      <c r="L380" s="252"/>
      <c r="M380" s="253"/>
      <c r="N380" s="254"/>
      <c r="O380" s="254"/>
      <c r="P380" s="254"/>
      <c r="Q380" s="254"/>
      <c r="R380" s="254"/>
      <c r="S380" s="254"/>
      <c r="T380" s="25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6" t="s">
        <v>232</v>
      </c>
      <c r="AU380" s="256" t="s">
        <v>89</v>
      </c>
      <c r="AV380" s="13" t="s">
        <v>89</v>
      </c>
      <c r="AW380" s="13" t="s">
        <v>33</v>
      </c>
      <c r="AX380" s="13" t="s">
        <v>78</v>
      </c>
      <c r="AY380" s="256" t="s">
        <v>224</v>
      </c>
    </row>
    <row r="381" s="13" customFormat="1">
      <c r="A381" s="13"/>
      <c r="B381" s="245"/>
      <c r="C381" s="246"/>
      <c r="D381" s="247" t="s">
        <v>232</v>
      </c>
      <c r="E381" s="248" t="s">
        <v>1</v>
      </c>
      <c r="F381" s="249" t="s">
        <v>3353</v>
      </c>
      <c r="G381" s="246"/>
      <c r="H381" s="250">
        <v>-3.9609999999999999</v>
      </c>
      <c r="I381" s="251"/>
      <c r="J381" s="246"/>
      <c r="K381" s="246"/>
      <c r="L381" s="252"/>
      <c r="M381" s="253"/>
      <c r="N381" s="254"/>
      <c r="O381" s="254"/>
      <c r="P381" s="254"/>
      <c r="Q381" s="254"/>
      <c r="R381" s="254"/>
      <c r="S381" s="254"/>
      <c r="T381" s="25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6" t="s">
        <v>232</v>
      </c>
      <c r="AU381" s="256" t="s">
        <v>89</v>
      </c>
      <c r="AV381" s="13" t="s">
        <v>89</v>
      </c>
      <c r="AW381" s="13" t="s">
        <v>33</v>
      </c>
      <c r="AX381" s="13" t="s">
        <v>78</v>
      </c>
      <c r="AY381" s="256" t="s">
        <v>224</v>
      </c>
    </row>
    <row r="382" s="13" customFormat="1">
      <c r="A382" s="13"/>
      <c r="B382" s="245"/>
      <c r="C382" s="246"/>
      <c r="D382" s="247" t="s">
        <v>232</v>
      </c>
      <c r="E382" s="248" t="s">
        <v>1</v>
      </c>
      <c r="F382" s="249" t="s">
        <v>3354</v>
      </c>
      <c r="G382" s="246"/>
      <c r="H382" s="250">
        <v>42.162999999999997</v>
      </c>
      <c r="I382" s="251"/>
      <c r="J382" s="246"/>
      <c r="K382" s="246"/>
      <c r="L382" s="252"/>
      <c r="M382" s="253"/>
      <c r="N382" s="254"/>
      <c r="O382" s="254"/>
      <c r="P382" s="254"/>
      <c r="Q382" s="254"/>
      <c r="R382" s="254"/>
      <c r="S382" s="254"/>
      <c r="T382" s="25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6" t="s">
        <v>232</v>
      </c>
      <c r="AU382" s="256" t="s">
        <v>89</v>
      </c>
      <c r="AV382" s="13" t="s">
        <v>89</v>
      </c>
      <c r="AW382" s="13" t="s">
        <v>33</v>
      </c>
      <c r="AX382" s="13" t="s">
        <v>78</v>
      </c>
      <c r="AY382" s="256" t="s">
        <v>224</v>
      </c>
    </row>
    <row r="383" s="13" customFormat="1">
      <c r="A383" s="13"/>
      <c r="B383" s="245"/>
      <c r="C383" s="246"/>
      <c r="D383" s="247" t="s">
        <v>232</v>
      </c>
      <c r="E383" s="248" t="s">
        <v>1</v>
      </c>
      <c r="F383" s="249" t="s">
        <v>3355</v>
      </c>
      <c r="G383" s="246"/>
      <c r="H383" s="250">
        <v>-6.5650000000000004</v>
      </c>
      <c r="I383" s="251"/>
      <c r="J383" s="246"/>
      <c r="K383" s="246"/>
      <c r="L383" s="252"/>
      <c r="M383" s="253"/>
      <c r="N383" s="254"/>
      <c r="O383" s="254"/>
      <c r="P383" s="254"/>
      <c r="Q383" s="254"/>
      <c r="R383" s="254"/>
      <c r="S383" s="254"/>
      <c r="T383" s="25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6" t="s">
        <v>232</v>
      </c>
      <c r="AU383" s="256" t="s">
        <v>89</v>
      </c>
      <c r="AV383" s="13" t="s">
        <v>89</v>
      </c>
      <c r="AW383" s="13" t="s">
        <v>33</v>
      </c>
      <c r="AX383" s="13" t="s">
        <v>78</v>
      </c>
      <c r="AY383" s="256" t="s">
        <v>224</v>
      </c>
    </row>
    <row r="384" s="13" customFormat="1">
      <c r="A384" s="13"/>
      <c r="B384" s="245"/>
      <c r="C384" s="246"/>
      <c r="D384" s="247" t="s">
        <v>232</v>
      </c>
      <c r="E384" s="248" t="s">
        <v>1</v>
      </c>
      <c r="F384" s="249" t="s">
        <v>3356</v>
      </c>
      <c r="G384" s="246"/>
      <c r="H384" s="250">
        <v>42.162999999999997</v>
      </c>
      <c r="I384" s="251"/>
      <c r="J384" s="246"/>
      <c r="K384" s="246"/>
      <c r="L384" s="252"/>
      <c r="M384" s="253"/>
      <c r="N384" s="254"/>
      <c r="O384" s="254"/>
      <c r="P384" s="254"/>
      <c r="Q384" s="254"/>
      <c r="R384" s="254"/>
      <c r="S384" s="254"/>
      <c r="T384" s="25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6" t="s">
        <v>232</v>
      </c>
      <c r="AU384" s="256" t="s">
        <v>89</v>
      </c>
      <c r="AV384" s="13" t="s">
        <v>89</v>
      </c>
      <c r="AW384" s="13" t="s">
        <v>33</v>
      </c>
      <c r="AX384" s="13" t="s">
        <v>78</v>
      </c>
      <c r="AY384" s="256" t="s">
        <v>224</v>
      </c>
    </row>
    <row r="385" s="13" customFormat="1">
      <c r="A385" s="13"/>
      <c r="B385" s="245"/>
      <c r="C385" s="246"/>
      <c r="D385" s="247" t="s">
        <v>232</v>
      </c>
      <c r="E385" s="248" t="s">
        <v>1</v>
      </c>
      <c r="F385" s="249" t="s">
        <v>3357</v>
      </c>
      <c r="G385" s="246"/>
      <c r="H385" s="250">
        <v>-6.5650000000000004</v>
      </c>
      <c r="I385" s="251"/>
      <c r="J385" s="246"/>
      <c r="K385" s="246"/>
      <c r="L385" s="252"/>
      <c r="M385" s="253"/>
      <c r="N385" s="254"/>
      <c r="O385" s="254"/>
      <c r="P385" s="254"/>
      <c r="Q385" s="254"/>
      <c r="R385" s="254"/>
      <c r="S385" s="254"/>
      <c r="T385" s="25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6" t="s">
        <v>232</v>
      </c>
      <c r="AU385" s="256" t="s">
        <v>89</v>
      </c>
      <c r="AV385" s="13" t="s">
        <v>89</v>
      </c>
      <c r="AW385" s="13" t="s">
        <v>33</v>
      </c>
      <c r="AX385" s="13" t="s">
        <v>78</v>
      </c>
      <c r="AY385" s="256" t="s">
        <v>224</v>
      </c>
    </row>
    <row r="386" s="13" customFormat="1">
      <c r="A386" s="13"/>
      <c r="B386" s="245"/>
      <c r="C386" s="246"/>
      <c r="D386" s="247" t="s">
        <v>232</v>
      </c>
      <c r="E386" s="248" t="s">
        <v>1</v>
      </c>
      <c r="F386" s="249" t="s">
        <v>3358</v>
      </c>
      <c r="G386" s="246"/>
      <c r="H386" s="250">
        <v>42.084000000000003</v>
      </c>
      <c r="I386" s="251"/>
      <c r="J386" s="246"/>
      <c r="K386" s="246"/>
      <c r="L386" s="252"/>
      <c r="M386" s="253"/>
      <c r="N386" s="254"/>
      <c r="O386" s="254"/>
      <c r="P386" s="254"/>
      <c r="Q386" s="254"/>
      <c r="R386" s="254"/>
      <c r="S386" s="254"/>
      <c r="T386" s="25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6" t="s">
        <v>232</v>
      </c>
      <c r="AU386" s="256" t="s">
        <v>89</v>
      </c>
      <c r="AV386" s="13" t="s">
        <v>89</v>
      </c>
      <c r="AW386" s="13" t="s">
        <v>33</v>
      </c>
      <c r="AX386" s="13" t="s">
        <v>78</v>
      </c>
      <c r="AY386" s="256" t="s">
        <v>224</v>
      </c>
    </row>
    <row r="387" s="13" customFormat="1">
      <c r="A387" s="13"/>
      <c r="B387" s="245"/>
      <c r="C387" s="246"/>
      <c r="D387" s="247" t="s">
        <v>232</v>
      </c>
      <c r="E387" s="248" t="s">
        <v>1</v>
      </c>
      <c r="F387" s="249" t="s">
        <v>3355</v>
      </c>
      <c r="G387" s="246"/>
      <c r="H387" s="250">
        <v>-6.5650000000000004</v>
      </c>
      <c r="I387" s="251"/>
      <c r="J387" s="246"/>
      <c r="K387" s="246"/>
      <c r="L387" s="252"/>
      <c r="M387" s="253"/>
      <c r="N387" s="254"/>
      <c r="O387" s="254"/>
      <c r="P387" s="254"/>
      <c r="Q387" s="254"/>
      <c r="R387" s="254"/>
      <c r="S387" s="254"/>
      <c r="T387" s="25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6" t="s">
        <v>232</v>
      </c>
      <c r="AU387" s="256" t="s">
        <v>89</v>
      </c>
      <c r="AV387" s="13" t="s">
        <v>89</v>
      </c>
      <c r="AW387" s="13" t="s">
        <v>33</v>
      </c>
      <c r="AX387" s="13" t="s">
        <v>78</v>
      </c>
      <c r="AY387" s="256" t="s">
        <v>224</v>
      </c>
    </row>
    <row r="388" s="13" customFormat="1">
      <c r="A388" s="13"/>
      <c r="B388" s="245"/>
      <c r="C388" s="246"/>
      <c r="D388" s="247" t="s">
        <v>232</v>
      </c>
      <c r="E388" s="248" t="s">
        <v>1</v>
      </c>
      <c r="F388" s="249" t="s">
        <v>3359</v>
      </c>
      <c r="G388" s="246"/>
      <c r="H388" s="250">
        <v>11.516</v>
      </c>
      <c r="I388" s="251"/>
      <c r="J388" s="246"/>
      <c r="K388" s="246"/>
      <c r="L388" s="252"/>
      <c r="M388" s="253"/>
      <c r="N388" s="254"/>
      <c r="O388" s="254"/>
      <c r="P388" s="254"/>
      <c r="Q388" s="254"/>
      <c r="R388" s="254"/>
      <c r="S388" s="254"/>
      <c r="T388" s="25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6" t="s">
        <v>232</v>
      </c>
      <c r="AU388" s="256" t="s">
        <v>89</v>
      </c>
      <c r="AV388" s="13" t="s">
        <v>89</v>
      </c>
      <c r="AW388" s="13" t="s">
        <v>33</v>
      </c>
      <c r="AX388" s="13" t="s">
        <v>78</v>
      </c>
      <c r="AY388" s="256" t="s">
        <v>224</v>
      </c>
    </row>
    <row r="389" s="13" customFormat="1">
      <c r="A389" s="13"/>
      <c r="B389" s="245"/>
      <c r="C389" s="246"/>
      <c r="D389" s="247" t="s">
        <v>232</v>
      </c>
      <c r="E389" s="248" t="s">
        <v>1</v>
      </c>
      <c r="F389" s="249" t="s">
        <v>3360</v>
      </c>
      <c r="G389" s="246"/>
      <c r="H389" s="250">
        <v>-3.024</v>
      </c>
      <c r="I389" s="251"/>
      <c r="J389" s="246"/>
      <c r="K389" s="246"/>
      <c r="L389" s="252"/>
      <c r="M389" s="253"/>
      <c r="N389" s="254"/>
      <c r="O389" s="254"/>
      <c r="P389" s="254"/>
      <c r="Q389" s="254"/>
      <c r="R389" s="254"/>
      <c r="S389" s="254"/>
      <c r="T389" s="25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6" t="s">
        <v>232</v>
      </c>
      <c r="AU389" s="256" t="s">
        <v>89</v>
      </c>
      <c r="AV389" s="13" t="s">
        <v>89</v>
      </c>
      <c r="AW389" s="13" t="s">
        <v>33</v>
      </c>
      <c r="AX389" s="13" t="s">
        <v>78</v>
      </c>
      <c r="AY389" s="256" t="s">
        <v>224</v>
      </c>
    </row>
    <row r="390" s="15" customFormat="1">
      <c r="A390" s="15"/>
      <c r="B390" s="267"/>
      <c r="C390" s="268"/>
      <c r="D390" s="247" t="s">
        <v>232</v>
      </c>
      <c r="E390" s="269" t="s">
        <v>1</v>
      </c>
      <c r="F390" s="270" t="s">
        <v>248</v>
      </c>
      <c r="G390" s="268"/>
      <c r="H390" s="271">
        <v>233.32400000000001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232</v>
      </c>
      <c r="AU390" s="277" t="s">
        <v>89</v>
      </c>
      <c r="AV390" s="15" t="s">
        <v>230</v>
      </c>
      <c r="AW390" s="15" t="s">
        <v>33</v>
      </c>
      <c r="AX390" s="15" t="s">
        <v>84</v>
      </c>
      <c r="AY390" s="277" t="s">
        <v>224</v>
      </c>
    </row>
    <row r="391" s="2" customFormat="1" ht="16.5" customHeight="1">
      <c r="A391" s="40"/>
      <c r="B391" s="41"/>
      <c r="C391" s="231" t="s">
        <v>599</v>
      </c>
      <c r="D391" s="231" t="s">
        <v>226</v>
      </c>
      <c r="E391" s="232" t="s">
        <v>550</v>
      </c>
      <c r="F391" s="233" t="s">
        <v>551</v>
      </c>
      <c r="G391" s="234" t="s">
        <v>229</v>
      </c>
      <c r="H391" s="235">
        <v>67.311999999999998</v>
      </c>
      <c r="I391" s="236"/>
      <c r="J391" s="237">
        <f>ROUND(I391*H391,2)</f>
        <v>0</v>
      </c>
      <c r="K391" s="238"/>
      <c r="L391" s="46"/>
      <c r="M391" s="239" t="s">
        <v>1</v>
      </c>
      <c r="N391" s="240" t="s">
        <v>44</v>
      </c>
      <c r="O391" s="93"/>
      <c r="P391" s="241">
        <f>O391*H391</f>
        <v>0</v>
      </c>
      <c r="Q391" s="241">
        <v>0</v>
      </c>
      <c r="R391" s="241">
        <f>Q391*H391</f>
        <v>0</v>
      </c>
      <c r="S391" s="241">
        <v>0</v>
      </c>
      <c r="T391" s="242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3" t="s">
        <v>230</v>
      </c>
      <c r="AT391" s="243" t="s">
        <v>226</v>
      </c>
      <c r="AU391" s="243" t="s">
        <v>89</v>
      </c>
      <c r="AY391" s="19" t="s">
        <v>224</v>
      </c>
      <c r="BE391" s="244">
        <f>IF(N391="základní",J391,0)</f>
        <v>0</v>
      </c>
      <c r="BF391" s="244">
        <f>IF(N391="snížená",J391,0)</f>
        <v>0</v>
      </c>
      <c r="BG391" s="244">
        <f>IF(N391="zákl. přenesená",J391,0)</f>
        <v>0</v>
      </c>
      <c r="BH391" s="244">
        <f>IF(N391="sníž. přenesená",J391,0)</f>
        <v>0</v>
      </c>
      <c r="BI391" s="244">
        <f>IF(N391="nulová",J391,0)</f>
        <v>0</v>
      </c>
      <c r="BJ391" s="19" t="s">
        <v>89</v>
      </c>
      <c r="BK391" s="244">
        <f>ROUND(I391*H391,2)</f>
        <v>0</v>
      </c>
      <c r="BL391" s="19" t="s">
        <v>230</v>
      </c>
      <c r="BM391" s="243" t="s">
        <v>4321</v>
      </c>
    </row>
    <row r="392" s="14" customFormat="1">
      <c r="A392" s="14"/>
      <c r="B392" s="257"/>
      <c r="C392" s="258"/>
      <c r="D392" s="247" t="s">
        <v>232</v>
      </c>
      <c r="E392" s="259" t="s">
        <v>1</v>
      </c>
      <c r="F392" s="260" t="s">
        <v>553</v>
      </c>
      <c r="G392" s="258"/>
      <c r="H392" s="259" t="s">
        <v>1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232</v>
      </c>
      <c r="AU392" s="266" t="s">
        <v>89</v>
      </c>
      <c r="AV392" s="14" t="s">
        <v>84</v>
      </c>
      <c r="AW392" s="14" t="s">
        <v>33</v>
      </c>
      <c r="AX392" s="14" t="s">
        <v>78</v>
      </c>
      <c r="AY392" s="266" t="s">
        <v>224</v>
      </c>
    </row>
    <row r="393" s="13" customFormat="1">
      <c r="A393" s="13"/>
      <c r="B393" s="245"/>
      <c r="C393" s="246"/>
      <c r="D393" s="247" t="s">
        <v>232</v>
      </c>
      <c r="E393" s="248" t="s">
        <v>1</v>
      </c>
      <c r="F393" s="249" t="s">
        <v>4322</v>
      </c>
      <c r="G393" s="246"/>
      <c r="H393" s="250">
        <v>41.232999999999997</v>
      </c>
      <c r="I393" s="251"/>
      <c r="J393" s="246"/>
      <c r="K393" s="246"/>
      <c r="L393" s="252"/>
      <c r="M393" s="253"/>
      <c r="N393" s="254"/>
      <c r="O393" s="254"/>
      <c r="P393" s="254"/>
      <c r="Q393" s="254"/>
      <c r="R393" s="254"/>
      <c r="S393" s="254"/>
      <c r="T393" s="25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6" t="s">
        <v>232</v>
      </c>
      <c r="AU393" s="256" t="s">
        <v>89</v>
      </c>
      <c r="AV393" s="13" t="s">
        <v>89</v>
      </c>
      <c r="AW393" s="13" t="s">
        <v>33</v>
      </c>
      <c r="AX393" s="13" t="s">
        <v>78</v>
      </c>
      <c r="AY393" s="256" t="s">
        <v>224</v>
      </c>
    </row>
    <row r="394" s="14" customFormat="1">
      <c r="A394" s="14"/>
      <c r="B394" s="257"/>
      <c r="C394" s="258"/>
      <c r="D394" s="247" t="s">
        <v>232</v>
      </c>
      <c r="E394" s="259" t="s">
        <v>1</v>
      </c>
      <c r="F394" s="260" t="s">
        <v>4323</v>
      </c>
      <c r="G394" s="258"/>
      <c r="H394" s="259" t="s">
        <v>1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232</v>
      </c>
      <c r="AU394" s="266" t="s">
        <v>89</v>
      </c>
      <c r="AV394" s="14" t="s">
        <v>84</v>
      </c>
      <c r="AW394" s="14" t="s">
        <v>33</v>
      </c>
      <c r="AX394" s="14" t="s">
        <v>78</v>
      </c>
      <c r="AY394" s="266" t="s">
        <v>224</v>
      </c>
    </row>
    <row r="395" s="13" customFormat="1">
      <c r="A395" s="13"/>
      <c r="B395" s="245"/>
      <c r="C395" s="246"/>
      <c r="D395" s="247" t="s">
        <v>232</v>
      </c>
      <c r="E395" s="248" t="s">
        <v>1</v>
      </c>
      <c r="F395" s="249" t="s">
        <v>3341</v>
      </c>
      <c r="G395" s="246"/>
      <c r="H395" s="250">
        <v>21.105</v>
      </c>
      <c r="I395" s="251"/>
      <c r="J395" s="246"/>
      <c r="K395" s="246"/>
      <c r="L395" s="252"/>
      <c r="M395" s="253"/>
      <c r="N395" s="254"/>
      <c r="O395" s="254"/>
      <c r="P395" s="254"/>
      <c r="Q395" s="254"/>
      <c r="R395" s="254"/>
      <c r="S395" s="254"/>
      <c r="T395" s="25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6" t="s">
        <v>232</v>
      </c>
      <c r="AU395" s="256" t="s">
        <v>89</v>
      </c>
      <c r="AV395" s="13" t="s">
        <v>89</v>
      </c>
      <c r="AW395" s="13" t="s">
        <v>33</v>
      </c>
      <c r="AX395" s="13" t="s">
        <v>78</v>
      </c>
      <c r="AY395" s="256" t="s">
        <v>224</v>
      </c>
    </row>
    <row r="396" s="13" customFormat="1">
      <c r="A396" s="13"/>
      <c r="B396" s="245"/>
      <c r="C396" s="246"/>
      <c r="D396" s="247" t="s">
        <v>232</v>
      </c>
      <c r="E396" s="248" t="s">
        <v>1</v>
      </c>
      <c r="F396" s="249" t="s">
        <v>3363</v>
      </c>
      <c r="G396" s="246"/>
      <c r="H396" s="250">
        <v>4.9740000000000002</v>
      </c>
      <c r="I396" s="251"/>
      <c r="J396" s="246"/>
      <c r="K396" s="246"/>
      <c r="L396" s="252"/>
      <c r="M396" s="253"/>
      <c r="N396" s="254"/>
      <c r="O396" s="254"/>
      <c r="P396" s="254"/>
      <c r="Q396" s="254"/>
      <c r="R396" s="254"/>
      <c r="S396" s="254"/>
      <c r="T396" s="25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6" t="s">
        <v>232</v>
      </c>
      <c r="AU396" s="256" t="s">
        <v>89</v>
      </c>
      <c r="AV396" s="13" t="s">
        <v>89</v>
      </c>
      <c r="AW396" s="13" t="s">
        <v>33</v>
      </c>
      <c r="AX396" s="13" t="s">
        <v>78</v>
      </c>
      <c r="AY396" s="256" t="s">
        <v>224</v>
      </c>
    </row>
    <row r="397" s="15" customFormat="1">
      <c r="A397" s="15"/>
      <c r="B397" s="267"/>
      <c r="C397" s="268"/>
      <c r="D397" s="247" t="s">
        <v>232</v>
      </c>
      <c r="E397" s="269" t="s">
        <v>1</v>
      </c>
      <c r="F397" s="270" t="s">
        <v>248</v>
      </c>
      <c r="G397" s="268"/>
      <c r="H397" s="271">
        <v>67.311999999999998</v>
      </c>
      <c r="I397" s="272"/>
      <c r="J397" s="268"/>
      <c r="K397" s="268"/>
      <c r="L397" s="273"/>
      <c r="M397" s="274"/>
      <c r="N397" s="275"/>
      <c r="O397" s="275"/>
      <c r="P397" s="275"/>
      <c r="Q397" s="275"/>
      <c r="R397" s="275"/>
      <c r="S397" s="275"/>
      <c r="T397" s="27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7" t="s">
        <v>232</v>
      </c>
      <c r="AU397" s="277" t="s">
        <v>89</v>
      </c>
      <c r="AV397" s="15" t="s">
        <v>230</v>
      </c>
      <c r="AW397" s="15" t="s">
        <v>33</v>
      </c>
      <c r="AX397" s="15" t="s">
        <v>84</v>
      </c>
      <c r="AY397" s="277" t="s">
        <v>224</v>
      </c>
    </row>
    <row r="398" s="12" customFormat="1" ht="22.8" customHeight="1">
      <c r="A398" s="12"/>
      <c r="B398" s="215"/>
      <c r="C398" s="216"/>
      <c r="D398" s="217" t="s">
        <v>77</v>
      </c>
      <c r="E398" s="229" t="s">
        <v>558</v>
      </c>
      <c r="F398" s="229" t="s">
        <v>559</v>
      </c>
      <c r="G398" s="216"/>
      <c r="H398" s="216"/>
      <c r="I398" s="219"/>
      <c r="J398" s="230">
        <f>BK398</f>
        <v>0</v>
      </c>
      <c r="K398" s="216"/>
      <c r="L398" s="221"/>
      <c r="M398" s="222"/>
      <c r="N398" s="223"/>
      <c r="O398" s="223"/>
      <c r="P398" s="224">
        <f>SUM(P399:P569)</f>
        <v>0</v>
      </c>
      <c r="Q398" s="223"/>
      <c r="R398" s="224">
        <f>SUM(R399:R569)</f>
        <v>12.189097729999999</v>
      </c>
      <c r="S398" s="223"/>
      <c r="T398" s="225">
        <f>SUM(T399:T569)</f>
        <v>0.00041232999999999998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6" t="s">
        <v>84</v>
      </c>
      <c r="AT398" s="227" t="s">
        <v>77</v>
      </c>
      <c r="AU398" s="227" t="s">
        <v>84</v>
      </c>
      <c r="AY398" s="226" t="s">
        <v>224</v>
      </c>
      <c r="BK398" s="228">
        <f>SUM(BK399:BK569)</f>
        <v>0</v>
      </c>
    </row>
    <row r="399" s="2" customFormat="1" ht="16.5" customHeight="1">
      <c r="A399" s="40"/>
      <c r="B399" s="41"/>
      <c r="C399" s="231" t="s">
        <v>604</v>
      </c>
      <c r="D399" s="231" t="s">
        <v>226</v>
      </c>
      <c r="E399" s="232" t="s">
        <v>561</v>
      </c>
      <c r="F399" s="233" t="s">
        <v>562</v>
      </c>
      <c r="G399" s="234" t="s">
        <v>229</v>
      </c>
      <c r="H399" s="235">
        <v>316.87200000000001</v>
      </c>
      <c r="I399" s="236"/>
      <c r="J399" s="237">
        <f>ROUND(I399*H399,2)</f>
        <v>0</v>
      </c>
      <c r="K399" s="238"/>
      <c r="L399" s="46"/>
      <c r="M399" s="239" t="s">
        <v>1</v>
      </c>
      <c r="N399" s="240" t="s">
        <v>44</v>
      </c>
      <c r="O399" s="93"/>
      <c r="P399" s="241">
        <f>O399*H399</f>
        <v>0</v>
      </c>
      <c r="Q399" s="241">
        <v>0.00025999999999999998</v>
      </c>
      <c r="R399" s="241">
        <f>Q399*H399</f>
        <v>0.082386719999999997</v>
      </c>
      <c r="S399" s="241">
        <v>0</v>
      </c>
      <c r="T399" s="24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3" t="s">
        <v>230</v>
      </c>
      <c r="AT399" s="243" t="s">
        <v>226</v>
      </c>
      <c r="AU399" s="243" t="s">
        <v>89</v>
      </c>
      <c r="AY399" s="19" t="s">
        <v>224</v>
      </c>
      <c r="BE399" s="244">
        <f>IF(N399="základní",J399,0)</f>
        <v>0</v>
      </c>
      <c r="BF399" s="244">
        <f>IF(N399="snížená",J399,0)</f>
        <v>0</v>
      </c>
      <c r="BG399" s="244">
        <f>IF(N399="zákl. přenesená",J399,0)</f>
        <v>0</v>
      </c>
      <c r="BH399" s="244">
        <f>IF(N399="sníž. přenesená",J399,0)</f>
        <v>0</v>
      </c>
      <c r="BI399" s="244">
        <f>IF(N399="nulová",J399,0)</f>
        <v>0</v>
      </c>
      <c r="BJ399" s="19" t="s">
        <v>89</v>
      </c>
      <c r="BK399" s="244">
        <f>ROUND(I399*H399,2)</f>
        <v>0</v>
      </c>
      <c r="BL399" s="19" t="s">
        <v>230</v>
      </c>
      <c r="BM399" s="243" t="s">
        <v>4324</v>
      </c>
    </row>
    <row r="400" s="14" customFormat="1">
      <c r="A400" s="14"/>
      <c r="B400" s="257"/>
      <c r="C400" s="258"/>
      <c r="D400" s="247" t="s">
        <v>232</v>
      </c>
      <c r="E400" s="259" t="s">
        <v>1</v>
      </c>
      <c r="F400" s="260" t="s">
        <v>564</v>
      </c>
      <c r="G400" s="258"/>
      <c r="H400" s="259" t="s">
        <v>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232</v>
      </c>
      <c r="AU400" s="266" t="s">
        <v>89</v>
      </c>
      <c r="AV400" s="14" t="s">
        <v>84</v>
      </c>
      <c r="AW400" s="14" t="s">
        <v>33</v>
      </c>
      <c r="AX400" s="14" t="s">
        <v>78</v>
      </c>
      <c r="AY400" s="266" t="s">
        <v>224</v>
      </c>
    </row>
    <row r="401" s="13" customFormat="1">
      <c r="A401" s="13"/>
      <c r="B401" s="245"/>
      <c r="C401" s="246"/>
      <c r="D401" s="247" t="s">
        <v>232</v>
      </c>
      <c r="E401" s="248" t="s">
        <v>1</v>
      </c>
      <c r="F401" s="249" t="s">
        <v>3365</v>
      </c>
      <c r="G401" s="246"/>
      <c r="H401" s="250">
        <v>44.369999999999997</v>
      </c>
      <c r="I401" s="251"/>
      <c r="J401" s="246"/>
      <c r="K401" s="246"/>
      <c r="L401" s="252"/>
      <c r="M401" s="253"/>
      <c r="N401" s="254"/>
      <c r="O401" s="254"/>
      <c r="P401" s="254"/>
      <c r="Q401" s="254"/>
      <c r="R401" s="254"/>
      <c r="S401" s="254"/>
      <c r="T401" s="25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6" t="s">
        <v>232</v>
      </c>
      <c r="AU401" s="256" t="s">
        <v>89</v>
      </c>
      <c r="AV401" s="13" t="s">
        <v>89</v>
      </c>
      <c r="AW401" s="13" t="s">
        <v>33</v>
      </c>
      <c r="AX401" s="13" t="s">
        <v>78</v>
      </c>
      <c r="AY401" s="256" t="s">
        <v>224</v>
      </c>
    </row>
    <row r="402" s="14" customFormat="1">
      <c r="A402" s="14"/>
      <c r="B402" s="257"/>
      <c r="C402" s="258"/>
      <c r="D402" s="247" t="s">
        <v>232</v>
      </c>
      <c r="E402" s="259" t="s">
        <v>1</v>
      </c>
      <c r="F402" s="260" t="s">
        <v>566</v>
      </c>
      <c r="G402" s="258"/>
      <c r="H402" s="259" t="s">
        <v>1</v>
      </c>
      <c r="I402" s="261"/>
      <c r="J402" s="258"/>
      <c r="K402" s="258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232</v>
      </c>
      <c r="AU402" s="266" t="s">
        <v>89</v>
      </c>
      <c r="AV402" s="14" t="s">
        <v>84</v>
      </c>
      <c r="AW402" s="14" t="s">
        <v>33</v>
      </c>
      <c r="AX402" s="14" t="s">
        <v>78</v>
      </c>
      <c r="AY402" s="266" t="s">
        <v>224</v>
      </c>
    </row>
    <row r="403" s="13" customFormat="1">
      <c r="A403" s="13"/>
      <c r="B403" s="245"/>
      <c r="C403" s="246"/>
      <c r="D403" s="247" t="s">
        <v>232</v>
      </c>
      <c r="E403" s="248" t="s">
        <v>1</v>
      </c>
      <c r="F403" s="249" t="s">
        <v>3366</v>
      </c>
      <c r="G403" s="246"/>
      <c r="H403" s="250">
        <v>25.577999999999999</v>
      </c>
      <c r="I403" s="251"/>
      <c r="J403" s="246"/>
      <c r="K403" s="246"/>
      <c r="L403" s="252"/>
      <c r="M403" s="253"/>
      <c r="N403" s="254"/>
      <c r="O403" s="254"/>
      <c r="P403" s="254"/>
      <c r="Q403" s="254"/>
      <c r="R403" s="254"/>
      <c r="S403" s="254"/>
      <c r="T403" s="25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6" t="s">
        <v>232</v>
      </c>
      <c r="AU403" s="256" t="s">
        <v>89</v>
      </c>
      <c r="AV403" s="13" t="s">
        <v>89</v>
      </c>
      <c r="AW403" s="13" t="s">
        <v>33</v>
      </c>
      <c r="AX403" s="13" t="s">
        <v>78</v>
      </c>
      <c r="AY403" s="256" t="s">
        <v>224</v>
      </c>
    </row>
    <row r="404" s="13" customFormat="1">
      <c r="A404" s="13"/>
      <c r="B404" s="245"/>
      <c r="C404" s="246"/>
      <c r="D404" s="247" t="s">
        <v>232</v>
      </c>
      <c r="E404" s="248" t="s">
        <v>1</v>
      </c>
      <c r="F404" s="249" t="s">
        <v>3367</v>
      </c>
      <c r="G404" s="246"/>
      <c r="H404" s="250">
        <v>4.859</v>
      </c>
      <c r="I404" s="251"/>
      <c r="J404" s="246"/>
      <c r="K404" s="246"/>
      <c r="L404" s="252"/>
      <c r="M404" s="253"/>
      <c r="N404" s="254"/>
      <c r="O404" s="254"/>
      <c r="P404" s="254"/>
      <c r="Q404" s="254"/>
      <c r="R404" s="254"/>
      <c r="S404" s="254"/>
      <c r="T404" s="25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6" t="s">
        <v>232</v>
      </c>
      <c r="AU404" s="256" t="s">
        <v>89</v>
      </c>
      <c r="AV404" s="13" t="s">
        <v>89</v>
      </c>
      <c r="AW404" s="13" t="s">
        <v>33</v>
      </c>
      <c r="AX404" s="13" t="s">
        <v>78</v>
      </c>
      <c r="AY404" s="256" t="s">
        <v>224</v>
      </c>
    </row>
    <row r="405" s="14" customFormat="1">
      <c r="A405" s="14"/>
      <c r="B405" s="257"/>
      <c r="C405" s="258"/>
      <c r="D405" s="247" t="s">
        <v>232</v>
      </c>
      <c r="E405" s="259" t="s">
        <v>1</v>
      </c>
      <c r="F405" s="260" t="s">
        <v>568</v>
      </c>
      <c r="G405" s="258"/>
      <c r="H405" s="259" t="s">
        <v>1</v>
      </c>
      <c r="I405" s="261"/>
      <c r="J405" s="258"/>
      <c r="K405" s="258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232</v>
      </c>
      <c r="AU405" s="266" t="s">
        <v>89</v>
      </c>
      <c r="AV405" s="14" t="s">
        <v>84</v>
      </c>
      <c r="AW405" s="14" t="s">
        <v>33</v>
      </c>
      <c r="AX405" s="14" t="s">
        <v>78</v>
      </c>
      <c r="AY405" s="266" t="s">
        <v>224</v>
      </c>
    </row>
    <row r="406" s="13" customFormat="1">
      <c r="A406" s="13"/>
      <c r="B406" s="245"/>
      <c r="C406" s="246"/>
      <c r="D406" s="247" t="s">
        <v>232</v>
      </c>
      <c r="E406" s="248" t="s">
        <v>1</v>
      </c>
      <c r="F406" s="249" t="s">
        <v>3444</v>
      </c>
      <c r="G406" s="246"/>
      <c r="H406" s="250">
        <v>5.6349999999999998</v>
      </c>
      <c r="I406" s="251"/>
      <c r="J406" s="246"/>
      <c r="K406" s="246"/>
      <c r="L406" s="252"/>
      <c r="M406" s="253"/>
      <c r="N406" s="254"/>
      <c r="O406" s="254"/>
      <c r="P406" s="254"/>
      <c r="Q406" s="254"/>
      <c r="R406" s="254"/>
      <c r="S406" s="254"/>
      <c r="T406" s="25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6" t="s">
        <v>232</v>
      </c>
      <c r="AU406" s="256" t="s">
        <v>89</v>
      </c>
      <c r="AV406" s="13" t="s">
        <v>89</v>
      </c>
      <c r="AW406" s="13" t="s">
        <v>33</v>
      </c>
      <c r="AX406" s="13" t="s">
        <v>78</v>
      </c>
      <c r="AY406" s="256" t="s">
        <v>224</v>
      </c>
    </row>
    <row r="407" s="13" customFormat="1">
      <c r="A407" s="13"/>
      <c r="B407" s="245"/>
      <c r="C407" s="246"/>
      <c r="D407" s="247" t="s">
        <v>232</v>
      </c>
      <c r="E407" s="248" t="s">
        <v>1</v>
      </c>
      <c r="F407" s="249" t="s">
        <v>4325</v>
      </c>
      <c r="G407" s="246"/>
      <c r="H407" s="250">
        <v>9.2460000000000004</v>
      </c>
      <c r="I407" s="251"/>
      <c r="J407" s="246"/>
      <c r="K407" s="246"/>
      <c r="L407" s="252"/>
      <c r="M407" s="253"/>
      <c r="N407" s="254"/>
      <c r="O407" s="254"/>
      <c r="P407" s="254"/>
      <c r="Q407" s="254"/>
      <c r="R407" s="254"/>
      <c r="S407" s="254"/>
      <c r="T407" s="25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6" t="s">
        <v>232</v>
      </c>
      <c r="AU407" s="256" t="s">
        <v>89</v>
      </c>
      <c r="AV407" s="13" t="s">
        <v>89</v>
      </c>
      <c r="AW407" s="13" t="s">
        <v>33</v>
      </c>
      <c r="AX407" s="13" t="s">
        <v>78</v>
      </c>
      <c r="AY407" s="256" t="s">
        <v>224</v>
      </c>
    </row>
    <row r="408" s="13" customFormat="1">
      <c r="A408" s="13"/>
      <c r="B408" s="245"/>
      <c r="C408" s="246"/>
      <c r="D408" s="247" t="s">
        <v>232</v>
      </c>
      <c r="E408" s="248" t="s">
        <v>1</v>
      </c>
      <c r="F408" s="249" t="s">
        <v>4326</v>
      </c>
      <c r="G408" s="246"/>
      <c r="H408" s="250">
        <v>58.634999999999998</v>
      </c>
      <c r="I408" s="251"/>
      <c r="J408" s="246"/>
      <c r="K408" s="246"/>
      <c r="L408" s="252"/>
      <c r="M408" s="253"/>
      <c r="N408" s="254"/>
      <c r="O408" s="254"/>
      <c r="P408" s="254"/>
      <c r="Q408" s="254"/>
      <c r="R408" s="254"/>
      <c r="S408" s="254"/>
      <c r="T408" s="25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6" t="s">
        <v>232</v>
      </c>
      <c r="AU408" s="256" t="s">
        <v>89</v>
      </c>
      <c r="AV408" s="13" t="s">
        <v>89</v>
      </c>
      <c r="AW408" s="13" t="s">
        <v>33</v>
      </c>
      <c r="AX408" s="13" t="s">
        <v>78</v>
      </c>
      <c r="AY408" s="256" t="s">
        <v>224</v>
      </c>
    </row>
    <row r="409" s="13" customFormat="1">
      <c r="A409" s="13"/>
      <c r="B409" s="245"/>
      <c r="C409" s="246"/>
      <c r="D409" s="247" t="s">
        <v>232</v>
      </c>
      <c r="E409" s="248" t="s">
        <v>1</v>
      </c>
      <c r="F409" s="249" t="s">
        <v>3371</v>
      </c>
      <c r="G409" s="246"/>
      <c r="H409" s="250">
        <v>6.3890000000000002</v>
      </c>
      <c r="I409" s="251"/>
      <c r="J409" s="246"/>
      <c r="K409" s="246"/>
      <c r="L409" s="252"/>
      <c r="M409" s="253"/>
      <c r="N409" s="254"/>
      <c r="O409" s="254"/>
      <c r="P409" s="254"/>
      <c r="Q409" s="254"/>
      <c r="R409" s="254"/>
      <c r="S409" s="254"/>
      <c r="T409" s="25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6" t="s">
        <v>232</v>
      </c>
      <c r="AU409" s="256" t="s">
        <v>89</v>
      </c>
      <c r="AV409" s="13" t="s">
        <v>89</v>
      </c>
      <c r="AW409" s="13" t="s">
        <v>33</v>
      </c>
      <c r="AX409" s="13" t="s">
        <v>78</v>
      </c>
      <c r="AY409" s="256" t="s">
        <v>224</v>
      </c>
    </row>
    <row r="410" s="14" customFormat="1">
      <c r="A410" s="14"/>
      <c r="B410" s="257"/>
      <c r="C410" s="258"/>
      <c r="D410" s="247" t="s">
        <v>232</v>
      </c>
      <c r="E410" s="259" t="s">
        <v>1</v>
      </c>
      <c r="F410" s="260" t="s">
        <v>3372</v>
      </c>
      <c r="G410" s="258"/>
      <c r="H410" s="259" t="s">
        <v>1</v>
      </c>
      <c r="I410" s="261"/>
      <c r="J410" s="258"/>
      <c r="K410" s="258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232</v>
      </c>
      <c r="AU410" s="266" t="s">
        <v>89</v>
      </c>
      <c r="AV410" s="14" t="s">
        <v>84</v>
      </c>
      <c r="AW410" s="14" t="s">
        <v>33</v>
      </c>
      <c r="AX410" s="14" t="s">
        <v>78</v>
      </c>
      <c r="AY410" s="266" t="s">
        <v>224</v>
      </c>
    </row>
    <row r="411" s="13" customFormat="1">
      <c r="A411" s="13"/>
      <c r="B411" s="245"/>
      <c r="C411" s="246"/>
      <c r="D411" s="247" t="s">
        <v>232</v>
      </c>
      <c r="E411" s="248" t="s">
        <v>1</v>
      </c>
      <c r="F411" s="249" t="s">
        <v>3374</v>
      </c>
      <c r="G411" s="246"/>
      <c r="H411" s="250">
        <v>8.5449999999999999</v>
      </c>
      <c r="I411" s="251"/>
      <c r="J411" s="246"/>
      <c r="K411" s="246"/>
      <c r="L411" s="252"/>
      <c r="M411" s="253"/>
      <c r="N411" s="254"/>
      <c r="O411" s="254"/>
      <c r="P411" s="254"/>
      <c r="Q411" s="254"/>
      <c r="R411" s="254"/>
      <c r="S411" s="254"/>
      <c r="T411" s="25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6" t="s">
        <v>232</v>
      </c>
      <c r="AU411" s="256" t="s">
        <v>89</v>
      </c>
      <c r="AV411" s="13" t="s">
        <v>89</v>
      </c>
      <c r="AW411" s="13" t="s">
        <v>33</v>
      </c>
      <c r="AX411" s="13" t="s">
        <v>78</v>
      </c>
      <c r="AY411" s="256" t="s">
        <v>224</v>
      </c>
    </row>
    <row r="412" s="14" customFormat="1">
      <c r="A412" s="14"/>
      <c r="B412" s="257"/>
      <c r="C412" s="258"/>
      <c r="D412" s="247" t="s">
        <v>232</v>
      </c>
      <c r="E412" s="259" t="s">
        <v>1</v>
      </c>
      <c r="F412" s="260" t="s">
        <v>576</v>
      </c>
      <c r="G412" s="258"/>
      <c r="H412" s="259" t="s">
        <v>1</v>
      </c>
      <c r="I412" s="261"/>
      <c r="J412" s="258"/>
      <c r="K412" s="258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232</v>
      </c>
      <c r="AU412" s="266" t="s">
        <v>89</v>
      </c>
      <c r="AV412" s="14" t="s">
        <v>84</v>
      </c>
      <c r="AW412" s="14" t="s">
        <v>33</v>
      </c>
      <c r="AX412" s="14" t="s">
        <v>78</v>
      </c>
      <c r="AY412" s="266" t="s">
        <v>224</v>
      </c>
    </row>
    <row r="413" s="13" customFormat="1">
      <c r="A413" s="13"/>
      <c r="B413" s="245"/>
      <c r="C413" s="246"/>
      <c r="D413" s="247" t="s">
        <v>232</v>
      </c>
      <c r="E413" s="248" t="s">
        <v>1</v>
      </c>
      <c r="F413" s="249" t="s">
        <v>3375</v>
      </c>
      <c r="G413" s="246"/>
      <c r="H413" s="250">
        <v>0.34999999999999998</v>
      </c>
      <c r="I413" s="251"/>
      <c r="J413" s="246"/>
      <c r="K413" s="246"/>
      <c r="L413" s="252"/>
      <c r="M413" s="253"/>
      <c r="N413" s="254"/>
      <c r="O413" s="254"/>
      <c r="P413" s="254"/>
      <c r="Q413" s="254"/>
      <c r="R413" s="254"/>
      <c r="S413" s="254"/>
      <c r="T413" s="25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6" t="s">
        <v>232</v>
      </c>
      <c r="AU413" s="256" t="s">
        <v>89</v>
      </c>
      <c r="AV413" s="13" t="s">
        <v>89</v>
      </c>
      <c r="AW413" s="13" t="s">
        <v>33</v>
      </c>
      <c r="AX413" s="13" t="s">
        <v>78</v>
      </c>
      <c r="AY413" s="256" t="s">
        <v>224</v>
      </c>
    </row>
    <row r="414" s="14" customFormat="1">
      <c r="A414" s="14"/>
      <c r="B414" s="257"/>
      <c r="C414" s="258"/>
      <c r="D414" s="247" t="s">
        <v>232</v>
      </c>
      <c r="E414" s="259" t="s">
        <v>1</v>
      </c>
      <c r="F414" s="260" t="s">
        <v>3376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232</v>
      </c>
      <c r="AU414" s="266" t="s">
        <v>89</v>
      </c>
      <c r="AV414" s="14" t="s">
        <v>84</v>
      </c>
      <c r="AW414" s="14" t="s">
        <v>33</v>
      </c>
      <c r="AX414" s="14" t="s">
        <v>78</v>
      </c>
      <c r="AY414" s="266" t="s">
        <v>224</v>
      </c>
    </row>
    <row r="415" s="13" customFormat="1">
      <c r="A415" s="13"/>
      <c r="B415" s="245"/>
      <c r="C415" s="246"/>
      <c r="D415" s="247" t="s">
        <v>232</v>
      </c>
      <c r="E415" s="248" t="s">
        <v>1</v>
      </c>
      <c r="F415" s="249" t="s">
        <v>4327</v>
      </c>
      <c r="G415" s="246"/>
      <c r="H415" s="250">
        <v>5.6669999999999998</v>
      </c>
      <c r="I415" s="251"/>
      <c r="J415" s="246"/>
      <c r="K415" s="246"/>
      <c r="L415" s="252"/>
      <c r="M415" s="253"/>
      <c r="N415" s="254"/>
      <c r="O415" s="254"/>
      <c r="P415" s="254"/>
      <c r="Q415" s="254"/>
      <c r="R415" s="254"/>
      <c r="S415" s="254"/>
      <c r="T415" s="25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6" t="s">
        <v>232</v>
      </c>
      <c r="AU415" s="256" t="s">
        <v>89</v>
      </c>
      <c r="AV415" s="13" t="s">
        <v>89</v>
      </c>
      <c r="AW415" s="13" t="s">
        <v>33</v>
      </c>
      <c r="AX415" s="13" t="s">
        <v>78</v>
      </c>
      <c r="AY415" s="256" t="s">
        <v>224</v>
      </c>
    </row>
    <row r="416" s="14" customFormat="1">
      <c r="A416" s="14"/>
      <c r="B416" s="257"/>
      <c r="C416" s="258"/>
      <c r="D416" s="247" t="s">
        <v>232</v>
      </c>
      <c r="E416" s="259" t="s">
        <v>1</v>
      </c>
      <c r="F416" s="260" t="s">
        <v>3372</v>
      </c>
      <c r="G416" s="258"/>
      <c r="H416" s="259" t="s">
        <v>1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232</v>
      </c>
      <c r="AU416" s="266" t="s">
        <v>89</v>
      </c>
      <c r="AV416" s="14" t="s">
        <v>84</v>
      </c>
      <c r="AW416" s="14" t="s">
        <v>33</v>
      </c>
      <c r="AX416" s="14" t="s">
        <v>78</v>
      </c>
      <c r="AY416" s="266" t="s">
        <v>224</v>
      </c>
    </row>
    <row r="417" s="13" customFormat="1">
      <c r="A417" s="13"/>
      <c r="B417" s="245"/>
      <c r="C417" s="246"/>
      <c r="D417" s="247" t="s">
        <v>232</v>
      </c>
      <c r="E417" s="248" t="s">
        <v>1</v>
      </c>
      <c r="F417" s="249" t="s">
        <v>3378</v>
      </c>
      <c r="G417" s="246"/>
      <c r="H417" s="250">
        <v>1.4350000000000001</v>
      </c>
      <c r="I417" s="251"/>
      <c r="J417" s="246"/>
      <c r="K417" s="246"/>
      <c r="L417" s="252"/>
      <c r="M417" s="253"/>
      <c r="N417" s="254"/>
      <c r="O417" s="254"/>
      <c r="P417" s="254"/>
      <c r="Q417" s="254"/>
      <c r="R417" s="254"/>
      <c r="S417" s="254"/>
      <c r="T417" s="25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6" t="s">
        <v>232</v>
      </c>
      <c r="AU417" s="256" t="s">
        <v>89</v>
      </c>
      <c r="AV417" s="13" t="s">
        <v>89</v>
      </c>
      <c r="AW417" s="13" t="s">
        <v>33</v>
      </c>
      <c r="AX417" s="13" t="s">
        <v>78</v>
      </c>
      <c r="AY417" s="256" t="s">
        <v>224</v>
      </c>
    </row>
    <row r="418" s="14" customFormat="1">
      <c r="A418" s="14"/>
      <c r="B418" s="257"/>
      <c r="C418" s="258"/>
      <c r="D418" s="247" t="s">
        <v>232</v>
      </c>
      <c r="E418" s="259" t="s">
        <v>1</v>
      </c>
      <c r="F418" s="260" t="s">
        <v>3379</v>
      </c>
      <c r="G418" s="258"/>
      <c r="H418" s="259" t="s">
        <v>1</v>
      </c>
      <c r="I418" s="261"/>
      <c r="J418" s="258"/>
      <c r="K418" s="258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232</v>
      </c>
      <c r="AU418" s="266" t="s">
        <v>89</v>
      </c>
      <c r="AV418" s="14" t="s">
        <v>84</v>
      </c>
      <c r="AW418" s="14" t="s">
        <v>33</v>
      </c>
      <c r="AX418" s="14" t="s">
        <v>78</v>
      </c>
      <c r="AY418" s="266" t="s">
        <v>224</v>
      </c>
    </row>
    <row r="419" s="13" customFormat="1">
      <c r="A419" s="13"/>
      <c r="B419" s="245"/>
      <c r="C419" s="246"/>
      <c r="D419" s="247" t="s">
        <v>232</v>
      </c>
      <c r="E419" s="248" t="s">
        <v>1</v>
      </c>
      <c r="F419" s="249" t="s">
        <v>3380</v>
      </c>
      <c r="G419" s="246"/>
      <c r="H419" s="250">
        <v>45.457000000000001</v>
      </c>
      <c r="I419" s="251"/>
      <c r="J419" s="246"/>
      <c r="K419" s="246"/>
      <c r="L419" s="252"/>
      <c r="M419" s="253"/>
      <c r="N419" s="254"/>
      <c r="O419" s="254"/>
      <c r="P419" s="254"/>
      <c r="Q419" s="254"/>
      <c r="R419" s="254"/>
      <c r="S419" s="254"/>
      <c r="T419" s="25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6" t="s">
        <v>232</v>
      </c>
      <c r="AU419" s="256" t="s">
        <v>89</v>
      </c>
      <c r="AV419" s="13" t="s">
        <v>89</v>
      </c>
      <c r="AW419" s="13" t="s">
        <v>33</v>
      </c>
      <c r="AX419" s="13" t="s">
        <v>78</v>
      </c>
      <c r="AY419" s="256" t="s">
        <v>224</v>
      </c>
    </row>
    <row r="420" s="14" customFormat="1">
      <c r="A420" s="14"/>
      <c r="B420" s="257"/>
      <c r="C420" s="258"/>
      <c r="D420" s="247" t="s">
        <v>232</v>
      </c>
      <c r="E420" s="259" t="s">
        <v>1</v>
      </c>
      <c r="F420" s="260" t="s">
        <v>574</v>
      </c>
      <c r="G420" s="258"/>
      <c r="H420" s="259" t="s">
        <v>1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232</v>
      </c>
      <c r="AU420" s="266" t="s">
        <v>89</v>
      </c>
      <c r="AV420" s="14" t="s">
        <v>84</v>
      </c>
      <c r="AW420" s="14" t="s">
        <v>33</v>
      </c>
      <c r="AX420" s="14" t="s">
        <v>78</v>
      </c>
      <c r="AY420" s="266" t="s">
        <v>224</v>
      </c>
    </row>
    <row r="421" s="13" customFormat="1">
      <c r="A421" s="13"/>
      <c r="B421" s="245"/>
      <c r="C421" s="246"/>
      <c r="D421" s="247" t="s">
        <v>232</v>
      </c>
      <c r="E421" s="248" t="s">
        <v>1</v>
      </c>
      <c r="F421" s="249" t="s">
        <v>3381</v>
      </c>
      <c r="G421" s="246"/>
      <c r="H421" s="250">
        <v>1.7150000000000001</v>
      </c>
      <c r="I421" s="251"/>
      <c r="J421" s="246"/>
      <c r="K421" s="246"/>
      <c r="L421" s="252"/>
      <c r="M421" s="253"/>
      <c r="N421" s="254"/>
      <c r="O421" s="254"/>
      <c r="P421" s="254"/>
      <c r="Q421" s="254"/>
      <c r="R421" s="254"/>
      <c r="S421" s="254"/>
      <c r="T421" s="25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6" t="s">
        <v>232</v>
      </c>
      <c r="AU421" s="256" t="s">
        <v>89</v>
      </c>
      <c r="AV421" s="13" t="s">
        <v>89</v>
      </c>
      <c r="AW421" s="13" t="s">
        <v>33</v>
      </c>
      <c r="AX421" s="13" t="s">
        <v>78</v>
      </c>
      <c r="AY421" s="256" t="s">
        <v>224</v>
      </c>
    </row>
    <row r="422" s="14" customFormat="1">
      <c r="A422" s="14"/>
      <c r="B422" s="257"/>
      <c r="C422" s="258"/>
      <c r="D422" s="247" t="s">
        <v>232</v>
      </c>
      <c r="E422" s="259" t="s">
        <v>1</v>
      </c>
      <c r="F422" s="260" t="s">
        <v>3376</v>
      </c>
      <c r="G422" s="258"/>
      <c r="H422" s="259" t="s">
        <v>1</v>
      </c>
      <c r="I422" s="261"/>
      <c r="J422" s="258"/>
      <c r="K422" s="258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232</v>
      </c>
      <c r="AU422" s="266" t="s">
        <v>89</v>
      </c>
      <c r="AV422" s="14" t="s">
        <v>84</v>
      </c>
      <c r="AW422" s="14" t="s">
        <v>33</v>
      </c>
      <c r="AX422" s="14" t="s">
        <v>78</v>
      </c>
      <c r="AY422" s="266" t="s">
        <v>224</v>
      </c>
    </row>
    <row r="423" s="13" customFormat="1">
      <c r="A423" s="13"/>
      <c r="B423" s="245"/>
      <c r="C423" s="246"/>
      <c r="D423" s="247" t="s">
        <v>232</v>
      </c>
      <c r="E423" s="248" t="s">
        <v>1</v>
      </c>
      <c r="F423" s="249" t="s">
        <v>4327</v>
      </c>
      <c r="G423" s="246"/>
      <c r="H423" s="250">
        <v>5.6669999999999998</v>
      </c>
      <c r="I423" s="251"/>
      <c r="J423" s="246"/>
      <c r="K423" s="246"/>
      <c r="L423" s="252"/>
      <c r="M423" s="253"/>
      <c r="N423" s="254"/>
      <c r="O423" s="254"/>
      <c r="P423" s="254"/>
      <c r="Q423" s="254"/>
      <c r="R423" s="254"/>
      <c r="S423" s="254"/>
      <c r="T423" s="25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6" t="s">
        <v>232</v>
      </c>
      <c r="AU423" s="256" t="s">
        <v>89</v>
      </c>
      <c r="AV423" s="13" t="s">
        <v>89</v>
      </c>
      <c r="AW423" s="13" t="s">
        <v>33</v>
      </c>
      <c r="AX423" s="13" t="s">
        <v>78</v>
      </c>
      <c r="AY423" s="256" t="s">
        <v>224</v>
      </c>
    </row>
    <row r="424" s="14" customFormat="1">
      <c r="A424" s="14"/>
      <c r="B424" s="257"/>
      <c r="C424" s="258"/>
      <c r="D424" s="247" t="s">
        <v>232</v>
      </c>
      <c r="E424" s="259" t="s">
        <v>1</v>
      </c>
      <c r="F424" s="260" t="s">
        <v>574</v>
      </c>
      <c r="G424" s="258"/>
      <c r="H424" s="259" t="s">
        <v>1</v>
      </c>
      <c r="I424" s="261"/>
      <c r="J424" s="258"/>
      <c r="K424" s="258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232</v>
      </c>
      <c r="AU424" s="266" t="s">
        <v>89</v>
      </c>
      <c r="AV424" s="14" t="s">
        <v>84</v>
      </c>
      <c r="AW424" s="14" t="s">
        <v>33</v>
      </c>
      <c r="AX424" s="14" t="s">
        <v>78</v>
      </c>
      <c r="AY424" s="266" t="s">
        <v>224</v>
      </c>
    </row>
    <row r="425" s="13" customFormat="1">
      <c r="A425" s="13"/>
      <c r="B425" s="245"/>
      <c r="C425" s="246"/>
      <c r="D425" s="247" t="s">
        <v>232</v>
      </c>
      <c r="E425" s="248" t="s">
        <v>1</v>
      </c>
      <c r="F425" s="249" t="s">
        <v>3381</v>
      </c>
      <c r="G425" s="246"/>
      <c r="H425" s="250">
        <v>1.7150000000000001</v>
      </c>
      <c r="I425" s="251"/>
      <c r="J425" s="246"/>
      <c r="K425" s="246"/>
      <c r="L425" s="252"/>
      <c r="M425" s="253"/>
      <c r="N425" s="254"/>
      <c r="O425" s="254"/>
      <c r="P425" s="254"/>
      <c r="Q425" s="254"/>
      <c r="R425" s="254"/>
      <c r="S425" s="254"/>
      <c r="T425" s="25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6" t="s">
        <v>232</v>
      </c>
      <c r="AU425" s="256" t="s">
        <v>89</v>
      </c>
      <c r="AV425" s="13" t="s">
        <v>89</v>
      </c>
      <c r="AW425" s="13" t="s">
        <v>33</v>
      </c>
      <c r="AX425" s="13" t="s">
        <v>78</v>
      </c>
      <c r="AY425" s="256" t="s">
        <v>224</v>
      </c>
    </row>
    <row r="426" s="14" customFormat="1">
      <c r="A426" s="14"/>
      <c r="B426" s="257"/>
      <c r="C426" s="258"/>
      <c r="D426" s="247" t="s">
        <v>232</v>
      </c>
      <c r="E426" s="259" t="s">
        <v>1</v>
      </c>
      <c r="F426" s="260" t="s">
        <v>570</v>
      </c>
      <c r="G426" s="258"/>
      <c r="H426" s="259" t="s">
        <v>1</v>
      </c>
      <c r="I426" s="261"/>
      <c r="J426" s="258"/>
      <c r="K426" s="258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232</v>
      </c>
      <c r="AU426" s="266" t="s">
        <v>89</v>
      </c>
      <c r="AV426" s="14" t="s">
        <v>84</v>
      </c>
      <c r="AW426" s="14" t="s">
        <v>33</v>
      </c>
      <c r="AX426" s="14" t="s">
        <v>78</v>
      </c>
      <c r="AY426" s="266" t="s">
        <v>224</v>
      </c>
    </row>
    <row r="427" s="13" customFormat="1">
      <c r="A427" s="13"/>
      <c r="B427" s="245"/>
      <c r="C427" s="246"/>
      <c r="D427" s="247" t="s">
        <v>232</v>
      </c>
      <c r="E427" s="248" t="s">
        <v>1</v>
      </c>
      <c r="F427" s="249" t="s">
        <v>3382</v>
      </c>
      <c r="G427" s="246"/>
      <c r="H427" s="250">
        <v>23.486999999999998</v>
      </c>
      <c r="I427" s="251"/>
      <c r="J427" s="246"/>
      <c r="K427" s="246"/>
      <c r="L427" s="252"/>
      <c r="M427" s="253"/>
      <c r="N427" s="254"/>
      <c r="O427" s="254"/>
      <c r="P427" s="254"/>
      <c r="Q427" s="254"/>
      <c r="R427" s="254"/>
      <c r="S427" s="254"/>
      <c r="T427" s="25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6" t="s">
        <v>232</v>
      </c>
      <c r="AU427" s="256" t="s">
        <v>89</v>
      </c>
      <c r="AV427" s="13" t="s">
        <v>89</v>
      </c>
      <c r="AW427" s="13" t="s">
        <v>33</v>
      </c>
      <c r="AX427" s="13" t="s">
        <v>78</v>
      </c>
      <c r="AY427" s="256" t="s">
        <v>224</v>
      </c>
    </row>
    <row r="428" s="13" customFormat="1">
      <c r="A428" s="13"/>
      <c r="B428" s="245"/>
      <c r="C428" s="246"/>
      <c r="D428" s="247" t="s">
        <v>232</v>
      </c>
      <c r="E428" s="248" t="s">
        <v>1</v>
      </c>
      <c r="F428" s="249" t="s">
        <v>4328</v>
      </c>
      <c r="G428" s="246"/>
      <c r="H428" s="250">
        <v>16.542000000000002</v>
      </c>
      <c r="I428" s="251"/>
      <c r="J428" s="246"/>
      <c r="K428" s="246"/>
      <c r="L428" s="252"/>
      <c r="M428" s="253"/>
      <c r="N428" s="254"/>
      <c r="O428" s="254"/>
      <c r="P428" s="254"/>
      <c r="Q428" s="254"/>
      <c r="R428" s="254"/>
      <c r="S428" s="254"/>
      <c r="T428" s="25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6" t="s">
        <v>232</v>
      </c>
      <c r="AU428" s="256" t="s">
        <v>89</v>
      </c>
      <c r="AV428" s="13" t="s">
        <v>89</v>
      </c>
      <c r="AW428" s="13" t="s">
        <v>33</v>
      </c>
      <c r="AX428" s="13" t="s">
        <v>78</v>
      </c>
      <c r="AY428" s="256" t="s">
        <v>224</v>
      </c>
    </row>
    <row r="429" s="13" customFormat="1">
      <c r="A429" s="13"/>
      <c r="B429" s="245"/>
      <c r="C429" s="246"/>
      <c r="D429" s="247" t="s">
        <v>232</v>
      </c>
      <c r="E429" s="248" t="s">
        <v>1</v>
      </c>
      <c r="F429" s="249" t="s">
        <v>3384</v>
      </c>
      <c r="G429" s="246"/>
      <c r="H429" s="250">
        <v>14.233000000000001</v>
      </c>
      <c r="I429" s="251"/>
      <c r="J429" s="246"/>
      <c r="K429" s="246"/>
      <c r="L429" s="252"/>
      <c r="M429" s="253"/>
      <c r="N429" s="254"/>
      <c r="O429" s="254"/>
      <c r="P429" s="254"/>
      <c r="Q429" s="254"/>
      <c r="R429" s="254"/>
      <c r="S429" s="254"/>
      <c r="T429" s="25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6" t="s">
        <v>232</v>
      </c>
      <c r="AU429" s="256" t="s">
        <v>89</v>
      </c>
      <c r="AV429" s="13" t="s">
        <v>89</v>
      </c>
      <c r="AW429" s="13" t="s">
        <v>33</v>
      </c>
      <c r="AX429" s="13" t="s">
        <v>78</v>
      </c>
      <c r="AY429" s="256" t="s">
        <v>224</v>
      </c>
    </row>
    <row r="430" s="13" customFormat="1">
      <c r="A430" s="13"/>
      <c r="B430" s="245"/>
      <c r="C430" s="246"/>
      <c r="D430" s="247" t="s">
        <v>232</v>
      </c>
      <c r="E430" s="248" t="s">
        <v>1</v>
      </c>
      <c r="F430" s="249" t="s">
        <v>4329</v>
      </c>
      <c r="G430" s="246"/>
      <c r="H430" s="250">
        <v>37.347000000000001</v>
      </c>
      <c r="I430" s="251"/>
      <c r="J430" s="246"/>
      <c r="K430" s="246"/>
      <c r="L430" s="252"/>
      <c r="M430" s="253"/>
      <c r="N430" s="254"/>
      <c r="O430" s="254"/>
      <c r="P430" s="254"/>
      <c r="Q430" s="254"/>
      <c r="R430" s="254"/>
      <c r="S430" s="254"/>
      <c r="T430" s="25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6" t="s">
        <v>232</v>
      </c>
      <c r="AU430" s="256" t="s">
        <v>89</v>
      </c>
      <c r="AV430" s="13" t="s">
        <v>89</v>
      </c>
      <c r="AW430" s="13" t="s">
        <v>33</v>
      </c>
      <c r="AX430" s="13" t="s">
        <v>78</v>
      </c>
      <c r="AY430" s="256" t="s">
        <v>224</v>
      </c>
    </row>
    <row r="431" s="15" customFormat="1">
      <c r="A431" s="15"/>
      <c r="B431" s="267"/>
      <c r="C431" s="268"/>
      <c r="D431" s="247" t="s">
        <v>232</v>
      </c>
      <c r="E431" s="269" t="s">
        <v>1</v>
      </c>
      <c r="F431" s="270" t="s">
        <v>248</v>
      </c>
      <c r="G431" s="268"/>
      <c r="H431" s="271">
        <v>316.87200000000001</v>
      </c>
      <c r="I431" s="272"/>
      <c r="J431" s="268"/>
      <c r="K431" s="268"/>
      <c r="L431" s="273"/>
      <c r="M431" s="274"/>
      <c r="N431" s="275"/>
      <c r="O431" s="275"/>
      <c r="P431" s="275"/>
      <c r="Q431" s="275"/>
      <c r="R431" s="275"/>
      <c r="S431" s="275"/>
      <c r="T431" s="27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7" t="s">
        <v>232</v>
      </c>
      <c r="AU431" s="277" t="s">
        <v>89</v>
      </c>
      <c r="AV431" s="15" t="s">
        <v>230</v>
      </c>
      <c r="AW431" s="15" t="s">
        <v>33</v>
      </c>
      <c r="AX431" s="15" t="s">
        <v>84</v>
      </c>
      <c r="AY431" s="277" t="s">
        <v>224</v>
      </c>
    </row>
    <row r="432" s="2" customFormat="1" ht="16.5" customHeight="1">
      <c r="A432" s="40"/>
      <c r="B432" s="41"/>
      <c r="C432" s="231" t="s">
        <v>609</v>
      </c>
      <c r="D432" s="231" t="s">
        <v>226</v>
      </c>
      <c r="E432" s="232" t="s">
        <v>579</v>
      </c>
      <c r="F432" s="233" t="s">
        <v>580</v>
      </c>
      <c r="G432" s="234" t="s">
        <v>229</v>
      </c>
      <c r="H432" s="235">
        <v>316.87200000000001</v>
      </c>
      <c r="I432" s="236"/>
      <c r="J432" s="237">
        <f>ROUND(I432*H432,2)</f>
        <v>0</v>
      </c>
      <c r="K432" s="238"/>
      <c r="L432" s="46"/>
      <c r="M432" s="239" t="s">
        <v>1</v>
      </c>
      <c r="N432" s="240" t="s">
        <v>44</v>
      </c>
      <c r="O432" s="93"/>
      <c r="P432" s="241">
        <f>O432*H432</f>
        <v>0</v>
      </c>
      <c r="Q432" s="241">
        <v>0.0043800000000000002</v>
      </c>
      <c r="R432" s="241">
        <f>Q432*H432</f>
        <v>1.38789936</v>
      </c>
      <c r="S432" s="241">
        <v>0</v>
      </c>
      <c r="T432" s="242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3" t="s">
        <v>230</v>
      </c>
      <c r="AT432" s="243" t="s">
        <v>226</v>
      </c>
      <c r="AU432" s="243" t="s">
        <v>89</v>
      </c>
      <c r="AY432" s="19" t="s">
        <v>224</v>
      </c>
      <c r="BE432" s="244">
        <f>IF(N432="základní",J432,0)</f>
        <v>0</v>
      </c>
      <c r="BF432" s="244">
        <f>IF(N432="snížená",J432,0)</f>
        <v>0</v>
      </c>
      <c r="BG432" s="244">
        <f>IF(N432="zákl. přenesená",J432,0)</f>
        <v>0</v>
      </c>
      <c r="BH432" s="244">
        <f>IF(N432="sníž. přenesená",J432,0)</f>
        <v>0</v>
      </c>
      <c r="BI432" s="244">
        <f>IF(N432="nulová",J432,0)</f>
        <v>0</v>
      </c>
      <c r="BJ432" s="19" t="s">
        <v>89</v>
      </c>
      <c r="BK432" s="244">
        <f>ROUND(I432*H432,2)</f>
        <v>0</v>
      </c>
      <c r="BL432" s="19" t="s">
        <v>230</v>
      </c>
      <c r="BM432" s="243" t="s">
        <v>4330</v>
      </c>
    </row>
    <row r="433" s="14" customFormat="1">
      <c r="A433" s="14"/>
      <c r="B433" s="257"/>
      <c r="C433" s="258"/>
      <c r="D433" s="247" t="s">
        <v>232</v>
      </c>
      <c r="E433" s="259" t="s">
        <v>1</v>
      </c>
      <c r="F433" s="260" t="s">
        <v>564</v>
      </c>
      <c r="G433" s="258"/>
      <c r="H433" s="259" t="s">
        <v>1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232</v>
      </c>
      <c r="AU433" s="266" t="s">
        <v>89</v>
      </c>
      <c r="AV433" s="14" t="s">
        <v>84</v>
      </c>
      <c r="AW433" s="14" t="s">
        <v>33</v>
      </c>
      <c r="AX433" s="14" t="s">
        <v>78</v>
      </c>
      <c r="AY433" s="266" t="s">
        <v>224</v>
      </c>
    </row>
    <row r="434" s="13" customFormat="1">
      <c r="A434" s="13"/>
      <c r="B434" s="245"/>
      <c r="C434" s="246"/>
      <c r="D434" s="247" t="s">
        <v>232</v>
      </c>
      <c r="E434" s="248" t="s">
        <v>1</v>
      </c>
      <c r="F434" s="249" t="s">
        <v>3365</v>
      </c>
      <c r="G434" s="246"/>
      <c r="H434" s="250">
        <v>44.369999999999997</v>
      </c>
      <c r="I434" s="251"/>
      <c r="J434" s="246"/>
      <c r="K434" s="246"/>
      <c r="L434" s="252"/>
      <c r="M434" s="253"/>
      <c r="N434" s="254"/>
      <c r="O434" s="254"/>
      <c r="P434" s="254"/>
      <c r="Q434" s="254"/>
      <c r="R434" s="254"/>
      <c r="S434" s="254"/>
      <c r="T434" s="25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6" t="s">
        <v>232</v>
      </c>
      <c r="AU434" s="256" t="s">
        <v>89</v>
      </c>
      <c r="AV434" s="13" t="s">
        <v>89</v>
      </c>
      <c r="AW434" s="13" t="s">
        <v>33</v>
      </c>
      <c r="AX434" s="13" t="s">
        <v>78</v>
      </c>
      <c r="AY434" s="256" t="s">
        <v>224</v>
      </c>
    </row>
    <row r="435" s="14" customFormat="1">
      <c r="A435" s="14"/>
      <c r="B435" s="257"/>
      <c r="C435" s="258"/>
      <c r="D435" s="247" t="s">
        <v>232</v>
      </c>
      <c r="E435" s="259" t="s">
        <v>1</v>
      </c>
      <c r="F435" s="260" t="s">
        <v>566</v>
      </c>
      <c r="G435" s="258"/>
      <c r="H435" s="259" t="s">
        <v>1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232</v>
      </c>
      <c r="AU435" s="266" t="s">
        <v>89</v>
      </c>
      <c r="AV435" s="14" t="s">
        <v>84</v>
      </c>
      <c r="AW435" s="14" t="s">
        <v>33</v>
      </c>
      <c r="AX435" s="14" t="s">
        <v>78</v>
      </c>
      <c r="AY435" s="266" t="s">
        <v>224</v>
      </c>
    </row>
    <row r="436" s="13" customFormat="1">
      <c r="A436" s="13"/>
      <c r="B436" s="245"/>
      <c r="C436" s="246"/>
      <c r="D436" s="247" t="s">
        <v>232</v>
      </c>
      <c r="E436" s="248" t="s">
        <v>1</v>
      </c>
      <c r="F436" s="249" t="s">
        <v>3366</v>
      </c>
      <c r="G436" s="246"/>
      <c r="H436" s="250">
        <v>25.577999999999999</v>
      </c>
      <c r="I436" s="251"/>
      <c r="J436" s="246"/>
      <c r="K436" s="246"/>
      <c r="L436" s="252"/>
      <c r="M436" s="253"/>
      <c r="N436" s="254"/>
      <c r="O436" s="254"/>
      <c r="P436" s="254"/>
      <c r="Q436" s="254"/>
      <c r="R436" s="254"/>
      <c r="S436" s="254"/>
      <c r="T436" s="25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6" t="s">
        <v>232</v>
      </c>
      <c r="AU436" s="256" t="s">
        <v>89</v>
      </c>
      <c r="AV436" s="13" t="s">
        <v>89</v>
      </c>
      <c r="AW436" s="13" t="s">
        <v>33</v>
      </c>
      <c r="AX436" s="13" t="s">
        <v>78</v>
      </c>
      <c r="AY436" s="256" t="s">
        <v>224</v>
      </c>
    </row>
    <row r="437" s="13" customFormat="1">
      <c r="A437" s="13"/>
      <c r="B437" s="245"/>
      <c r="C437" s="246"/>
      <c r="D437" s="247" t="s">
        <v>232</v>
      </c>
      <c r="E437" s="248" t="s">
        <v>1</v>
      </c>
      <c r="F437" s="249" t="s">
        <v>3367</v>
      </c>
      <c r="G437" s="246"/>
      <c r="H437" s="250">
        <v>4.859</v>
      </c>
      <c r="I437" s="251"/>
      <c r="J437" s="246"/>
      <c r="K437" s="246"/>
      <c r="L437" s="252"/>
      <c r="M437" s="253"/>
      <c r="N437" s="254"/>
      <c r="O437" s="254"/>
      <c r="P437" s="254"/>
      <c r="Q437" s="254"/>
      <c r="R437" s="254"/>
      <c r="S437" s="254"/>
      <c r="T437" s="25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6" t="s">
        <v>232</v>
      </c>
      <c r="AU437" s="256" t="s">
        <v>89</v>
      </c>
      <c r="AV437" s="13" t="s">
        <v>89</v>
      </c>
      <c r="AW437" s="13" t="s">
        <v>33</v>
      </c>
      <c r="AX437" s="13" t="s">
        <v>78</v>
      </c>
      <c r="AY437" s="256" t="s">
        <v>224</v>
      </c>
    </row>
    <row r="438" s="14" customFormat="1">
      <c r="A438" s="14"/>
      <c r="B438" s="257"/>
      <c r="C438" s="258"/>
      <c r="D438" s="247" t="s">
        <v>232</v>
      </c>
      <c r="E438" s="259" t="s">
        <v>1</v>
      </c>
      <c r="F438" s="260" t="s">
        <v>568</v>
      </c>
      <c r="G438" s="258"/>
      <c r="H438" s="259" t="s">
        <v>1</v>
      </c>
      <c r="I438" s="261"/>
      <c r="J438" s="258"/>
      <c r="K438" s="258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232</v>
      </c>
      <c r="AU438" s="266" t="s">
        <v>89</v>
      </c>
      <c r="AV438" s="14" t="s">
        <v>84</v>
      </c>
      <c r="AW438" s="14" t="s">
        <v>33</v>
      </c>
      <c r="AX438" s="14" t="s">
        <v>78</v>
      </c>
      <c r="AY438" s="266" t="s">
        <v>224</v>
      </c>
    </row>
    <row r="439" s="13" customFormat="1">
      <c r="A439" s="13"/>
      <c r="B439" s="245"/>
      <c r="C439" s="246"/>
      <c r="D439" s="247" t="s">
        <v>232</v>
      </c>
      <c r="E439" s="248" t="s">
        <v>1</v>
      </c>
      <c r="F439" s="249" t="s">
        <v>3444</v>
      </c>
      <c r="G439" s="246"/>
      <c r="H439" s="250">
        <v>5.6349999999999998</v>
      </c>
      <c r="I439" s="251"/>
      <c r="J439" s="246"/>
      <c r="K439" s="246"/>
      <c r="L439" s="252"/>
      <c r="M439" s="253"/>
      <c r="N439" s="254"/>
      <c r="O439" s="254"/>
      <c r="P439" s="254"/>
      <c r="Q439" s="254"/>
      <c r="R439" s="254"/>
      <c r="S439" s="254"/>
      <c r="T439" s="25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6" t="s">
        <v>232</v>
      </c>
      <c r="AU439" s="256" t="s">
        <v>89</v>
      </c>
      <c r="AV439" s="13" t="s">
        <v>89</v>
      </c>
      <c r="AW439" s="13" t="s">
        <v>33</v>
      </c>
      <c r="AX439" s="13" t="s">
        <v>78</v>
      </c>
      <c r="AY439" s="256" t="s">
        <v>224</v>
      </c>
    </row>
    <row r="440" s="13" customFormat="1">
      <c r="A440" s="13"/>
      <c r="B440" s="245"/>
      <c r="C440" s="246"/>
      <c r="D440" s="247" t="s">
        <v>232</v>
      </c>
      <c r="E440" s="248" t="s">
        <v>1</v>
      </c>
      <c r="F440" s="249" t="s">
        <v>4325</v>
      </c>
      <c r="G440" s="246"/>
      <c r="H440" s="250">
        <v>9.2460000000000004</v>
      </c>
      <c r="I440" s="251"/>
      <c r="J440" s="246"/>
      <c r="K440" s="246"/>
      <c r="L440" s="252"/>
      <c r="M440" s="253"/>
      <c r="N440" s="254"/>
      <c r="O440" s="254"/>
      <c r="P440" s="254"/>
      <c r="Q440" s="254"/>
      <c r="R440" s="254"/>
      <c r="S440" s="254"/>
      <c r="T440" s="25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6" t="s">
        <v>232</v>
      </c>
      <c r="AU440" s="256" t="s">
        <v>89</v>
      </c>
      <c r="AV440" s="13" t="s">
        <v>89</v>
      </c>
      <c r="AW440" s="13" t="s">
        <v>33</v>
      </c>
      <c r="AX440" s="13" t="s">
        <v>78</v>
      </c>
      <c r="AY440" s="256" t="s">
        <v>224</v>
      </c>
    </row>
    <row r="441" s="13" customFormat="1">
      <c r="A441" s="13"/>
      <c r="B441" s="245"/>
      <c r="C441" s="246"/>
      <c r="D441" s="247" t="s">
        <v>232</v>
      </c>
      <c r="E441" s="248" t="s">
        <v>1</v>
      </c>
      <c r="F441" s="249" t="s">
        <v>4326</v>
      </c>
      <c r="G441" s="246"/>
      <c r="H441" s="250">
        <v>58.634999999999998</v>
      </c>
      <c r="I441" s="251"/>
      <c r="J441" s="246"/>
      <c r="K441" s="246"/>
      <c r="L441" s="252"/>
      <c r="M441" s="253"/>
      <c r="N441" s="254"/>
      <c r="O441" s="254"/>
      <c r="P441" s="254"/>
      <c r="Q441" s="254"/>
      <c r="R441" s="254"/>
      <c r="S441" s="254"/>
      <c r="T441" s="25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6" t="s">
        <v>232</v>
      </c>
      <c r="AU441" s="256" t="s">
        <v>89</v>
      </c>
      <c r="AV441" s="13" t="s">
        <v>89</v>
      </c>
      <c r="AW441" s="13" t="s">
        <v>33</v>
      </c>
      <c r="AX441" s="13" t="s">
        <v>78</v>
      </c>
      <c r="AY441" s="256" t="s">
        <v>224</v>
      </c>
    </row>
    <row r="442" s="13" customFormat="1">
      <c r="A442" s="13"/>
      <c r="B442" s="245"/>
      <c r="C442" s="246"/>
      <c r="D442" s="247" t="s">
        <v>232</v>
      </c>
      <c r="E442" s="248" t="s">
        <v>1</v>
      </c>
      <c r="F442" s="249" t="s">
        <v>3371</v>
      </c>
      <c r="G442" s="246"/>
      <c r="H442" s="250">
        <v>6.3890000000000002</v>
      </c>
      <c r="I442" s="251"/>
      <c r="J442" s="246"/>
      <c r="K442" s="246"/>
      <c r="L442" s="252"/>
      <c r="M442" s="253"/>
      <c r="N442" s="254"/>
      <c r="O442" s="254"/>
      <c r="P442" s="254"/>
      <c r="Q442" s="254"/>
      <c r="R442" s="254"/>
      <c r="S442" s="254"/>
      <c r="T442" s="25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6" t="s">
        <v>232</v>
      </c>
      <c r="AU442" s="256" t="s">
        <v>89</v>
      </c>
      <c r="AV442" s="13" t="s">
        <v>89</v>
      </c>
      <c r="AW442" s="13" t="s">
        <v>33</v>
      </c>
      <c r="AX442" s="13" t="s">
        <v>78</v>
      </c>
      <c r="AY442" s="256" t="s">
        <v>224</v>
      </c>
    </row>
    <row r="443" s="14" customFormat="1">
      <c r="A443" s="14"/>
      <c r="B443" s="257"/>
      <c r="C443" s="258"/>
      <c r="D443" s="247" t="s">
        <v>232</v>
      </c>
      <c r="E443" s="259" t="s">
        <v>1</v>
      </c>
      <c r="F443" s="260" t="s">
        <v>3372</v>
      </c>
      <c r="G443" s="258"/>
      <c r="H443" s="259" t="s">
        <v>1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232</v>
      </c>
      <c r="AU443" s="266" t="s">
        <v>89</v>
      </c>
      <c r="AV443" s="14" t="s">
        <v>84</v>
      </c>
      <c r="AW443" s="14" t="s">
        <v>33</v>
      </c>
      <c r="AX443" s="14" t="s">
        <v>78</v>
      </c>
      <c r="AY443" s="266" t="s">
        <v>224</v>
      </c>
    </row>
    <row r="444" s="13" customFormat="1">
      <c r="A444" s="13"/>
      <c r="B444" s="245"/>
      <c r="C444" s="246"/>
      <c r="D444" s="247" t="s">
        <v>232</v>
      </c>
      <c r="E444" s="248" t="s">
        <v>1</v>
      </c>
      <c r="F444" s="249" t="s">
        <v>3374</v>
      </c>
      <c r="G444" s="246"/>
      <c r="H444" s="250">
        <v>8.5449999999999999</v>
      </c>
      <c r="I444" s="251"/>
      <c r="J444" s="246"/>
      <c r="K444" s="246"/>
      <c r="L444" s="252"/>
      <c r="M444" s="253"/>
      <c r="N444" s="254"/>
      <c r="O444" s="254"/>
      <c r="P444" s="254"/>
      <c r="Q444" s="254"/>
      <c r="R444" s="254"/>
      <c r="S444" s="254"/>
      <c r="T444" s="25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6" t="s">
        <v>232</v>
      </c>
      <c r="AU444" s="256" t="s">
        <v>89</v>
      </c>
      <c r="AV444" s="13" t="s">
        <v>89</v>
      </c>
      <c r="AW444" s="13" t="s">
        <v>33</v>
      </c>
      <c r="AX444" s="13" t="s">
        <v>78</v>
      </c>
      <c r="AY444" s="256" t="s">
        <v>224</v>
      </c>
    </row>
    <row r="445" s="14" customFormat="1">
      <c r="A445" s="14"/>
      <c r="B445" s="257"/>
      <c r="C445" s="258"/>
      <c r="D445" s="247" t="s">
        <v>232</v>
      </c>
      <c r="E445" s="259" t="s">
        <v>1</v>
      </c>
      <c r="F445" s="260" t="s">
        <v>576</v>
      </c>
      <c r="G445" s="258"/>
      <c r="H445" s="259" t="s">
        <v>1</v>
      </c>
      <c r="I445" s="261"/>
      <c r="J445" s="258"/>
      <c r="K445" s="258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232</v>
      </c>
      <c r="AU445" s="266" t="s">
        <v>89</v>
      </c>
      <c r="AV445" s="14" t="s">
        <v>84</v>
      </c>
      <c r="AW445" s="14" t="s">
        <v>33</v>
      </c>
      <c r="AX445" s="14" t="s">
        <v>78</v>
      </c>
      <c r="AY445" s="266" t="s">
        <v>224</v>
      </c>
    </row>
    <row r="446" s="13" customFormat="1">
      <c r="A446" s="13"/>
      <c r="B446" s="245"/>
      <c r="C446" s="246"/>
      <c r="D446" s="247" t="s">
        <v>232</v>
      </c>
      <c r="E446" s="248" t="s">
        <v>1</v>
      </c>
      <c r="F446" s="249" t="s">
        <v>3375</v>
      </c>
      <c r="G446" s="246"/>
      <c r="H446" s="250">
        <v>0.34999999999999998</v>
      </c>
      <c r="I446" s="251"/>
      <c r="J446" s="246"/>
      <c r="K446" s="246"/>
      <c r="L446" s="252"/>
      <c r="M446" s="253"/>
      <c r="N446" s="254"/>
      <c r="O446" s="254"/>
      <c r="P446" s="254"/>
      <c r="Q446" s="254"/>
      <c r="R446" s="254"/>
      <c r="S446" s="254"/>
      <c r="T446" s="25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6" t="s">
        <v>232</v>
      </c>
      <c r="AU446" s="256" t="s">
        <v>89</v>
      </c>
      <c r="AV446" s="13" t="s">
        <v>89</v>
      </c>
      <c r="AW446" s="13" t="s">
        <v>33</v>
      </c>
      <c r="AX446" s="13" t="s">
        <v>78</v>
      </c>
      <c r="AY446" s="256" t="s">
        <v>224</v>
      </c>
    </row>
    <row r="447" s="14" customFormat="1">
      <c r="A447" s="14"/>
      <c r="B447" s="257"/>
      <c r="C447" s="258"/>
      <c r="D447" s="247" t="s">
        <v>232</v>
      </c>
      <c r="E447" s="259" t="s">
        <v>1</v>
      </c>
      <c r="F447" s="260" t="s">
        <v>3376</v>
      </c>
      <c r="G447" s="258"/>
      <c r="H447" s="259" t="s">
        <v>1</v>
      </c>
      <c r="I447" s="261"/>
      <c r="J447" s="258"/>
      <c r="K447" s="258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232</v>
      </c>
      <c r="AU447" s="266" t="s">
        <v>89</v>
      </c>
      <c r="AV447" s="14" t="s">
        <v>84</v>
      </c>
      <c r="AW447" s="14" t="s">
        <v>33</v>
      </c>
      <c r="AX447" s="14" t="s">
        <v>78</v>
      </c>
      <c r="AY447" s="266" t="s">
        <v>224</v>
      </c>
    </row>
    <row r="448" s="13" customFormat="1">
      <c r="A448" s="13"/>
      <c r="B448" s="245"/>
      <c r="C448" s="246"/>
      <c r="D448" s="247" t="s">
        <v>232</v>
      </c>
      <c r="E448" s="248" t="s">
        <v>1</v>
      </c>
      <c r="F448" s="249" t="s">
        <v>4327</v>
      </c>
      <c r="G448" s="246"/>
      <c r="H448" s="250">
        <v>5.6669999999999998</v>
      </c>
      <c r="I448" s="251"/>
      <c r="J448" s="246"/>
      <c r="K448" s="246"/>
      <c r="L448" s="252"/>
      <c r="M448" s="253"/>
      <c r="N448" s="254"/>
      <c r="O448" s="254"/>
      <c r="P448" s="254"/>
      <c r="Q448" s="254"/>
      <c r="R448" s="254"/>
      <c r="S448" s="254"/>
      <c r="T448" s="25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6" t="s">
        <v>232</v>
      </c>
      <c r="AU448" s="256" t="s">
        <v>89</v>
      </c>
      <c r="AV448" s="13" t="s">
        <v>89</v>
      </c>
      <c r="AW448" s="13" t="s">
        <v>33</v>
      </c>
      <c r="AX448" s="13" t="s">
        <v>78</v>
      </c>
      <c r="AY448" s="256" t="s">
        <v>224</v>
      </c>
    </row>
    <row r="449" s="14" customFormat="1">
      <c r="A449" s="14"/>
      <c r="B449" s="257"/>
      <c r="C449" s="258"/>
      <c r="D449" s="247" t="s">
        <v>232</v>
      </c>
      <c r="E449" s="259" t="s">
        <v>1</v>
      </c>
      <c r="F449" s="260" t="s">
        <v>3372</v>
      </c>
      <c r="G449" s="258"/>
      <c r="H449" s="259" t="s">
        <v>1</v>
      </c>
      <c r="I449" s="261"/>
      <c r="J449" s="258"/>
      <c r="K449" s="258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232</v>
      </c>
      <c r="AU449" s="266" t="s">
        <v>89</v>
      </c>
      <c r="AV449" s="14" t="s">
        <v>84</v>
      </c>
      <c r="AW449" s="14" t="s">
        <v>33</v>
      </c>
      <c r="AX449" s="14" t="s">
        <v>78</v>
      </c>
      <c r="AY449" s="266" t="s">
        <v>224</v>
      </c>
    </row>
    <row r="450" s="13" customFormat="1">
      <c r="A450" s="13"/>
      <c r="B450" s="245"/>
      <c r="C450" s="246"/>
      <c r="D450" s="247" t="s">
        <v>232</v>
      </c>
      <c r="E450" s="248" t="s">
        <v>1</v>
      </c>
      <c r="F450" s="249" t="s">
        <v>3378</v>
      </c>
      <c r="G450" s="246"/>
      <c r="H450" s="250">
        <v>1.4350000000000001</v>
      </c>
      <c r="I450" s="251"/>
      <c r="J450" s="246"/>
      <c r="K450" s="246"/>
      <c r="L450" s="252"/>
      <c r="M450" s="253"/>
      <c r="N450" s="254"/>
      <c r="O450" s="254"/>
      <c r="P450" s="254"/>
      <c r="Q450" s="254"/>
      <c r="R450" s="254"/>
      <c r="S450" s="254"/>
      <c r="T450" s="25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6" t="s">
        <v>232</v>
      </c>
      <c r="AU450" s="256" t="s">
        <v>89</v>
      </c>
      <c r="AV450" s="13" t="s">
        <v>89</v>
      </c>
      <c r="AW450" s="13" t="s">
        <v>33</v>
      </c>
      <c r="AX450" s="13" t="s">
        <v>78</v>
      </c>
      <c r="AY450" s="256" t="s">
        <v>224</v>
      </c>
    </row>
    <row r="451" s="14" customFormat="1">
      <c r="A451" s="14"/>
      <c r="B451" s="257"/>
      <c r="C451" s="258"/>
      <c r="D451" s="247" t="s">
        <v>232</v>
      </c>
      <c r="E451" s="259" t="s">
        <v>1</v>
      </c>
      <c r="F451" s="260" t="s">
        <v>3379</v>
      </c>
      <c r="G451" s="258"/>
      <c r="H451" s="259" t="s">
        <v>1</v>
      </c>
      <c r="I451" s="261"/>
      <c r="J451" s="258"/>
      <c r="K451" s="258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232</v>
      </c>
      <c r="AU451" s="266" t="s">
        <v>89</v>
      </c>
      <c r="AV451" s="14" t="s">
        <v>84</v>
      </c>
      <c r="AW451" s="14" t="s">
        <v>33</v>
      </c>
      <c r="AX451" s="14" t="s">
        <v>78</v>
      </c>
      <c r="AY451" s="266" t="s">
        <v>224</v>
      </c>
    </row>
    <row r="452" s="13" customFormat="1">
      <c r="A452" s="13"/>
      <c r="B452" s="245"/>
      <c r="C452" s="246"/>
      <c r="D452" s="247" t="s">
        <v>232</v>
      </c>
      <c r="E452" s="248" t="s">
        <v>1</v>
      </c>
      <c r="F452" s="249" t="s">
        <v>3380</v>
      </c>
      <c r="G452" s="246"/>
      <c r="H452" s="250">
        <v>45.457000000000001</v>
      </c>
      <c r="I452" s="251"/>
      <c r="J452" s="246"/>
      <c r="K452" s="246"/>
      <c r="L452" s="252"/>
      <c r="M452" s="253"/>
      <c r="N452" s="254"/>
      <c r="O452" s="254"/>
      <c r="P452" s="254"/>
      <c r="Q452" s="254"/>
      <c r="R452" s="254"/>
      <c r="S452" s="254"/>
      <c r="T452" s="25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6" t="s">
        <v>232</v>
      </c>
      <c r="AU452" s="256" t="s">
        <v>89</v>
      </c>
      <c r="AV452" s="13" t="s">
        <v>89</v>
      </c>
      <c r="AW452" s="13" t="s">
        <v>33</v>
      </c>
      <c r="AX452" s="13" t="s">
        <v>78</v>
      </c>
      <c r="AY452" s="256" t="s">
        <v>224</v>
      </c>
    </row>
    <row r="453" s="14" customFormat="1">
      <c r="A453" s="14"/>
      <c r="B453" s="257"/>
      <c r="C453" s="258"/>
      <c r="D453" s="247" t="s">
        <v>232</v>
      </c>
      <c r="E453" s="259" t="s">
        <v>1</v>
      </c>
      <c r="F453" s="260" t="s">
        <v>574</v>
      </c>
      <c r="G453" s="258"/>
      <c r="H453" s="259" t="s">
        <v>1</v>
      </c>
      <c r="I453" s="261"/>
      <c r="J453" s="258"/>
      <c r="K453" s="258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232</v>
      </c>
      <c r="AU453" s="266" t="s">
        <v>89</v>
      </c>
      <c r="AV453" s="14" t="s">
        <v>84</v>
      </c>
      <c r="AW453" s="14" t="s">
        <v>33</v>
      </c>
      <c r="AX453" s="14" t="s">
        <v>78</v>
      </c>
      <c r="AY453" s="266" t="s">
        <v>224</v>
      </c>
    </row>
    <row r="454" s="13" customFormat="1">
      <c r="A454" s="13"/>
      <c r="B454" s="245"/>
      <c r="C454" s="246"/>
      <c r="D454" s="247" t="s">
        <v>232</v>
      </c>
      <c r="E454" s="248" t="s">
        <v>1</v>
      </c>
      <c r="F454" s="249" t="s">
        <v>3381</v>
      </c>
      <c r="G454" s="246"/>
      <c r="H454" s="250">
        <v>1.7150000000000001</v>
      </c>
      <c r="I454" s="251"/>
      <c r="J454" s="246"/>
      <c r="K454" s="246"/>
      <c r="L454" s="252"/>
      <c r="M454" s="253"/>
      <c r="N454" s="254"/>
      <c r="O454" s="254"/>
      <c r="P454" s="254"/>
      <c r="Q454" s="254"/>
      <c r="R454" s="254"/>
      <c r="S454" s="254"/>
      <c r="T454" s="25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6" t="s">
        <v>232</v>
      </c>
      <c r="AU454" s="256" t="s">
        <v>89</v>
      </c>
      <c r="AV454" s="13" t="s">
        <v>89</v>
      </c>
      <c r="AW454" s="13" t="s">
        <v>33</v>
      </c>
      <c r="AX454" s="13" t="s">
        <v>78</v>
      </c>
      <c r="AY454" s="256" t="s">
        <v>224</v>
      </c>
    </row>
    <row r="455" s="14" customFormat="1">
      <c r="A455" s="14"/>
      <c r="B455" s="257"/>
      <c r="C455" s="258"/>
      <c r="D455" s="247" t="s">
        <v>232</v>
      </c>
      <c r="E455" s="259" t="s">
        <v>1</v>
      </c>
      <c r="F455" s="260" t="s">
        <v>3376</v>
      </c>
      <c r="G455" s="258"/>
      <c r="H455" s="259" t="s">
        <v>1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232</v>
      </c>
      <c r="AU455" s="266" t="s">
        <v>89</v>
      </c>
      <c r="AV455" s="14" t="s">
        <v>84</v>
      </c>
      <c r="AW455" s="14" t="s">
        <v>33</v>
      </c>
      <c r="AX455" s="14" t="s">
        <v>78</v>
      </c>
      <c r="AY455" s="266" t="s">
        <v>224</v>
      </c>
    </row>
    <row r="456" s="13" customFormat="1">
      <c r="A456" s="13"/>
      <c r="B456" s="245"/>
      <c r="C456" s="246"/>
      <c r="D456" s="247" t="s">
        <v>232</v>
      </c>
      <c r="E456" s="248" t="s">
        <v>1</v>
      </c>
      <c r="F456" s="249" t="s">
        <v>4327</v>
      </c>
      <c r="G456" s="246"/>
      <c r="H456" s="250">
        <v>5.6669999999999998</v>
      </c>
      <c r="I456" s="251"/>
      <c r="J456" s="246"/>
      <c r="K456" s="246"/>
      <c r="L456" s="252"/>
      <c r="M456" s="253"/>
      <c r="N456" s="254"/>
      <c r="O456" s="254"/>
      <c r="P456" s="254"/>
      <c r="Q456" s="254"/>
      <c r="R456" s="254"/>
      <c r="S456" s="254"/>
      <c r="T456" s="25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6" t="s">
        <v>232</v>
      </c>
      <c r="AU456" s="256" t="s">
        <v>89</v>
      </c>
      <c r="AV456" s="13" t="s">
        <v>89</v>
      </c>
      <c r="AW456" s="13" t="s">
        <v>33</v>
      </c>
      <c r="AX456" s="13" t="s">
        <v>78</v>
      </c>
      <c r="AY456" s="256" t="s">
        <v>224</v>
      </c>
    </row>
    <row r="457" s="14" customFormat="1">
      <c r="A457" s="14"/>
      <c r="B457" s="257"/>
      <c r="C457" s="258"/>
      <c r="D457" s="247" t="s">
        <v>232</v>
      </c>
      <c r="E457" s="259" t="s">
        <v>1</v>
      </c>
      <c r="F457" s="260" t="s">
        <v>574</v>
      </c>
      <c r="G457" s="258"/>
      <c r="H457" s="259" t="s">
        <v>1</v>
      </c>
      <c r="I457" s="261"/>
      <c r="J457" s="258"/>
      <c r="K457" s="258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232</v>
      </c>
      <c r="AU457" s="266" t="s">
        <v>89</v>
      </c>
      <c r="AV457" s="14" t="s">
        <v>84</v>
      </c>
      <c r="AW457" s="14" t="s">
        <v>33</v>
      </c>
      <c r="AX457" s="14" t="s">
        <v>78</v>
      </c>
      <c r="AY457" s="266" t="s">
        <v>224</v>
      </c>
    </row>
    <row r="458" s="13" customFormat="1">
      <c r="A458" s="13"/>
      <c r="B458" s="245"/>
      <c r="C458" s="246"/>
      <c r="D458" s="247" t="s">
        <v>232</v>
      </c>
      <c r="E458" s="248" t="s">
        <v>1</v>
      </c>
      <c r="F458" s="249" t="s">
        <v>3381</v>
      </c>
      <c r="G458" s="246"/>
      <c r="H458" s="250">
        <v>1.7150000000000001</v>
      </c>
      <c r="I458" s="251"/>
      <c r="J458" s="246"/>
      <c r="K458" s="246"/>
      <c r="L458" s="252"/>
      <c r="M458" s="253"/>
      <c r="N458" s="254"/>
      <c r="O458" s="254"/>
      <c r="P458" s="254"/>
      <c r="Q458" s="254"/>
      <c r="R458" s="254"/>
      <c r="S458" s="254"/>
      <c r="T458" s="25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6" t="s">
        <v>232</v>
      </c>
      <c r="AU458" s="256" t="s">
        <v>89</v>
      </c>
      <c r="AV458" s="13" t="s">
        <v>89</v>
      </c>
      <c r="AW458" s="13" t="s">
        <v>33</v>
      </c>
      <c r="AX458" s="13" t="s">
        <v>78</v>
      </c>
      <c r="AY458" s="256" t="s">
        <v>224</v>
      </c>
    </row>
    <row r="459" s="14" customFormat="1">
      <c r="A459" s="14"/>
      <c r="B459" s="257"/>
      <c r="C459" s="258"/>
      <c r="D459" s="247" t="s">
        <v>232</v>
      </c>
      <c r="E459" s="259" t="s">
        <v>1</v>
      </c>
      <c r="F459" s="260" t="s">
        <v>570</v>
      </c>
      <c r="G459" s="258"/>
      <c r="H459" s="259" t="s">
        <v>1</v>
      </c>
      <c r="I459" s="261"/>
      <c r="J459" s="258"/>
      <c r="K459" s="258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232</v>
      </c>
      <c r="AU459" s="266" t="s">
        <v>89</v>
      </c>
      <c r="AV459" s="14" t="s">
        <v>84</v>
      </c>
      <c r="AW459" s="14" t="s">
        <v>33</v>
      </c>
      <c r="AX459" s="14" t="s">
        <v>78</v>
      </c>
      <c r="AY459" s="266" t="s">
        <v>224</v>
      </c>
    </row>
    <row r="460" s="13" customFormat="1">
      <c r="A460" s="13"/>
      <c r="B460" s="245"/>
      <c r="C460" s="246"/>
      <c r="D460" s="247" t="s">
        <v>232</v>
      </c>
      <c r="E460" s="248" t="s">
        <v>1</v>
      </c>
      <c r="F460" s="249" t="s">
        <v>3382</v>
      </c>
      <c r="G460" s="246"/>
      <c r="H460" s="250">
        <v>23.486999999999998</v>
      </c>
      <c r="I460" s="251"/>
      <c r="J460" s="246"/>
      <c r="K460" s="246"/>
      <c r="L460" s="252"/>
      <c r="M460" s="253"/>
      <c r="N460" s="254"/>
      <c r="O460" s="254"/>
      <c r="P460" s="254"/>
      <c r="Q460" s="254"/>
      <c r="R460" s="254"/>
      <c r="S460" s="254"/>
      <c r="T460" s="25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6" t="s">
        <v>232</v>
      </c>
      <c r="AU460" s="256" t="s">
        <v>89</v>
      </c>
      <c r="AV460" s="13" t="s">
        <v>89</v>
      </c>
      <c r="AW460" s="13" t="s">
        <v>33</v>
      </c>
      <c r="AX460" s="13" t="s">
        <v>78</v>
      </c>
      <c r="AY460" s="256" t="s">
        <v>224</v>
      </c>
    </row>
    <row r="461" s="13" customFormat="1">
      <c r="A461" s="13"/>
      <c r="B461" s="245"/>
      <c r="C461" s="246"/>
      <c r="D461" s="247" t="s">
        <v>232</v>
      </c>
      <c r="E461" s="248" t="s">
        <v>1</v>
      </c>
      <c r="F461" s="249" t="s">
        <v>4328</v>
      </c>
      <c r="G461" s="246"/>
      <c r="H461" s="250">
        <v>16.542000000000002</v>
      </c>
      <c r="I461" s="251"/>
      <c r="J461" s="246"/>
      <c r="K461" s="246"/>
      <c r="L461" s="252"/>
      <c r="M461" s="253"/>
      <c r="N461" s="254"/>
      <c r="O461" s="254"/>
      <c r="P461" s="254"/>
      <c r="Q461" s="254"/>
      <c r="R461" s="254"/>
      <c r="S461" s="254"/>
      <c r="T461" s="25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6" t="s">
        <v>232</v>
      </c>
      <c r="AU461" s="256" t="s">
        <v>89</v>
      </c>
      <c r="AV461" s="13" t="s">
        <v>89</v>
      </c>
      <c r="AW461" s="13" t="s">
        <v>33</v>
      </c>
      <c r="AX461" s="13" t="s">
        <v>78</v>
      </c>
      <c r="AY461" s="256" t="s">
        <v>224</v>
      </c>
    </row>
    <row r="462" s="13" customFormat="1">
      <c r="A462" s="13"/>
      <c r="B462" s="245"/>
      <c r="C462" s="246"/>
      <c r="D462" s="247" t="s">
        <v>232</v>
      </c>
      <c r="E462" s="248" t="s">
        <v>1</v>
      </c>
      <c r="F462" s="249" t="s">
        <v>3384</v>
      </c>
      <c r="G462" s="246"/>
      <c r="H462" s="250">
        <v>14.233000000000001</v>
      </c>
      <c r="I462" s="251"/>
      <c r="J462" s="246"/>
      <c r="K462" s="246"/>
      <c r="L462" s="252"/>
      <c r="M462" s="253"/>
      <c r="N462" s="254"/>
      <c r="O462" s="254"/>
      <c r="P462" s="254"/>
      <c r="Q462" s="254"/>
      <c r="R462" s="254"/>
      <c r="S462" s="254"/>
      <c r="T462" s="25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6" t="s">
        <v>232</v>
      </c>
      <c r="AU462" s="256" t="s">
        <v>89</v>
      </c>
      <c r="AV462" s="13" t="s">
        <v>89</v>
      </c>
      <c r="AW462" s="13" t="s">
        <v>33</v>
      </c>
      <c r="AX462" s="13" t="s">
        <v>78</v>
      </c>
      <c r="AY462" s="256" t="s">
        <v>224</v>
      </c>
    </row>
    <row r="463" s="13" customFormat="1">
      <c r="A463" s="13"/>
      <c r="B463" s="245"/>
      <c r="C463" s="246"/>
      <c r="D463" s="247" t="s">
        <v>232</v>
      </c>
      <c r="E463" s="248" t="s">
        <v>1</v>
      </c>
      <c r="F463" s="249" t="s">
        <v>4329</v>
      </c>
      <c r="G463" s="246"/>
      <c r="H463" s="250">
        <v>37.347000000000001</v>
      </c>
      <c r="I463" s="251"/>
      <c r="J463" s="246"/>
      <c r="K463" s="246"/>
      <c r="L463" s="252"/>
      <c r="M463" s="253"/>
      <c r="N463" s="254"/>
      <c r="O463" s="254"/>
      <c r="P463" s="254"/>
      <c r="Q463" s="254"/>
      <c r="R463" s="254"/>
      <c r="S463" s="254"/>
      <c r="T463" s="25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6" t="s">
        <v>232</v>
      </c>
      <c r="AU463" s="256" t="s">
        <v>89</v>
      </c>
      <c r="AV463" s="13" t="s">
        <v>89</v>
      </c>
      <c r="AW463" s="13" t="s">
        <v>33</v>
      </c>
      <c r="AX463" s="13" t="s">
        <v>78</v>
      </c>
      <c r="AY463" s="256" t="s">
        <v>224</v>
      </c>
    </row>
    <row r="464" s="15" customFormat="1">
      <c r="A464" s="15"/>
      <c r="B464" s="267"/>
      <c r="C464" s="268"/>
      <c r="D464" s="247" t="s">
        <v>232</v>
      </c>
      <c r="E464" s="269" t="s">
        <v>1</v>
      </c>
      <c r="F464" s="270" t="s">
        <v>248</v>
      </c>
      <c r="G464" s="268"/>
      <c r="H464" s="271">
        <v>316.87200000000001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232</v>
      </c>
      <c r="AU464" s="277" t="s">
        <v>89</v>
      </c>
      <c r="AV464" s="15" t="s">
        <v>230</v>
      </c>
      <c r="AW464" s="15" t="s">
        <v>33</v>
      </c>
      <c r="AX464" s="15" t="s">
        <v>84</v>
      </c>
      <c r="AY464" s="277" t="s">
        <v>224</v>
      </c>
    </row>
    <row r="465" s="2" customFormat="1" ht="16.5" customHeight="1">
      <c r="A465" s="40"/>
      <c r="B465" s="41"/>
      <c r="C465" s="231" t="s">
        <v>613</v>
      </c>
      <c r="D465" s="231" t="s">
        <v>226</v>
      </c>
      <c r="E465" s="232" t="s">
        <v>583</v>
      </c>
      <c r="F465" s="233" t="s">
        <v>584</v>
      </c>
      <c r="G465" s="234" t="s">
        <v>229</v>
      </c>
      <c r="H465" s="235">
        <v>6.7560000000000002</v>
      </c>
      <c r="I465" s="236"/>
      <c r="J465" s="237">
        <f>ROUND(I465*H465,2)</f>
        <v>0</v>
      </c>
      <c r="K465" s="238"/>
      <c r="L465" s="46"/>
      <c r="M465" s="239" t="s">
        <v>1</v>
      </c>
      <c r="N465" s="240" t="s">
        <v>44</v>
      </c>
      <c r="O465" s="93"/>
      <c r="P465" s="241">
        <f>O465*H465</f>
        <v>0</v>
      </c>
      <c r="Q465" s="241">
        <v>0.00018000000000000001</v>
      </c>
      <c r="R465" s="241">
        <f>Q465*H465</f>
        <v>0.00121608</v>
      </c>
      <c r="S465" s="241">
        <v>0</v>
      </c>
      <c r="T465" s="242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3" t="s">
        <v>230</v>
      </c>
      <c r="AT465" s="243" t="s">
        <v>226</v>
      </c>
      <c r="AU465" s="243" t="s">
        <v>89</v>
      </c>
      <c r="AY465" s="19" t="s">
        <v>224</v>
      </c>
      <c r="BE465" s="244">
        <f>IF(N465="základní",J465,0)</f>
        <v>0</v>
      </c>
      <c r="BF465" s="244">
        <f>IF(N465="snížená",J465,0)</f>
        <v>0</v>
      </c>
      <c r="BG465" s="244">
        <f>IF(N465="zákl. přenesená",J465,0)</f>
        <v>0</v>
      </c>
      <c r="BH465" s="244">
        <f>IF(N465="sníž. přenesená",J465,0)</f>
        <v>0</v>
      </c>
      <c r="BI465" s="244">
        <f>IF(N465="nulová",J465,0)</f>
        <v>0</v>
      </c>
      <c r="BJ465" s="19" t="s">
        <v>89</v>
      </c>
      <c r="BK465" s="244">
        <f>ROUND(I465*H465,2)</f>
        <v>0</v>
      </c>
      <c r="BL465" s="19" t="s">
        <v>230</v>
      </c>
      <c r="BM465" s="243" t="s">
        <v>4331</v>
      </c>
    </row>
    <row r="466" s="14" customFormat="1">
      <c r="A466" s="14"/>
      <c r="B466" s="257"/>
      <c r="C466" s="258"/>
      <c r="D466" s="247" t="s">
        <v>232</v>
      </c>
      <c r="E466" s="259" t="s">
        <v>1</v>
      </c>
      <c r="F466" s="260" t="s">
        <v>3388</v>
      </c>
      <c r="G466" s="258"/>
      <c r="H466" s="259" t="s">
        <v>1</v>
      </c>
      <c r="I466" s="261"/>
      <c r="J466" s="258"/>
      <c r="K466" s="258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232</v>
      </c>
      <c r="AU466" s="266" t="s">
        <v>89</v>
      </c>
      <c r="AV466" s="14" t="s">
        <v>84</v>
      </c>
      <c r="AW466" s="14" t="s">
        <v>33</v>
      </c>
      <c r="AX466" s="14" t="s">
        <v>78</v>
      </c>
      <c r="AY466" s="266" t="s">
        <v>224</v>
      </c>
    </row>
    <row r="467" s="13" customFormat="1">
      <c r="A467" s="13"/>
      <c r="B467" s="245"/>
      <c r="C467" s="246"/>
      <c r="D467" s="247" t="s">
        <v>232</v>
      </c>
      <c r="E467" s="248" t="s">
        <v>1</v>
      </c>
      <c r="F467" s="249" t="s">
        <v>3389</v>
      </c>
      <c r="G467" s="246"/>
      <c r="H467" s="250">
        <v>1.4059999999999999</v>
      </c>
      <c r="I467" s="251"/>
      <c r="J467" s="246"/>
      <c r="K467" s="246"/>
      <c r="L467" s="252"/>
      <c r="M467" s="253"/>
      <c r="N467" s="254"/>
      <c r="O467" s="254"/>
      <c r="P467" s="254"/>
      <c r="Q467" s="254"/>
      <c r="R467" s="254"/>
      <c r="S467" s="254"/>
      <c r="T467" s="25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6" t="s">
        <v>232</v>
      </c>
      <c r="AU467" s="256" t="s">
        <v>89</v>
      </c>
      <c r="AV467" s="13" t="s">
        <v>89</v>
      </c>
      <c r="AW467" s="13" t="s">
        <v>33</v>
      </c>
      <c r="AX467" s="13" t="s">
        <v>78</v>
      </c>
      <c r="AY467" s="256" t="s">
        <v>224</v>
      </c>
    </row>
    <row r="468" s="13" customFormat="1">
      <c r="A468" s="13"/>
      <c r="B468" s="245"/>
      <c r="C468" s="246"/>
      <c r="D468" s="247" t="s">
        <v>232</v>
      </c>
      <c r="E468" s="248" t="s">
        <v>1</v>
      </c>
      <c r="F468" s="249" t="s">
        <v>3390</v>
      </c>
      <c r="G468" s="246"/>
      <c r="H468" s="250">
        <v>1.4059999999999999</v>
      </c>
      <c r="I468" s="251"/>
      <c r="J468" s="246"/>
      <c r="K468" s="246"/>
      <c r="L468" s="252"/>
      <c r="M468" s="253"/>
      <c r="N468" s="254"/>
      <c r="O468" s="254"/>
      <c r="P468" s="254"/>
      <c r="Q468" s="254"/>
      <c r="R468" s="254"/>
      <c r="S468" s="254"/>
      <c r="T468" s="25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6" t="s">
        <v>232</v>
      </c>
      <c r="AU468" s="256" t="s">
        <v>89</v>
      </c>
      <c r="AV468" s="13" t="s">
        <v>89</v>
      </c>
      <c r="AW468" s="13" t="s">
        <v>33</v>
      </c>
      <c r="AX468" s="13" t="s">
        <v>78</v>
      </c>
      <c r="AY468" s="256" t="s">
        <v>224</v>
      </c>
    </row>
    <row r="469" s="13" customFormat="1">
      <c r="A469" s="13"/>
      <c r="B469" s="245"/>
      <c r="C469" s="246"/>
      <c r="D469" s="247" t="s">
        <v>232</v>
      </c>
      <c r="E469" s="248" t="s">
        <v>1</v>
      </c>
      <c r="F469" s="249" t="s">
        <v>3391</v>
      </c>
      <c r="G469" s="246"/>
      <c r="H469" s="250">
        <v>1.095</v>
      </c>
      <c r="I469" s="251"/>
      <c r="J469" s="246"/>
      <c r="K469" s="246"/>
      <c r="L469" s="252"/>
      <c r="M469" s="253"/>
      <c r="N469" s="254"/>
      <c r="O469" s="254"/>
      <c r="P469" s="254"/>
      <c r="Q469" s="254"/>
      <c r="R469" s="254"/>
      <c r="S469" s="254"/>
      <c r="T469" s="25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6" t="s">
        <v>232</v>
      </c>
      <c r="AU469" s="256" t="s">
        <v>89</v>
      </c>
      <c r="AV469" s="13" t="s">
        <v>89</v>
      </c>
      <c r="AW469" s="13" t="s">
        <v>33</v>
      </c>
      <c r="AX469" s="13" t="s">
        <v>78</v>
      </c>
      <c r="AY469" s="256" t="s">
        <v>224</v>
      </c>
    </row>
    <row r="470" s="13" customFormat="1">
      <c r="A470" s="13"/>
      <c r="B470" s="245"/>
      <c r="C470" s="246"/>
      <c r="D470" s="247" t="s">
        <v>232</v>
      </c>
      <c r="E470" s="248" t="s">
        <v>1</v>
      </c>
      <c r="F470" s="249" t="s">
        <v>3392</v>
      </c>
      <c r="G470" s="246"/>
      <c r="H470" s="250">
        <v>2.8490000000000002</v>
      </c>
      <c r="I470" s="251"/>
      <c r="J470" s="246"/>
      <c r="K470" s="246"/>
      <c r="L470" s="252"/>
      <c r="M470" s="253"/>
      <c r="N470" s="254"/>
      <c r="O470" s="254"/>
      <c r="P470" s="254"/>
      <c r="Q470" s="254"/>
      <c r="R470" s="254"/>
      <c r="S470" s="254"/>
      <c r="T470" s="25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6" t="s">
        <v>232</v>
      </c>
      <c r="AU470" s="256" t="s">
        <v>89</v>
      </c>
      <c r="AV470" s="13" t="s">
        <v>89</v>
      </c>
      <c r="AW470" s="13" t="s">
        <v>33</v>
      </c>
      <c r="AX470" s="13" t="s">
        <v>78</v>
      </c>
      <c r="AY470" s="256" t="s">
        <v>224</v>
      </c>
    </row>
    <row r="471" s="15" customFormat="1">
      <c r="A471" s="15"/>
      <c r="B471" s="267"/>
      <c r="C471" s="268"/>
      <c r="D471" s="247" t="s">
        <v>232</v>
      </c>
      <c r="E471" s="269" t="s">
        <v>1</v>
      </c>
      <c r="F471" s="270" t="s">
        <v>248</v>
      </c>
      <c r="G471" s="268"/>
      <c r="H471" s="271">
        <v>6.7560000000000002</v>
      </c>
      <c r="I471" s="272"/>
      <c r="J471" s="268"/>
      <c r="K471" s="268"/>
      <c r="L471" s="273"/>
      <c r="M471" s="274"/>
      <c r="N471" s="275"/>
      <c r="O471" s="275"/>
      <c r="P471" s="275"/>
      <c r="Q471" s="275"/>
      <c r="R471" s="275"/>
      <c r="S471" s="275"/>
      <c r="T471" s="27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7" t="s">
        <v>232</v>
      </c>
      <c r="AU471" s="277" t="s">
        <v>89</v>
      </c>
      <c r="AV471" s="15" t="s">
        <v>230</v>
      </c>
      <c r="AW471" s="15" t="s">
        <v>33</v>
      </c>
      <c r="AX471" s="15" t="s">
        <v>84</v>
      </c>
      <c r="AY471" s="277" t="s">
        <v>224</v>
      </c>
    </row>
    <row r="472" s="2" customFormat="1" ht="37.8" customHeight="1">
      <c r="A472" s="40"/>
      <c r="B472" s="41"/>
      <c r="C472" s="231" t="s">
        <v>618</v>
      </c>
      <c r="D472" s="231" t="s">
        <v>226</v>
      </c>
      <c r="E472" s="232" t="s">
        <v>591</v>
      </c>
      <c r="F472" s="233" t="s">
        <v>592</v>
      </c>
      <c r="G472" s="234" t="s">
        <v>229</v>
      </c>
      <c r="H472" s="235">
        <v>58.567999999999998</v>
      </c>
      <c r="I472" s="236"/>
      <c r="J472" s="237">
        <f>ROUND(I472*H472,2)</f>
        <v>0</v>
      </c>
      <c r="K472" s="238"/>
      <c r="L472" s="46"/>
      <c r="M472" s="239" t="s">
        <v>1</v>
      </c>
      <c r="N472" s="240" t="s">
        <v>44</v>
      </c>
      <c r="O472" s="93"/>
      <c r="P472" s="241">
        <f>O472*H472</f>
        <v>0</v>
      </c>
      <c r="Q472" s="241">
        <v>0.0088400000000000006</v>
      </c>
      <c r="R472" s="241">
        <f>Q472*H472</f>
        <v>0.51774112000000005</v>
      </c>
      <c r="S472" s="241">
        <v>0</v>
      </c>
      <c r="T472" s="242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3" t="s">
        <v>230</v>
      </c>
      <c r="AT472" s="243" t="s">
        <v>226</v>
      </c>
      <c r="AU472" s="243" t="s">
        <v>89</v>
      </c>
      <c r="AY472" s="19" t="s">
        <v>224</v>
      </c>
      <c r="BE472" s="244">
        <f>IF(N472="základní",J472,0)</f>
        <v>0</v>
      </c>
      <c r="BF472" s="244">
        <f>IF(N472="snížená",J472,0)</f>
        <v>0</v>
      </c>
      <c r="BG472" s="244">
        <f>IF(N472="zákl. přenesená",J472,0)</f>
        <v>0</v>
      </c>
      <c r="BH472" s="244">
        <f>IF(N472="sníž. přenesená",J472,0)</f>
        <v>0</v>
      </c>
      <c r="BI472" s="244">
        <f>IF(N472="nulová",J472,0)</f>
        <v>0</v>
      </c>
      <c r="BJ472" s="19" t="s">
        <v>89</v>
      </c>
      <c r="BK472" s="244">
        <f>ROUND(I472*H472,2)</f>
        <v>0</v>
      </c>
      <c r="BL472" s="19" t="s">
        <v>230</v>
      </c>
      <c r="BM472" s="243" t="s">
        <v>4332</v>
      </c>
    </row>
    <row r="473" s="14" customFormat="1">
      <c r="A473" s="14"/>
      <c r="B473" s="257"/>
      <c r="C473" s="258"/>
      <c r="D473" s="247" t="s">
        <v>232</v>
      </c>
      <c r="E473" s="259" t="s">
        <v>1</v>
      </c>
      <c r="F473" s="260" t="s">
        <v>568</v>
      </c>
      <c r="G473" s="258"/>
      <c r="H473" s="259" t="s">
        <v>1</v>
      </c>
      <c r="I473" s="261"/>
      <c r="J473" s="258"/>
      <c r="K473" s="258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232</v>
      </c>
      <c r="AU473" s="266" t="s">
        <v>89</v>
      </c>
      <c r="AV473" s="14" t="s">
        <v>84</v>
      </c>
      <c r="AW473" s="14" t="s">
        <v>33</v>
      </c>
      <c r="AX473" s="14" t="s">
        <v>78</v>
      </c>
      <c r="AY473" s="266" t="s">
        <v>224</v>
      </c>
    </row>
    <row r="474" s="13" customFormat="1">
      <c r="A474" s="13"/>
      <c r="B474" s="245"/>
      <c r="C474" s="246"/>
      <c r="D474" s="247" t="s">
        <v>232</v>
      </c>
      <c r="E474" s="248" t="s">
        <v>1</v>
      </c>
      <c r="F474" s="249" t="s">
        <v>3368</v>
      </c>
      <c r="G474" s="246"/>
      <c r="H474" s="250">
        <v>3.1859999999999999</v>
      </c>
      <c r="I474" s="251"/>
      <c r="J474" s="246"/>
      <c r="K474" s="246"/>
      <c r="L474" s="252"/>
      <c r="M474" s="253"/>
      <c r="N474" s="254"/>
      <c r="O474" s="254"/>
      <c r="P474" s="254"/>
      <c r="Q474" s="254"/>
      <c r="R474" s="254"/>
      <c r="S474" s="254"/>
      <c r="T474" s="25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6" t="s">
        <v>232</v>
      </c>
      <c r="AU474" s="256" t="s">
        <v>89</v>
      </c>
      <c r="AV474" s="13" t="s">
        <v>89</v>
      </c>
      <c r="AW474" s="13" t="s">
        <v>33</v>
      </c>
      <c r="AX474" s="13" t="s">
        <v>78</v>
      </c>
      <c r="AY474" s="256" t="s">
        <v>224</v>
      </c>
    </row>
    <row r="475" s="13" customFormat="1">
      <c r="A475" s="13"/>
      <c r="B475" s="245"/>
      <c r="C475" s="246"/>
      <c r="D475" s="247" t="s">
        <v>232</v>
      </c>
      <c r="E475" s="248" t="s">
        <v>1</v>
      </c>
      <c r="F475" s="249" t="s">
        <v>3369</v>
      </c>
      <c r="G475" s="246"/>
      <c r="H475" s="250">
        <v>3.1859999999999999</v>
      </c>
      <c r="I475" s="251"/>
      <c r="J475" s="246"/>
      <c r="K475" s="246"/>
      <c r="L475" s="252"/>
      <c r="M475" s="253"/>
      <c r="N475" s="254"/>
      <c r="O475" s="254"/>
      <c r="P475" s="254"/>
      <c r="Q475" s="254"/>
      <c r="R475" s="254"/>
      <c r="S475" s="254"/>
      <c r="T475" s="25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6" t="s">
        <v>232</v>
      </c>
      <c r="AU475" s="256" t="s">
        <v>89</v>
      </c>
      <c r="AV475" s="13" t="s">
        <v>89</v>
      </c>
      <c r="AW475" s="13" t="s">
        <v>33</v>
      </c>
      <c r="AX475" s="13" t="s">
        <v>78</v>
      </c>
      <c r="AY475" s="256" t="s">
        <v>224</v>
      </c>
    </row>
    <row r="476" s="13" customFormat="1">
      <c r="A476" s="13"/>
      <c r="B476" s="245"/>
      <c r="C476" s="246"/>
      <c r="D476" s="247" t="s">
        <v>232</v>
      </c>
      <c r="E476" s="248" t="s">
        <v>1</v>
      </c>
      <c r="F476" s="249" t="s">
        <v>4333</v>
      </c>
      <c r="G476" s="246"/>
      <c r="H476" s="250">
        <v>45.807000000000002</v>
      </c>
      <c r="I476" s="251"/>
      <c r="J476" s="246"/>
      <c r="K476" s="246"/>
      <c r="L476" s="252"/>
      <c r="M476" s="253"/>
      <c r="N476" s="254"/>
      <c r="O476" s="254"/>
      <c r="P476" s="254"/>
      <c r="Q476" s="254"/>
      <c r="R476" s="254"/>
      <c r="S476" s="254"/>
      <c r="T476" s="25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6" t="s">
        <v>232</v>
      </c>
      <c r="AU476" s="256" t="s">
        <v>89</v>
      </c>
      <c r="AV476" s="13" t="s">
        <v>89</v>
      </c>
      <c r="AW476" s="13" t="s">
        <v>33</v>
      </c>
      <c r="AX476" s="13" t="s">
        <v>78</v>
      </c>
      <c r="AY476" s="256" t="s">
        <v>224</v>
      </c>
    </row>
    <row r="477" s="13" customFormat="1">
      <c r="A477" s="13"/>
      <c r="B477" s="245"/>
      <c r="C477" s="246"/>
      <c r="D477" s="247" t="s">
        <v>232</v>
      </c>
      <c r="E477" s="248" t="s">
        <v>1</v>
      </c>
      <c r="F477" s="249" t="s">
        <v>3371</v>
      </c>
      <c r="G477" s="246"/>
      <c r="H477" s="250">
        <v>6.3890000000000002</v>
      </c>
      <c r="I477" s="251"/>
      <c r="J477" s="246"/>
      <c r="K477" s="246"/>
      <c r="L477" s="252"/>
      <c r="M477" s="253"/>
      <c r="N477" s="254"/>
      <c r="O477" s="254"/>
      <c r="P477" s="254"/>
      <c r="Q477" s="254"/>
      <c r="R477" s="254"/>
      <c r="S477" s="254"/>
      <c r="T477" s="25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6" t="s">
        <v>232</v>
      </c>
      <c r="AU477" s="256" t="s">
        <v>89</v>
      </c>
      <c r="AV477" s="13" t="s">
        <v>89</v>
      </c>
      <c r="AW477" s="13" t="s">
        <v>33</v>
      </c>
      <c r="AX477" s="13" t="s">
        <v>78</v>
      </c>
      <c r="AY477" s="256" t="s">
        <v>224</v>
      </c>
    </row>
    <row r="478" s="15" customFormat="1">
      <c r="A478" s="15"/>
      <c r="B478" s="267"/>
      <c r="C478" s="268"/>
      <c r="D478" s="247" t="s">
        <v>232</v>
      </c>
      <c r="E478" s="269" t="s">
        <v>1</v>
      </c>
      <c r="F478" s="270" t="s">
        <v>248</v>
      </c>
      <c r="G478" s="268"/>
      <c r="H478" s="271">
        <v>58.567999999999998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232</v>
      </c>
      <c r="AU478" s="277" t="s">
        <v>89</v>
      </c>
      <c r="AV478" s="15" t="s">
        <v>230</v>
      </c>
      <c r="AW478" s="15" t="s">
        <v>33</v>
      </c>
      <c r="AX478" s="15" t="s">
        <v>84</v>
      </c>
      <c r="AY478" s="277" t="s">
        <v>224</v>
      </c>
    </row>
    <row r="479" s="2" customFormat="1" ht="16.5" customHeight="1">
      <c r="A479" s="40"/>
      <c r="B479" s="41"/>
      <c r="C479" s="278" t="s">
        <v>505</v>
      </c>
      <c r="D479" s="278" t="s">
        <v>390</v>
      </c>
      <c r="E479" s="279" t="s">
        <v>595</v>
      </c>
      <c r="F479" s="280" t="s">
        <v>596</v>
      </c>
      <c r="G479" s="281" t="s">
        <v>229</v>
      </c>
      <c r="H479" s="282">
        <v>61.496000000000002</v>
      </c>
      <c r="I479" s="283"/>
      <c r="J479" s="284">
        <f>ROUND(I479*H479,2)</f>
        <v>0</v>
      </c>
      <c r="K479" s="285"/>
      <c r="L479" s="286"/>
      <c r="M479" s="287" t="s">
        <v>1</v>
      </c>
      <c r="N479" s="288" t="s">
        <v>44</v>
      </c>
      <c r="O479" s="93"/>
      <c r="P479" s="241">
        <f>O479*H479</f>
        <v>0</v>
      </c>
      <c r="Q479" s="241">
        <v>0.0038999999999999998</v>
      </c>
      <c r="R479" s="241">
        <f>Q479*H479</f>
        <v>0.2398344</v>
      </c>
      <c r="S479" s="241">
        <v>0</v>
      </c>
      <c r="T479" s="242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3" t="s">
        <v>270</v>
      </c>
      <c r="AT479" s="243" t="s">
        <v>390</v>
      </c>
      <c r="AU479" s="243" t="s">
        <v>89</v>
      </c>
      <c r="AY479" s="19" t="s">
        <v>224</v>
      </c>
      <c r="BE479" s="244">
        <f>IF(N479="základní",J479,0)</f>
        <v>0</v>
      </c>
      <c r="BF479" s="244">
        <f>IF(N479="snížená",J479,0)</f>
        <v>0</v>
      </c>
      <c r="BG479" s="244">
        <f>IF(N479="zákl. přenesená",J479,0)</f>
        <v>0</v>
      </c>
      <c r="BH479" s="244">
        <f>IF(N479="sníž. přenesená",J479,0)</f>
        <v>0</v>
      </c>
      <c r="BI479" s="244">
        <f>IF(N479="nulová",J479,0)</f>
        <v>0</v>
      </c>
      <c r="BJ479" s="19" t="s">
        <v>89</v>
      </c>
      <c r="BK479" s="244">
        <f>ROUND(I479*H479,2)</f>
        <v>0</v>
      </c>
      <c r="BL479" s="19" t="s">
        <v>230</v>
      </c>
      <c r="BM479" s="243" t="s">
        <v>4334</v>
      </c>
    </row>
    <row r="480" s="13" customFormat="1">
      <c r="A480" s="13"/>
      <c r="B480" s="245"/>
      <c r="C480" s="246"/>
      <c r="D480" s="247" t="s">
        <v>232</v>
      </c>
      <c r="E480" s="248" t="s">
        <v>1</v>
      </c>
      <c r="F480" s="249" t="s">
        <v>4335</v>
      </c>
      <c r="G480" s="246"/>
      <c r="H480" s="250">
        <v>61.496000000000002</v>
      </c>
      <c r="I480" s="251"/>
      <c r="J480" s="246"/>
      <c r="K480" s="246"/>
      <c r="L480" s="252"/>
      <c r="M480" s="253"/>
      <c r="N480" s="254"/>
      <c r="O480" s="254"/>
      <c r="P480" s="254"/>
      <c r="Q480" s="254"/>
      <c r="R480" s="254"/>
      <c r="S480" s="254"/>
      <c r="T480" s="25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6" t="s">
        <v>232</v>
      </c>
      <c r="AU480" s="256" t="s">
        <v>89</v>
      </c>
      <c r="AV480" s="13" t="s">
        <v>89</v>
      </c>
      <c r="AW480" s="13" t="s">
        <v>33</v>
      </c>
      <c r="AX480" s="13" t="s">
        <v>84</v>
      </c>
      <c r="AY480" s="256" t="s">
        <v>224</v>
      </c>
    </row>
    <row r="481" s="2" customFormat="1" ht="33" customHeight="1">
      <c r="A481" s="40"/>
      <c r="B481" s="41"/>
      <c r="C481" s="231" t="s">
        <v>558</v>
      </c>
      <c r="D481" s="231" t="s">
        <v>226</v>
      </c>
      <c r="E481" s="232" t="s">
        <v>600</v>
      </c>
      <c r="F481" s="233" t="s">
        <v>3396</v>
      </c>
      <c r="G481" s="234" t="s">
        <v>229</v>
      </c>
      <c r="H481" s="235">
        <v>8.5449999999999999</v>
      </c>
      <c r="I481" s="236"/>
      <c r="J481" s="237">
        <f>ROUND(I481*H481,2)</f>
        <v>0</v>
      </c>
      <c r="K481" s="238"/>
      <c r="L481" s="46"/>
      <c r="M481" s="239" t="s">
        <v>1</v>
      </c>
      <c r="N481" s="240" t="s">
        <v>44</v>
      </c>
      <c r="O481" s="93"/>
      <c r="P481" s="241">
        <f>O481*H481</f>
        <v>0</v>
      </c>
      <c r="Q481" s="241">
        <v>0.01119</v>
      </c>
      <c r="R481" s="241">
        <f>Q481*H481</f>
        <v>0.095618549999999997</v>
      </c>
      <c r="S481" s="241">
        <v>0</v>
      </c>
      <c r="T481" s="242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3" t="s">
        <v>230</v>
      </c>
      <c r="AT481" s="243" t="s">
        <v>226</v>
      </c>
      <c r="AU481" s="243" t="s">
        <v>89</v>
      </c>
      <c r="AY481" s="19" t="s">
        <v>224</v>
      </c>
      <c r="BE481" s="244">
        <f>IF(N481="základní",J481,0)</f>
        <v>0</v>
      </c>
      <c r="BF481" s="244">
        <f>IF(N481="snížená",J481,0)</f>
        <v>0</v>
      </c>
      <c r="BG481" s="244">
        <f>IF(N481="zákl. přenesená",J481,0)</f>
        <v>0</v>
      </c>
      <c r="BH481" s="244">
        <f>IF(N481="sníž. přenesená",J481,0)</f>
        <v>0</v>
      </c>
      <c r="BI481" s="244">
        <f>IF(N481="nulová",J481,0)</f>
        <v>0</v>
      </c>
      <c r="BJ481" s="19" t="s">
        <v>89</v>
      </c>
      <c r="BK481" s="244">
        <f>ROUND(I481*H481,2)</f>
        <v>0</v>
      </c>
      <c r="BL481" s="19" t="s">
        <v>230</v>
      </c>
      <c r="BM481" s="243" t="s">
        <v>4336</v>
      </c>
    </row>
    <row r="482" s="14" customFormat="1">
      <c r="A482" s="14"/>
      <c r="B482" s="257"/>
      <c r="C482" s="258"/>
      <c r="D482" s="247" t="s">
        <v>232</v>
      </c>
      <c r="E482" s="259" t="s">
        <v>1</v>
      </c>
      <c r="F482" s="260" t="s">
        <v>3372</v>
      </c>
      <c r="G482" s="258"/>
      <c r="H482" s="259" t="s">
        <v>1</v>
      </c>
      <c r="I482" s="261"/>
      <c r="J482" s="258"/>
      <c r="K482" s="258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232</v>
      </c>
      <c r="AU482" s="266" t="s">
        <v>89</v>
      </c>
      <c r="AV482" s="14" t="s">
        <v>84</v>
      </c>
      <c r="AW482" s="14" t="s">
        <v>33</v>
      </c>
      <c r="AX482" s="14" t="s">
        <v>78</v>
      </c>
      <c r="AY482" s="266" t="s">
        <v>224</v>
      </c>
    </row>
    <row r="483" s="13" customFormat="1">
      <c r="A483" s="13"/>
      <c r="B483" s="245"/>
      <c r="C483" s="246"/>
      <c r="D483" s="247" t="s">
        <v>232</v>
      </c>
      <c r="E483" s="248" t="s">
        <v>1</v>
      </c>
      <c r="F483" s="249" t="s">
        <v>3374</v>
      </c>
      <c r="G483" s="246"/>
      <c r="H483" s="250">
        <v>8.5449999999999999</v>
      </c>
      <c r="I483" s="251"/>
      <c r="J483" s="246"/>
      <c r="K483" s="246"/>
      <c r="L483" s="252"/>
      <c r="M483" s="253"/>
      <c r="N483" s="254"/>
      <c r="O483" s="254"/>
      <c r="P483" s="254"/>
      <c r="Q483" s="254"/>
      <c r="R483" s="254"/>
      <c r="S483" s="254"/>
      <c r="T483" s="25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6" t="s">
        <v>232</v>
      </c>
      <c r="AU483" s="256" t="s">
        <v>89</v>
      </c>
      <c r="AV483" s="13" t="s">
        <v>89</v>
      </c>
      <c r="AW483" s="13" t="s">
        <v>33</v>
      </c>
      <c r="AX483" s="13" t="s">
        <v>84</v>
      </c>
      <c r="AY483" s="256" t="s">
        <v>224</v>
      </c>
    </row>
    <row r="484" s="2" customFormat="1" ht="16.5" customHeight="1">
      <c r="A484" s="40"/>
      <c r="B484" s="41"/>
      <c r="C484" s="278" t="s">
        <v>632</v>
      </c>
      <c r="D484" s="278" t="s">
        <v>390</v>
      </c>
      <c r="E484" s="279" t="s">
        <v>3398</v>
      </c>
      <c r="F484" s="280" t="s">
        <v>3399</v>
      </c>
      <c r="G484" s="281" t="s">
        <v>229</v>
      </c>
      <c r="H484" s="282">
        <v>8.9719999999999995</v>
      </c>
      <c r="I484" s="283"/>
      <c r="J484" s="284">
        <f>ROUND(I484*H484,2)</f>
        <v>0</v>
      </c>
      <c r="K484" s="285"/>
      <c r="L484" s="286"/>
      <c r="M484" s="287" t="s">
        <v>1</v>
      </c>
      <c r="N484" s="288" t="s">
        <v>44</v>
      </c>
      <c r="O484" s="93"/>
      <c r="P484" s="241">
        <f>O484*H484</f>
        <v>0</v>
      </c>
      <c r="Q484" s="241">
        <v>0.00044999999999999999</v>
      </c>
      <c r="R484" s="241">
        <f>Q484*H484</f>
        <v>0.0040374</v>
      </c>
      <c r="S484" s="241">
        <v>0</v>
      </c>
      <c r="T484" s="242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3" t="s">
        <v>270</v>
      </c>
      <c r="AT484" s="243" t="s">
        <v>390</v>
      </c>
      <c r="AU484" s="243" t="s">
        <v>89</v>
      </c>
      <c r="AY484" s="19" t="s">
        <v>224</v>
      </c>
      <c r="BE484" s="244">
        <f>IF(N484="základní",J484,0)</f>
        <v>0</v>
      </c>
      <c r="BF484" s="244">
        <f>IF(N484="snížená",J484,0)</f>
        <v>0</v>
      </c>
      <c r="BG484" s="244">
        <f>IF(N484="zákl. přenesená",J484,0)</f>
        <v>0</v>
      </c>
      <c r="BH484" s="244">
        <f>IF(N484="sníž. přenesená",J484,0)</f>
        <v>0</v>
      </c>
      <c r="BI484" s="244">
        <f>IF(N484="nulová",J484,0)</f>
        <v>0</v>
      </c>
      <c r="BJ484" s="19" t="s">
        <v>89</v>
      </c>
      <c r="BK484" s="244">
        <f>ROUND(I484*H484,2)</f>
        <v>0</v>
      </c>
      <c r="BL484" s="19" t="s">
        <v>230</v>
      </c>
      <c r="BM484" s="243" t="s">
        <v>4337</v>
      </c>
    </row>
    <row r="485" s="14" customFormat="1">
      <c r="A485" s="14"/>
      <c r="B485" s="257"/>
      <c r="C485" s="258"/>
      <c r="D485" s="247" t="s">
        <v>232</v>
      </c>
      <c r="E485" s="259" t="s">
        <v>1</v>
      </c>
      <c r="F485" s="260" t="s">
        <v>3372</v>
      </c>
      <c r="G485" s="258"/>
      <c r="H485" s="259" t="s">
        <v>1</v>
      </c>
      <c r="I485" s="261"/>
      <c r="J485" s="258"/>
      <c r="K485" s="258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232</v>
      </c>
      <c r="AU485" s="266" t="s">
        <v>89</v>
      </c>
      <c r="AV485" s="14" t="s">
        <v>84</v>
      </c>
      <c r="AW485" s="14" t="s">
        <v>33</v>
      </c>
      <c r="AX485" s="14" t="s">
        <v>78</v>
      </c>
      <c r="AY485" s="266" t="s">
        <v>224</v>
      </c>
    </row>
    <row r="486" s="13" customFormat="1">
      <c r="A486" s="13"/>
      <c r="B486" s="245"/>
      <c r="C486" s="246"/>
      <c r="D486" s="247" t="s">
        <v>232</v>
      </c>
      <c r="E486" s="248" t="s">
        <v>1</v>
      </c>
      <c r="F486" s="249" t="s">
        <v>3402</v>
      </c>
      <c r="G486" s="246"/>
      <c r="H486" s="250">
        <v>8.9719999999999995</v>
      </c>
      <c r="I486" s="251"/>
      <c r="J486" s="246"/>
      <c r="K486" s="246"/>
      <c r="L486" s="252"/>
      <c r="M486" s="253"/>
      <c r="N486" s="254"/>
      <c r="O486" s="254"/>
      <c r="P486" s="254"/>
      <c r="Q486" s="254"/>
      <c r="R486" s="254"/>
      <c r="S486" s="254"/>
      <c r="T486" s="25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6" t="s">
        <v>232</v>
      </c>
      <c r="AU486" s="256" t="s">
        <v>89</v>
      </c>
      <c r="AV486" s="13" t="s">
        <v>89</v>
      </c>
      <c r="AW486" s="13" t="s">
        <v>33</v>
      </c>
      <c r="AX486" s="13" t="s">
        <v>84</v>
      </c>
      <c r="AY486" s="256" t="s">
        <v>224</v>
      </c>
    </row>
    <row r="487" s="2" customFormat="1" ht="37.8" customHeight="1">
      <c r="A487" s="40"/>
      <c r="B487" s="41"/>
      <c r="C487" s="231" t="s">
        <v>637</v>
      </c>
      <c r="D487" s="231" t="s">
        <v>226</v>
      </c>
      <c r="E487" s="232" t="s">
        <v>610</v>
      </c>
      <c r="F487" s="233" t="s">
        <v>611</v>
      </c>
      <c r="G487" s="234" t="s">
        <v>229</v>
      </c>
      <c r="H487" s="235">
        <v>0.34999999999999998</v>
      </c>
      <c r="I487" s="236"/>
      <c r="J487" s="237">
        <f>ROUND(I487*H487,2)</f>
        <v>0</v>
      </c>
      <c r="K487" s="238"/>
      <c r="L487" s="46"/>
      <c r="M487" s="239" t="s">
        <v>1</v>
      </c>
      <c r="N487" s="240" t="s">
        <v>44</v>
      </c>
      <c r="O487" s="93"/>
      <c r="P487" s="241">
        <f>O487*H487</f>
        <v>0</v>
      </c>
      <c r="Q487" s="241">
        <v>0.01119</v>
      </c>
      <c r="R487" s="241">
        <f>Q487*H487</f>
        <v>0.0039164999999999998</v>
      </c>
      <c r="S487" s="241">
        <v>0</v>
      </c>
      <c r="T487" s="242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3" t="s">
        <v>230</v>
      </c>
      <c r="AT487" s="243" t="s">
        <v>226</v>
      </c>
      <c r="AU487" s="243" t="s">
        <v>89</v>
      </c>
      <c r="AY487" s="19" t="s">
        <v>224</v>
      </c>
      <c r="BE487" s="244">
        <f>IF(N487="základní",J487,0)</f>
        <v>0</v>
      </c>
      <c r="BF487" s="244">
        <f>IF(N487="snížená",J487,0)</f>
        <v>0</v>
      </c>
      <c r="BG487" s="244">
        <f>IF(N487="zákl. přenesená",J487,0)</f>
        <v>0</v>
      </c>
      <c r="BH487" s="244">
        <f>IF(N487="sníž. přenesená",J487,0)</f>
        <v>0</v>
      </c>
      <c r="BI487" s="244">
        <f>IF(N487="nulová",J487,0)</f>
        <v>0</v>
      </c>
      <c r="BJ487" s="19" t="s">
        <v>89</v>
      </c>
      <c r="BK487" s="244">
        <f>ROUND(I487*H487,2)</f>
        <v>0</v>
      </c>
      <c r="BL487" s="19" t="s">
        <v>230</v>
      </c>
      <c r="BM487" s="243" t="s">
        <v>4338</v>
      </c>
    </row>
    <row r="488" s="14" customFormat="1">
      <c r="A488" s="14"/>
      <c r="B488" s="257"/>
      <c r="C488" s="258"/>
      <c r="D488" s="247" t="s">
        <v>232</v>
      </c>
      <c r="E488" s="259" t="s">
        <v>1</v>
      </c>
      <c r="F488" s="260" t="s">
        <v>576</v>
      </c>
      <c r="G488" s="258"/>
      <c r="H488" s="259" t="s">
        <v>1</v>
      </c>
      <c r="I488" s="261"/>
      <c r="J488" s="258"/>
      <c r="K488" s="258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232</v>
      </c>
      <c r="AU488" s="266" t="s">
        <v>89</v>
      </c>
      <c r="AV488" s="14" t="s">
        <v>84</v>
      </c>
      <c r="AW488" s="14" t="s">
        <v>33</v>
      </c>
      <c r="AX488" s="14" t="s">
        <v>78</v>
      </c>
      <c r="AY488" s="266" t="s">
        <v>224</v>
      </c>
    </row>
    <row r="489" s="13" customFormat="1">
      <c r="A489" s="13"/>
      <c r="B489" s="245"/>
      <c r="C489" s="246"/>
      <c r="D489" s="247" t="s">
        <v>232</v>
      </c>
      <c r="E489" s="248" t="s">
        <v>1</v>
      </c>
      <c r="F489" s="249" t="s">
        <v>3375</v>
      </c>
      <c r="G489" s="246"/>
      <c r="H489" s="250">
        <v>0.34999999999999998</v>
      </c>
      <c r="I489" s="251"/>
      <c r="J489" s="246"/>
      <c r="K489" s="246"/>
      <c r="L489" s="252"/>
      <c r="M489" s="253"/>
      <c r="N489" s="254"/>
      <c r="O489" s="254"/>
      <c r="P489" s="254"/>
      <c r="Q489" s="254"/>
      <c r="R489" s="254"/>
      <c r="S489" s="254"/>
      <c r="T489" s="25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6" t="s">
        <v>232</v>
      </c>
      <c r="AU489" s="256" t="s">
        <v>89</v>
      </c>
      <c r="AV489" s="13" t="s">
        <v>89</v>
      </c>
      <c r="AW489" s="13" t="s">
        <v>33</v>
      </c>
      <c r="AX489" s="13" t="s">
        <v>84</v>
      </c>
      <c r="AY489" s="256" t="s">
        <v>224</v>
      </c>
    </row>
    <row r="490" s="2" customFormat="1" ht="37.8" customHeight="1">
      <c r="A490" s="40"/>
      <c r="B490" s="41"/>
      <c r="C490" s="231" t="s">
        <v>642</v>
      </c>
      <c r="D490" s="231" t="s">
        <v>226</v>
      </c>
      <c r="E490" s="232" t="s">
        <v>3404</v>
      </c>
      <c r="F490" s="233" t="s">
        <v>3405</v>
      </c>
      <c r="G490" s="234" t="s">
        <v>229</v>
      </c>
      <c r="H490" s="235">
        <v>7.1020000000000003</v>
      </c>
      <c r="I490" s="236"/>
      <c r="J490" s="237">
        <f>ROUND(I490*H490,2)</f>
        <v>0</v>
      </c>
      <c r="K490" s="238"/>
      <c r="L490" s="46"/>
      <c r="M490" s="239" t="s">
        <v>1</v>
      </c>
      <c r="N490" s="240" t="s">
        <v>44</v>
      </c>
      <c r="O490" s="93"/>
      <c r="P490" s="241">
        <f>O490*H490</f>
        <v>0</v>
      </c>
      <c r="Q490" s="241">
        <v>0.01119</v>
      </c>
      <c r="R490" s="241">
        <f>Q490*H490</f>
        <v>0.079471380000000008</v>
      </c>
      <c r="S490" s="241">
        <v>0</v>
      </c>
      <c r="T490" s="242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3" t="s">
        <v>230</v>
      </c>
      <c r="AT490" s="243" t="s">
        <v>226</v>
      </c>
      <c r="AU490" s="243" t="s">
        <v>89</v>
      </c>
      <c r="AY490" s="19" t="s">
        <v>224</v>
      </c>
      <c r="BE490" s="244">
        <f>IF(N490="základní",J490,0)</f>
        <v>0</v>
      </c>
      <c r="BF490" s="244">
        <f>IF(N490="snížená",J490,0)</f>
        <v>0</v>
      </c>
      <c r="BG490" s="244">
        <f>IF(N490="zákl. přenesená",J490,0)</f>
        <v>0</v>
      </c>
      <c r="BH490" s="244">
        <f>IF(N490="sníž. přenesená",J490,0)</f>
        <v>0</v>
      </c>
      <c r="BI490" s="244">
        <f>IF(N490="nulová",J490,0)</f>
        <v>0</v>
      </c>
      <c r="BJ490" s="19" t="s">
        <v>89</v>
      </c>
      <c r="BK490" s="244">
        <f>ROUND(I490*H490,2)</f>
        <v>0</v>
      </c>
      <c r="BL490" s="19" t="s">
        <v>230</v>
      </c>
      <c r="BM490" s="243" t="s">
        <v>4339</v>
      </c>
    </row>
    <row r="491" s="14" customFormat="1">
      <c r="A491" s="14"/>
      <c r="B491" s="257"/>
      <c r="C491" s="258"/>
      <c r="D491" s="247" t="s">
        <v>232</v>
      </c>
      <c r="E491" s="259" t="s">
        <v>1</v>
      </c>
      <c r="F491" s="260" t="s">
        <v>3376</v>
      </c>
      <c r="G491" s="258"/>
      <c r="H491" s="259" t="s">
        <v>1</v>
      </c>
      <c r="I491" s="261"/>
      <c r="J491" s="258"/>
      <c r="K491" s="258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232</v>
      </c>
      <c r="AU491" s="266" t="s">
        <v>89</v>
      </c>
      <c r="AV491" s="14" t="s">
        <v>84</v>
      </c>
      <c r="AW491" s="14" t="s">
        <v>33</v>
      </c>
      <c r="AX491" s="14" t="s">
        <v>78</v>
      </c>
      <c r="AY491" s="266" t="s">
        <v>224</v>
      </c>
    </row>
    <row r="492" s="13" customFormat="1">
      <c r="A492" s="13"/>
      <c r="B492" s="245"/>
      <c r="C492" s="246"/>
      <c r="D492" s="247" t="s">
        <v>232</v>
      </c>
      <c r="E492" s="248" t="s">
        <v>1</v>
      </c>
      <c r="F492" s="249" t="s">
        <v>4327</v>
      </c>
      <c r="G492" s="246"/>
      <c r="H492" s="250">
        <v>5.6669999999999998</v>
      </c>
      <c r="I492" s="251"/>
      <c r="J492" s="246"/>
      <c r="K492" s="246"/>
      <c r="L492" s="252"/>
      <c r="M492" s="253"/>
      <c r="N492" s="254"/>
      <c r="O492" s="254"/>
      <c r="P492" s="254"/>
      <c r="Q492" s="254"/>
      <c r="R492" s="254"/>
      <c r="S492" s="254"/>
      <c r="T492" s="25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6" t="s">
        <v>232</v>
      </c>
      <c r="AU492" s="256" t="s">
        <v>89</v>
      </c>
      <c r="AV492" s="13" t="s">
        <v>89</v>
      </c>
      <c r="AW492" s="13" t="s">
        <v>33</v>
      </c>
      <c r="AX492" s="13" t="s">
        <v>78</v>
      </c>
      <c r="AY492" s="256" t="s">
        <v>224</v>
      </c>
    </row>
    <row r="493" s="14" customFormat="1">
      <c r="A493" s="14"/>
      <c r="B493" s="257"/>
      <c r="C493" s="258"/>
      <c r="D493" s="247" t="s">
        <v>232</v>
      </c>
      <c r="E493" s="259" t="s">
        <v>1</v>
      </c>
      <c r="F493" s="260" t="s">
        <v>3372</v>
      </c>
      <c r="G493" s="258"/>
      <c r="H493" s="259" t="s">
        <v>1</v>
      </c>
      <c r="I493" s="261"/>
      <c r="J493" s="258"/>
      <c r="K493" s="258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232</v>
      </c>
      <c r="AU493" s="266" t="s">
        <v>89</v>
      </c>
      <c r="AV493" s="14" t="s">
        <v>84</v>
      </c>
      <c r="AW493" s="14" t="s">
        <v>33</v>
      </c>
      <c r="AX493" s="14" t="s">
        <v>78</v>
      </c>
      <c r="AY493" s="266" t="s">
        <v>224</v>
      </c>
    </row>
    <row r="494" s="13" customFormat="1">
      <c r="A494" s="13"/>
      <c r="B494" s="245"/>
      <c r="C494" s="246"/>
      <c r="D494" s="247" t="s">
        <v>232</v>
      </c>
      <c r="E494" s="248" t="s">
        <v>1</v>
      </c>
      <c r="F494" s="249" t="s">
        <v>3378</v>
      </c>
      <c r="G494" s="246"/>
      <c r="H494" s="250">
        <v>1.4350000000000001</v>
      </c>
      <c r="I494" s="251"/>
      <c r="J494" s="246"/>
      <c r="K494" s="246"/>
      <c r="L494" s="252"/>
      <c r="M494" s="253"/>
      <c r="N494" s="254"/>
      <c r="O494" s="254"/>
      <c r="P494" s="254"/>
      <c r="Q494" s="254"/>
      <c r="R494" s="254"/>
      <c r="S494" s="254"/>
      <c r="T494" s="25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6" t="s">
        <v>232</v>
      </c>
      <c r="AU494" s="256" t="s">
        <v>89</v>
      </c>
      <c r="AV494" s="13" t="s">
        <v>89</v>
      </c>
      <c r="AW494" s="13" t="s">
        <v>33</v>
      </c>
      <c r="AX494" s="13" t="s">
        <v>78</v>
      </c>
      <c r="AY494" s="256" t="s">
        <v>224</v>
      </c>
    </row>
    <row r="495" s="15" customFormat="1">
      <c r="A495" s="15"/>
      <c r="B495" s="267"/>
      <c r="C495" s="268"/>
      <c r="D495" s="247" t="s">
        <v>232</v>
      </c>
      <c r="E495" s="269" t="s">
        <v>1</v>
      </c>
      <c r="F495" s="270" t="s">
        <v>248</v>
      </c>
      <c r="G495" s="268"/>
      <c r="H495" s="271">
        <v>7.1020000000000003</v>
      </c>
      <c r="I495" s="272"/>
      <c r="J495" s="268"/>
      <c r="K495" s="268"/>
      <c r="L495" s="273"/>
      <c r="M495" s="274"/>
      <c r="N495" s="275"/>
      <c r="O495" s="275"/>
      <c r="P495" s="275"/>
      <c r="Q495" s="275"/>
      <c r="R495" s="275"/>
      <c r="S495" s="275"/>
      <c r="T495" s="27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7" t="s">
        <v>232</v>
      </c>
      <c r="AU495" s="277" t="s">
        <v>89</v>
      </c>
      <c r="AV495" s="15" t="s">
        <v>230</v>
      </c>
      <c r="AW495" s="15" t="s">
        <v>33</v>
      </c>
      <c r="AX495" s="15" t="s">
        <v>84</v>
      </c>
      <c r="AY495" s="277" t="s">
        <v>224</v>
      </c>
    </row>
    <row r="496" s="2" customFormat="1" ht="37.8" customHeight="1">
      <c r="A496" s="40"/>
      <c r="B496" s="41"/>
      <c r="C496" s="231" t="s">
        <v>646</v>
      </c>
      <c r="D496" s="231" t="s">
        <v>226</v>
      </c>
      <c r="E496" s="232" t="s">
        <v>3407</v>
      </c>
      <c r="F496" s="233" t="s">
        <v>3408</v>
      </c>
      <c r="G496" s="234" t="s">
        <v>229</v>
      </c>
      <c r="H496" s="235">
        <v>45.457000000000001</v>
      </c>
      <c r="I496" s="236"/>
      <c r="J496" s="237">
        <f>ROUND(I496*H496,2)</f>
        <v>0</v>
      </c>
      <c r="K496" s="238"/>
      <c r="L496" s="46"/>
      <c r="M496" s="239" t="s">
        <v>1</v>
      </c>
      <c r="N496" s="240" t="s">
        <v>44</v>
      </c>
      <c r="O496" s="93"/>
      <c r="P496" s="241">
        <f>O496*H496</f>
        <v>0</v>
      </c>
      <c r="Q496" s="241">
        <v>0.01119</v>
      </c>
      <c r="R496" s="241">
        <f>Q496*H496</f>
        <v>0.50866383000000004</v>
      </c>
      <c r="S496" s="241">
        <v>0</v>
      </c>
      <c r="T496" s="242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3" t="s">
        <v>230</v>
      </c>
      <c r="AT496" s="243" t="s">
        <v>226</v>
      </c>
      <c r="AU496" s="243" t="s">
        <v>89</v>
      </c>
      <c r="AY496" s="19" t="s">
        <v>224</v>
      </c>
      <c r="BE496" s="244">
        <f>IF(N496="základní",J496,0)</f>
        <v>0</v>
      </c>
      <c r="BF496" s="244">
        <f>IF(N496="snížená",J496,0)</f>
        <v>0</v>
      </c>
      <c r="BG496" s="244">
        <f>IF(N496="zákl. přenesená",J496,0)</f>
        <v>0</v>
      </c>
      <c r="BH496" s="244">
        <f>IF(N496="sníž. přenesená",J496,0)</f>
        <v>0</v>
      </c>
      <c r="BI496" s="244">
        <f>IF(N496="nulová",J496,0)</f>
        <v>0</v>
      </c>
      <c r="BJ496" s="19" t="s">
        <v>89</v>
      </c>
      <c r="BK496" s="244">
        <f>ROUND(I496*H496,2)</f>
        <v>0</v>
      </c>
      <c r="BL496" s="19" t="s">
        <v>230</v>
      </c>
      <c r="BM496" s="243" t="s">
        <v>4340</v>
      </c>
    </row>
    <row r="497" s="14" customFormat="1">
      <c r="A497" s="14"/>
      <c r="B497" s="257"/>
      <c r="C497" s="258"/>
      <c r="D497" s="247" t="s">
        <v>232</v>
      </c>
      <c r="E497" s="259" t="s">
        <v>1</v>
      </c>
      <c r="F497" s="260" t="s">
        <v>3379</v>
      </c>
      <c r="G497" s="258"/>
      <c r="H497" s="259" t="s">
        <v>1</v>
      </c>
      <c r="I497" s="261"/>
      <c r="J497" s="258"/>
      <c r="K497" s="258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232</v>
      </c>
      <c r="AU497" s="266" t="s">
        <v>89</v>
      </c>
      <c r="AV497" s="14" t="s">
        <v>84</v>
      </c>
      <c r="AW497" s="14" t="s">
        <v>33</v>
      </c>
      <c r="AX497" s="14" t="s">
        <v>78</v>
      </c>
      <c r="AY497" s="266" t="s">
        <v>224</v>
      </c>
    </row>
    <row r="498" s="13" customFormat="1">
      <c r="A498" s="13"/>
      <c r="B498" s="245"/>
      <c r="C498" s="246"/>
      <c r="D498" s="247" t="s">
        <v>232</v>
      </c>
      <c r="E498" s="248" t="s">
        <v>1</v>
      </c>
      <c r="F498" s="249" t="s">
        <v>3380</v>
      </c>
      <c r="G498" s="246"/>
      <c r="H498" s="250">
        <v>45.457000000000001</v>
      </c>
      <c r="I498" s="251"/>
      <c r="J498" s="246"/>
      <c r="K498" s="246"/>
      <c r="L498" s="252"/>
      <c r="M498" s="253"/>
      <c r="N498" s="254"/>
      <c r="O498" s="254"/>
      <c r="P498" s="254"/>
      <c r="Q498" s="254"/>
      <c r="R498" s="254"/>
      <c r="S498" s="254"/>
      <c r="T498" s="25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6" t="s">
        <v>232</v>
      </c>
      <c r="AU498" s="256" t="s">
        <v>89</v>
      </c>
      <c r="AV498" s="13" t="s">
        <v>89</v>
      </c>
      <c r="AW498" s="13" t="s">
        <v>33</v>
      </c>
      <c r="AX498" s="13" t="s">
        <v>84</v>
      </c>
      <c r="AY498" s="256" t="s">
        <v>224</v>
      </c>
    </row>
    <row r="499" s="2" customFormat="1" ht="16.5" customHeight="1">
      <c r="A499" s="40"/>
      <c r="B499" s="41"/>
      <c r="C499" s="278" t="s">
        <v>655</v>
      </c>
      <c r="D499" s="278" t="s">
        <v>390</v>
      </c>
      <c r="E499" s="279" t="s">
        <v>614</v>
      </c>
      <c r="F499" s="280" t="s">
        <v>615</v>
      </c>
      <c r="G499" s="281" t="s">
        <v>229</v>
      </c>
      <c r="H499" s="282">
        <v>55.555999999999997</v>
      </c>
      <c r="I499" s="283"/>
      <c r="J499" s="284">
        <f>ROUND(I499*H499,2)</f>
        <v>0</v>
      </c>
      <c r="K499" s="285"/>
      <c r="L499" s="286"/>
      <c r="M499" s="287" t="s">
        <v>1</v>
      </c>
      <c r="N499" s="288" t="s">
        <v>44</v>
      </c>
      <c r="O499" s="93"/>
      <c r="P499" s="241">
        <f>O499*H499</f>
        <v>0</v>
      </c>
      <c r="Q499" s="241">
        <v>0.00075000000000000002</v>
      </c>
      <c r="R499" s="241">
        <f>Q499*H499</f>
        <v>0.041666999999999996</v>
      </c>
      <c r="S499" s="241">
        <v>0</v>
      </c>
      <c r="T499" s="242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3" t="s">
        <v>270</v>
      </c>
      <c r="AT499" s="243" t="s">
        <v>390</v>
      </c>
      <c r="AU499" s="243" t="s">
        <v>89</v>
      </c>
      <c r="AY499" s="19" t="s">
        <v>224</v>
      </c>
      <c r="BE499" s="244">
        <f>IF(N499="základní",J499,0)</f>
        <v>0</v>
      </c>
      <c r="BF499" s="244">
        <f>IF(N499="snížená",J499,0)</f>
        <v>0</v>
      </c>
      <c r="BG499" s="244">
        <f>IF(N499="zákl. přenesená",J499,0)</f>
        <v>0</v>
      </c>
      <c r="BH499" s="244">
        <f>IF(N499="sníž. přenesená",J499,0)</f>
        <v>0</v>
      </c>
      <c r="BI499" s="244">
        <f>IF(N499="nulová",J499,0)</f>
        <v>0</v>
      </c>
      <c r="BJ499" s="19" t="s">
        <v>89</v>
      </c>
      <c r="BK499" s="244">
        <f>ROUND(I499*H499,2)</f>
        <v>0</v>
      </c>
      <c r="BL499" s="19" t="s">
        <v>230</v>
      </c>
      <c r="BM499" s="243" t="s">
        <v>4341</v>
      </c>
    </row>
    <row r="500" s="14" customFormat="1">
      <c r="A500" s="14"/>
      <c r="B500" s="257"/>
      <c r="C500" s="258"/>
      <c r="D500" s="247" t="s">
        <v>232</v>
      </c>
      <c r="E500" s="259" t="s">
        <v>1</v>
      </c>
      <c r="F500" s="260" t="s">
        <v>576</v>
      </c>
      <c r="G500" s="258"/>
      <c r="H500" s="259" t="s">
        <v>1</v>
      </c>
      <c r="I500" s="261"/>
      <c r="J500" s="258"/>
      <c r="K500" s="258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232</v>
      </c>
      <c r="AU500" s="266" t="s">
        <v>89</v>
      </c>
      <c r="AV500" s="14" t="s">
        <v>84</v>
      </c>
      <c r="AW500" s="14" t="s">
        <v>33</v>
      </c>
      <c r="AX500" s="14" t="s">
        <v>78</v>
      </c>
      <c r="AY500" s="266" t="s">
        <v>224</v>
      </c>
    </row>
    <row r="501" s="13" customFormat="1">
      <c r="A501" s="13"/>
      <c r="B501" s="245"/>
      <c r="C501" s="246"/>
      <c r="D501" s="247" t="s">
        <v>232</v>
      </c>
      <c r="E501" s="248" t="s">
        <v>1</v>
      </c>
      <c r="F501" s="249" t="s">
        <v>3411</v>
      </c>
      <c r="G501" s="246"/>
      <c r="H501" s="250">
        <v>0.36799999999999999</v>
      </c>
      <c r="I501" s="251"/>
      <c r="J501" s="246"/>
      <c r="K501" s="246"/>
      <c r="L501" s="252"/>
      <c r="M501" s="253"/>
      <c r="N501" s="254"/>
      <c r="O501" s="254"/>
      <c r="P501" s="254"/>
      <c r="Q501" s="254"/>
      <c r="R501" s="254"/>
      <c r="S501" s="254"/>
      <c r="T501" s="25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6" t="s">
        <v>232</v>
      </c>
      <c r="AU501" s="256" t="s">
        <v>89</v>
      </c>
      <c r="AV501" s="13" t="s">
        <v>89</v>
      </c>
      <c r="AW501" s="13" t="s">
        <v>33</v>
      </c>
      <c r="AX501" s="13" t="s">
        <v>78</v>
      </c>
      <c r="AY501" s="256" t="s">
        <v>224</v>
      </c>
    </row>
    <row r="502" s="14" customFormat="1">
      <c r="A502" s="14"/>
      <c r="B502" s="257"/>
      <c r="C502" s="258"/>
      <c r="D502" s="247" t="s">
        <v>232</v>
      </c>
      <c r="E502" s="259" t="s">
        <v>1</v>
      </c>
      <c r="F502" s="260" t="s">
        <v>3376</v>
      </c>
      <c r="G502" s="258"/>
      <c r="H502" s="259" t="s">
        <v>1</v>
      </c>
      <c r="I502" s="261"/>
      <c r="J502" s="258"/>
      <c r="K502" s="258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232</v>
      </c>
      <c r="AU502" s="266" t="s">
        <v>89</v>
      </c>
      <c r="AV502" s="14" t="s">
        <v>84</v>
      </c>
      <c r="AW502" s="14" t="s">
        <v>33</v>
      </c>
      <c r="AX502" s="14" t="s">
        <v>78</v>
      </c>
      <c r="AY502" s="266" t="s">
        <v>224</v>
      </c>
    </row>
    <row r="503" s="13" customFormat="1">
      <c r="A503" s="13"/>
      <c r="B503" s="245"/>
      <c r="C503" s="246"/>
      <c r="D503" s="247" t="s">
        <v>232</v>
      </c>
      <c r="E503" s="248" t="s">
        <v>1</v>
      </c>
      <c r="F503" s="249" t="s">
        <v>4342</v>
      </c>
      <c r="G503" s="246"/>
      <c r="H503" s="250">
        <v>5.9509999999999996</v>
      </c>
      <c r="I503" s="251"/>
      <c r="J503" s="246"/>
      <c r="K503" s="246"/>
      <c r="L503" s="252"/>
      <c r="M503" s="253"/>
      <c r="N503" s="254"/>
      <c r="O503" s="254"/>
      <c r="P503" s="254"/>
      <c r="Q503" s="254"/>
      <c r="R503" s="254"/>
      <c r="S503" s="254"/>
      <c r="T503" s="25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6" t="s">
        <v>232</v>
      </c>
      <c r="AU503" s="256" t="s">
        <v>89</v>
      </c>
      <c r="AV503" s="13" t="s">
        <v>89</v>
      </c>
      <c r="AW503" s="13" t="s">
        <v>33</v>
      </c>
      <c r="AX503" s="13" t="s">
        <v>78</v>
      </c>
      <c r="AY503" s="256" t="s">
        <v>224</v>
      </c>
    </row>
    <row r="504" s="14" customFormat="1">
      <c r="A504" s="14"/>
      <c r="B504" s="257"/>
      <c r="C504" s="258"/>
      <c r="D504" s="247" t="s">
        <v>232</v>
      </c>
      <c r="E504" s="259" t="s">
        <v>1</v>
      </c>
      <c r="F504" s="260" t="s">
        <v>3372</v>
      </c>
      <c r="G504" s="258"/>
      <c r="H504" s="259" t="s">
        <v>1</v>
      </c>
      <c r="I504" s="261"/>
      <c r="J504" s="258"/>
      <c r="K504" s="258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232</v>
      </c>
      <c r="AU504" s="266" t="s">
        <v>89</v>
      </c>
      <c r="AV504" s="14" t="s">
        <v>84</v>
      </c>
      <c r="AW504" s="14" t="s">
        <v>33</v>
      </c>
      <c r="AX504" s="14" t="s">
        <v>78</v>
      </c>
      <c r="AY504" s="266" t="s">
        <v>224</v>
      </c>
    </row>
    <row r="505" s="13" customFormat="1">
      <c r="A505" s="13"/>
      <c r="B505" s="245"/>
      <c r="C505" s="246"/>
      <c r="D505" s="247" t="s">
        <v>232</v>
      </c>
      <c r="E505" s="248" t="s">
        <v>1</v>
      </c>
      <c r="F505" s="249" t="s">
        <v>3413</v>
      </c>
      <c r="G505" s="246"/>
      <c r="H505" s="250">
        <v>1.5069999999999999</v>
      </c>
      <c r="I505" s="251"/>
      <c r="J505" s="246"/>
      <c r="K505" s="246"/>
      <c r="L505" s="252"/>
      <c r="M505" s="253"/>
      <c r="N505" s="254"/>
      <c r="O505" s="254"/>
      <c r="P505" s="254"/>
      <c r="Q505" s="254"/>
      <c r="R505" s="254"/>
      <c r="S505" s="254"/>
      <c r="T505" s="25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6" t="s">
        <v>232</v>
      </c>
      <c r="AU505" s="256" t="s">
        <v>89</v>
      </c>
      <c r="AV505" s="13" t="s">
        <v>89</v>
      </c>
      <c r="AW505" s="13" t="s">
        <v>33</v>
      </c>
      <c r="AX505" s="13" t="s">
        <v>78</v>
      </c>
      <c r="AY505" s="256" t="s">
        <v>224</v>
      </c>
    </row>
    <row r="506" s="14" customFormat="1">
      <c r="A506" s="14"/>
      <c r="B506" s="257"/>
      <c r="C506" s="258"/>
      <c r="D506" s="247" t="s">
        <v>232</v>
      </c>
      <c r="E506" s="259" t="s">
        <v>1</v>
      </c>
      <c r="F506" s="260" t="s">
        <v>3379</v>
      </c>
      <c r="G506" s="258"/>
      <c r="H506" s="259" t="s">
        <v>1</v>
      </c>
      <c r="I506" s="261"/>
      <c r="J506" s="258"/>
      <c r="K506" s="258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232</v>
      </c>
      <c r="AU506" s="266" t="s">
        <v>89</v>
      </c>
      <c r="AV506" s="14" t="s">
        <v>84</v>
      </c>
      <c r="AW506" s="14" t="s">
        <v>33</v>
      </c>
      <c r="AX506" s="14" t="s">
        <v>78</v>
      </c>
      <c r="AY506" s="266" t="s">
        <v>224</v>
      </c>
    </row>
    <row r="507" s="13" customFormat="1">
      <c r="A507" s="13"/>
      <c r="B507" s="245"/>
      <c r="C507" s="246"/>
      <c r="D507" s="247" t="s">
        <v>232</v>
      </c>
      <c r="E507" s="248" t="s">
        <v>1</v>
      </c>
      <c r="F507" s="249" t="s">
        <v>3414</v>
      </c>
      <c r="G507" s="246"/>
      <c r="H507" s="250">
        <v>47.729999999999997</v>
      </c>
      <c r="I507" s="251"/>
      <c r="J507" s="246"/>
      <c r="K507" s="246"/>
      <c r="L507" s="252"/>
      <c r="M507" s="253"/>
      <c r="N507" s="254"/>
      <c r="O507" s="254"/>
      <c r="P507" s="254"/>
      <c r="Q507" s="254"/>
      <c r="R507" s="254"/>
      <c r="S507" s="254"/>
      <c r="T507" s="25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6" t="s">
        <v>232</v>
      </c>
      <c r="AU507" s="256" t="s">
        <v>89</v>
      </c>
      <c r="AV507" s="13" t="s">
        <v>89</v>
      </c>
      <c r="AW507" s="13" t="s">
        <v>33</v>
      </c>
      <c r="AX507" s="13" t="s">
        <v>78</v>
      </c>
      <c r="AY507" s="256" t="s">
        <v>224</v>
      </c>
    </row>
    <row r="508" s="15" customFormat="1">
      <c r="A508" s="15"/>
      <c r="B508" s="267"/>
      <c r="C508" s="268"/>
      <c r="D508" s="247" t="s">
        <v>232</v>
      </c>
      <c r="E508" s="269" t="s">
        <v>1</v>
      </c>
      <c r="F508" s="270" t="s">
        <v>248</v>
      </c>
      <c r="G508" s="268"/>
      <c r="H508" s="271">
        <v>55.555999999999997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7" t="s">
        <v>232</v>
      </c>
      <c r="AU508" s="277" t="s">
        <v>89</v>
      </c>
      <c r="AV508" s="15" t="s">
        <v>230</v>
      </c>
      <c r="AW508" s="15" t="s">
        <v>33</v>
      </c>
      <c r="AX508" s="15" t="s">
        <v>84</v>
      </c>
      <c r="AY508" s="277" t="s">
        <v>224</v>
      </c>
    </row>
    <row r="509" s="2" customFormat="1" ht="37.8" customHeight="1">
      <c r="A509" s="40"/>
      <c r="B509" s="41"/>
      <c r="C509" s="231" t="s">
        <v>660</v>
      </c>
      <c r="D509" s="231" t="s">
        <v>226</v>
      </c>
      <c r="E509" s="232" t="s">
        <v>3415</v>
      </c>
      <c r="F509" s="233" t="s">
        <v>3416</v>
      </c>
      <c r="G509" s="234" t="s">
        <v>229</v>
      </c>
      <c r="H509" s="235">
        <v>1.7150000000000001</v>
      </c>
      <c r="I509" s="236"/>
      <c r="J509" s="237">
        <f>ROUND(I509*H509,2)</f>
        <v>0</v>
      </c>
      <c r="K509" s="238"/>
      <c r="L509" s="46"/>
      <c r="M509" s="239" t="s">
        <v>1</v>
      </c>
      <c r="N509" s="240" t="s">
        <v>44</v>
      </c>
      <c r="O509" s="93"/>
      <c r="P509" s="241">
        <f>O509*H509</f>
        <v>0</v>
      </c>
      <c r="Q509" s="241">
        <v>0.01119</v>
      </c>
      <c r="R509" s="241">
        <f>Q509*H509</f>
        <v>0.019190850000000002</v>
      </c>
      <c r="S509" s="241">
        <v>0</v>
      </c>
      <c r="T509" s="242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3" t="s">
        <v>230</v>
      </c>
      <c r="AT509" s="243" t="s">
        <v>226</v>
      </c>
      <c r="AU509" s="243" t="s">
        <v>89</v>
      </c>
      <c r="AY509" s="19" t="s">
        <v>224</v>
      </c>
      <c r="BE509" s="244">
        <f>IF(N509="základní",J509,0)</f>
        <v>0</v>
      </c>
      <c r="BF509" s="244">
        <f>IF(N509="snížená",J509,0)</f>
        <v>0</v>
      </c>
      <c r="BG509" s="244">
        <f>IF(N509="zákl. přenesená",J509,0)</f>
        <v>0</v>
      </c>
      <c r="BH509" s="244">
        <f>IF(N509="sníž. přenesená",J509,0)</f>
        <v>0</v>
      </c>
      <c r="BI509" s="244">
        <f>IF(N509="nulová",J509,0)</f>
        <v>0</v>
      </c>
      <c r="BJ509" s="19" t="s">
        <v>89</v>
      </c>
      <c r="BK509" s="244">
        <f>ROUND(I509*H509,2)</f>
        <v>0</v>
      </c>
      <c r="BL509" s="19" t="s">
        <v>230</v>
      </c>
      <c r="BM509" s="243" t="s">
        <v>4343</v>
      </c>
    </row>
    <row r="510" s="14" customFormat="1">
      <c r="A510" s="14"/>
      <c r="B510" s="257"/>
      <c r="C510" s="258"/>
      <c r="D510" s="247" t="s">
        <v>232</v>
      </c>
      <c r="E510" s="259" t="s">
        <v>1</v>
      </c>
      <c r="F510" s="260" t="s">
        <v>574</v>
      </c>
      <c r="G510" s="258"/>
      <c r="H510" s="259" t="s">
        <v>1</v>
      </c>
      <c r="I510" s="261"/>
      <c r="J510" s="258"/>
      <c r="K510" s="258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232</v>
      </c>
      <c r="AU510" s="266" t="s">
        <v>89</v>
      </c>
      <c r="AV510" s="14" t="s">
        <v>84</v>
      </c>
      <c r="AW510" s="14" t="s">
        <v>33</v>
      </c>
      <c r="AX510" s="14" t="s">
        <v>78</v>
      </c>
      <c r="AY510" s="266" t="s">
        <v>224</v>
      </c>
    </row>
    <row r="511" s="13" customFormat="1">
      <c r="A511" s="13"/>
      <c r="B511" s="245"/>
      <c r="C511" s="246"/>
      <c r="D511" s="247" t="s">
        <v>232</v>
      </c>
      <c r="E511" s="248" t="s">
        <v>1</v>
      </c>
      <c r="F511" s="249" t="s">
        <v>3381</v>
      </c>
      <c r="G511" s="246"/>
      <c r="H511" s="250">
        <v>1.7150000000000001</v>
      </c>
      <c r="I511" s="251"/>
      <c r="J511" s="246"/>
      <c r="K511" s="246"/>
      <c r="L511" s="252"/>
      <c r="M511" s="253"/>
      <c r="N511" s="254"/>
      <c r="O511" s="254"/>
      <c r="P511" s="254"/>
      <c r="Q511" s="254"/>
      <c r="R511" s="254"/>
      <c r="S511" s="254"/>
      <c r="T511" s="25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6" t="s">
        <v>232</v>
      </c>
      <c r="AU511" s="256" t="s">
        <v>89</v>
      </c>
      <c r="AV511" s="13" t="s">
        <v>89</v>
      </c>
      <c r="AW511" s="13" t="s">
        <v>33</v>
      </c>
      <c r="AX511" s="13" t="s">
        <v>84</v>
      </c>
      <c r="AY511" s="256" t="s">
        <v>224</v>
      </c>
    </row>
    <row r="512" s="2" customFormat="1" ht="37.8" customHeight="1">
      <c r="A512" s="40"/>
      <c r="B512" s="41"/>
      <c r="C512" s="231" t="s">
        <v>664</v>
      </c>
      <c r="D512" s="231" t="s">
        <v>226</v>
      </c>
      <c r="E512" s="232" t="s">
        <v>3418</v>
      </c>
      <c r="F512" s="233" t="s">
        <v>3419</v>
      </c>
      <c r="G512" s="234" t="s">
        <v>229</v>
      </c>
      <c r="H512" s="235">
        <v>5.6669999999999998</v>
      </c>
      <c r="I512" s="236"/>
      <c r="J512" s="237">
        <f>ROUND(I512*H512,2)</f>
        <v>0</v>
      </c>
      <c r="K512" s="238"/>
      <c r="L512" s="46"/>
      <c r="M512" s="239" t="s">
        <v>1</v>
      </c>
      <c r="N512" s="240" t="s">
        <v>44</v>
      </c>
      <c r="O512" s="93"/>
      <c r="P512" s="241">
        <f>O512*H512</f>
        <v>0</v>
      </c>
      <c r="Q512" s="241">
        <v>0.01119</v>
      </c>
      <c r="R512" s="241">
        <f>Q512*H512</f>
        <v>0.063413730000000001</v>
      </c>
      <c r="S512" s="241">
        <v>0</v>
      </c>
      <c r="T512" s="242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3" t="s">
        <v>230</v>
      </c>
      <c r="AT512" s="243" t="s">
        <v>226</v>
      </c>
      <c r="AU512" s="243" t="s">
        <v>89</v>
      </c>
      <c r="AY512" s="19" t="s">
        <v>224</v>
      </c>
      <c r="BE512" s="244">
        <f>IF(N512="základní",J512,0)</f>
        <v>0</v>
      </c>
      <c r="BF512" s="244">
        <f>IF(N512="snížená",J512,0)</f>
        <v>0</v>
      </c>
      <c r="BG512" s="244">
        <f>IF(N512="zákl. přenesená",J512,0)</f>
        <v>0</v>
      </c>
      <c r="BH512" s="244">
        <f>IF(N512="sníž. přenesená",J512,0)</f>
        <v>0</v>
      </c>
      <c r="BI512" s="244">
        <f>IF(N512="nulová",J512,0)</f>
        <v>0</v>
      </c>
      <c r="BJ512" s="19" t="s">
        <v>89</v>
      </c>
      <c r="BK512" s="244">
        <f>ROUND(I512*H512,2)</f>
        <v>0</v>
      </c>
      <c r="BL512" s="19" t="s">
        <v>230</v>
      </c>
      <c r="BM512" s="243" t="s">
        <v>4344</v>
      </c>
    </row>
    <row r="513" s="14" customFormat="1">
      <c r="A513" s="14"/>
      <c r="B513" s="257"/>
      <c r="C513" s="258"/>
      <c r="D513" s="247" t="s">
        <v>232</v>
      </c>
      <c r="E513" s="259" t="s">
        <v>1</v>
      </c>
      <c r="F513" s="260" t="s">
        <v>3376</v>
      </c>
      <c r="G513" s="258"/>
      <c r="H513" s="259" t="s">
        <v>1</v>
      </c>
      <c r="I513" s="261"/>
      <c r="J513" s="258"/>
      <c r="K513" s="258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232</v>
      </c>
      <c r="AU513" s="266" t="s">
        <v>89</v>
      </c>
      <c r="AV513" s="14" t="s">
        <v>84</v>
      </c>
      <c r="AW513" s="14" t="s">
        <v>33</v>
      </c>
      <c r="AX513" s="14" t="s">
        <v>78</v>
      </c>
      <c r="AY513" s="266" t="s">
        <v>224</v>
      </c>
    </row>
    <row r="514" s="13" customFormat="1">
      <c r="A514" s="13"/>
      <c r="B514" s="245"/>
      <c r="C514" s="246"/>
      <c r="D514" s="247" t="s">
        <v>232</v>
      </c>
      <c r="E514" s="248" t="s">
        <v>1</v>
      </c>
      <c r="F514" s="249" t="s">
        <v>4327</v>
      </c>
      <c r="G514" s="246"/>
      <c r="H514" s="250">
        <v>5.6669999999999998</v>
      </c>
      <c r="I514" s="251"/>
      <c r="J514" s="246"/>
      <c r="K514" s="246"/>
      <c r="L514" s="252"/>
      <c r="M514" s="253"/>
      <c r="N514" s="254"/>
      <c r="O514" s="254"/>
      <c r="P514" s="254"/>
      <c r="Q514" s="254"/>
      <c r="R514" s="254"/>
      <c r="S514" s="254"/>
      <c r="T514" s="25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6" t="s">
        <v>232</v>
      </c>
      <c r="AU514" s="256" t="s">
        <v>89</v>
      </c>
      <c r="AV514" s="13" t="s">
        <v>89</v>
      </c>
      <c r="AW514" s="13" t="s">
        <v>33</v>
      </c>
      <c r="AX514" s="13" t="s">
        <v>84</v>
      </c>
      <c r="AY514" s="256" t="s">
        <v>224</v>
      </c>
    </row>
    <row r="515" s="2" customFormat="1" ht="16.5" customHeight="1">
      <c r="A515" s="40"/>
      <c r="B515" s="41"/>
      <c r="C515" s="278" t="s">
        <v>670</v>
      </c>
      <c r="D515" s="278" t="s">
        <v>390</v>
      </c>
      <c r="E515" s="279" t="s">
        <v>3421</v>
      </c>
      <c r="F515" s="280" t="s">
        <v>3422</v>
      </c>
      <c r="G515" s="281" t="s">
        <v>229</v>
      </c>
      <c r="H515" s="282">
        <v>5.9509999999999996</v>
      </c>
      <c r="I515" s="283"/>
      <c r="J515" s="284">
        <f>ROUND(I515*H515,2)</f>
        <v>0</v>
      </c>
      <c r="K515" s="285"/>
      <c r="L515" s="286"/>
      <c r="M515" s="287" t="s">
        <v>1</v>
      </c>
      <c r="N515" s="288" t="s">
        <v>44</v>
      </c>
      <c r="O515" s="93"/>
      <c r="P515" s="241">
        <f>O515*H515</f>
        <v>0</v>
      </c>
      <c r="Q515" s="241">
        <v>0.0015</v>
      </c>
      <c r="R515" s="241">
        <f>Q515*H515</f>
        <v>0.0089265000000000004</v>
      </c>
      <c r="S515" s="241">
        <v>0</v>
      </c>
      <c r="T515" s="242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3" t="s">
        <v>270</v>
      </c>
      <c r="AT515" s="243" t="s">
        <v>390</v>
      </c>
      <c r="AU515" s="243" t="s">
        <v>89</v>
      </c>
      <c r="AY515" s="19" t="s">
        <v>224</v>
      </c>
      <c r="BE515" s="244">
        <f>IF(N515="základní",J515,0)</f>
        <v>0</v>
      </c>
      <c r="BF515" s="244">
        <f>IF(N515="snížená",J515,0)</f>
        <v>0</v>
      </c>
      <c r="BG515" s="244">
        <f>IF(N515="zákl. přenesená",J515,0)</f>
        <v>0</v>
      </c>
      <c r="BH515" s="244">
        <f>IF(N515="sníž. přenesená",J515,0)</f>
        <v>0</v>
      </c>
      <c r="BI515" s="244">
        <f>IF(N515="nulová",J515,0)</f>
        <v>0</v>
      </c>
      <c r="BJ515" s="19" t="s">
        <v>89</v>
      </c>
      <c r="BK515" s="244">
        <f>ROUND(I515*H515,2)</f>
        <v>0</v>
      </c>
      <c r="BL515" s="19" t="s">
        <v>230</v>
      </c>
      <c r="BM515" s="243" t="s">
        <v>4345</v>
      </c>
    </row>
    <row r="516" s="14" customFormat="1">
      <c r="A516" s="14"/>
      <c r="B516" s="257"/>
      <c r="C516" s="258"/>
      <c r="D516" s="247" t="s">
        <v>232</v>
      </c>
      <c r="E516" s="259" t="s">
        <v>1</v>
      </c>
      <c r="F516" s="260" t="s">
        <v>3376</v>
      </c>
      <c r="G516" s="258"/>
      <c r="H516" s="259" t="s">
        <v>1</v>
      </c>
      <c r="I516" s="261"/>
      <c r="J516" s="258"/>
      <c r="K516" s="258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232</v>
      </c>
      <c r="AU516" s="266" t="s">
        <v>89</v>
      </c>
      <c r="AV516" s="14" t="s">
        <v>84</v>
      </c>
      <c r="AW516" s="14" t="s">
        <v>33</v>
      </c>
      <c r="AX516" s="14" t="s">
        <v>78</v>
      </c>
      <c r="AY516" s="266" t="s">
        <v>224</v>
      </c>
    </row>
    <row r="517" s="13" customFormat="1">
      <c r="A517" s="13"/>
      <c r="B517" s="245"/>
      <c r="C517" s="246"/>
      <c r="D517" s="247" t="s">
        <v>232</v>
      </c>
      <c r="E517" s="248" t="s">
        <v>1</v>
      </c>
      <c r="F517" s="249" t="s">
        <v>4342</v>
      </c>
      <c r="G517" s="246"/>
      <c r="H517" s="250">
        <v>5.9509999999999996</v>
      </c>
      <c r="I517" s="251"/>
      <c r="J517" s="246"/>
      <c r="K517" s="246"/>
      <c r="L517" s="252"/>
      <c r="M517" s="253"/>
      <c r="N517" s="254"/>
      <c r="O517" s="254"/>
      <c r="P517" s="254"/>
      <c r="Q517" s="254"/>
      <c r="R517" s="254"/>
      <c r="S517" s="254"/>
      <c r="T517" s="25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6" t="s">
        <v>232</v>
      </c>
      <c r="AU517" s="256" t="s">
        <v>89</v>
      </c>
      <c r="AV517" s="13" t="s">
        <v>89</v>
      </c>
      <c r="AW517" s="13" t="s">
        <v>33</v>
      </c>
      <c r="AX517" s="13" t="s">
        <v>84</v>
      </c>
      <c r="AY517" s="256" t="s">
        <v>224</v>
      </c>
    </row>
    <row r="518" s="2" customFormat="1" ht="16.5" customHeight="1">
      <c r="A518" s="40"/>
      <c r="B518" s="41"/>
      <c r="C518" s="278" t="s">
        <v>687</v>
      </c>
      <c r="D518" s="278" t="s">
        <v>390</v>
      </c>
      <c r="E518" s="279" t="s">
        <v>3424</v>
      </c>
      <c r="F518" s="280" t="s">
        <v>3425</v>
      </c>
      <c r="G518" s="281" t="s">
        <v>229</v>
      </c>
      <c r="H518" s="282">
        <v>1.8009999999999999</v>
      </c>
      <c r="I518" s="283"/>
      <c r="J518" s="284">
        <f>ROUND(I518*H518,2)</f>
        <v>0</v>
      </c>
      <c r="K518" s="285"/>
      <c r="L518" s="286"/>
      <c r="M518" s="287" t="s">
        <v>1</v>
      </c>
      <c r="N518" s="288" t="s">
        <v>44</v>
      </c>
      <c r="O518" s="93"/>
      <c r="P518" s="241">
        <f>O518*H518</f>
        <v>0</v>
      </c>
      <c r="Q518" s="241">
        <v>0.0018</v>
      </c>
      <c r="R518" s="241">
        <f>Q518*H518</f>
        <v>0.0032418</v>
      </c>
      <c r="S518" s="241">
        <v>0</v>
      </c>
      <c r="T518" s="24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3" t="s">
        <v>270</v>
      </c>
      <c r="AT518" s="243" t="s">
        <v>390</v>
      </c>
      <c r="AU518" s="243" t="s">
        <v>89</v>
      </c>
      <c r="AY518" s="19" t="s">
        <v>224</v>
      </c>
      <c r="BE518" s="244">
        <f>IF(N518="základní",J518,0)</f>
        <v>0</v>
      </c>
      <c r="BF518" s="244">
        <f>IF(N518="snížená",J518,0)</f>
        <v>0</v>
      </c>
      <c r="BG518" s="244">
        <f>IF(N518="zákl. přenesená",J518,0)</f>
        <v>0</v>
      </c>
      <c r="BH518" s="244">
        <f>IF(N518="sníž. přenesená",J518,0)</f>
        <v>0</v>
      </c>
      <c r="BI518" s="244">
        <f>IF(N518="nulová",J518,0)</f>
        <v>0</v>
      </c>
      <c r="BJ518" s="19" t="s">
        <v>89</v>
      </c>
      <c r="BK518" s="244">
        <f>ROUND(I518*H518,2)</f>
        <v>0</v>
      </c>
      <c r="BL518" s="19" t="s">
        <v>230</v>
      </c>
      <c r="BM518" s="243" t="s">
        <v>4346</v>
      </c>
    </row>
    <row r="519" s="14" customFormat="1">
      <c r="A519" s="14"/>
      <c r="B519" s="257"/>
      <c r="C519" s="258"/>
      <c r="D519" s="247" t="s">
        <v>232</v>
      </c>
      <c r="E519" s="259" t="s">
        <v>1</v>
      </c>
      <c r="F519" s="260" t="s">
        <v>574</v>
      </c>
      <c r="G519" s="258"/>
      <c r="H519" s="259" t="s">
        <v>1</v>
      </c>
      <c r="I519" s="261"/>
      <c r="J519" s="258"/>
      <c r="K519" s="258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232</v>
      </c>
      <c r="AU519" s="266" t="s">
        <v>89</v>
      </c>
      <c r="AV519" s="14" t="s">
        <v>84</v>
      </c>
      <c r="AW519" s="14" t="s">
        <v>33</v>
      </c>
      <c r="AX519" s="14" t="s">
        <v>78</v>
      </c>
      <c r="AY519" s="266" t="s">
        <v>224</v>
      </c>
    </row>
    <row r="520" s="13" customFormat="1">
      <c r="A520" s="13"/>
      <c r="B520" s="245"/>
      <c r="C520" s="246"/>
      <c r="D520" s="247" t="s">
        <v>232</v>
      </c>
      <c r="E520" s="248" t="s">
        <v>1</v>
      </c>
      <c r="F520" s="249" t="s">
        <v>3427</v>
      </c>
      <c r="G520" s="246"/>
      <c r="H520" s="250">
        <v>1.8009999999999999</v>
      </c>
      <c r="I520" s="251"/>
      <c r="J520" s="246"/>
      <c r="K520" s="246"/>
      <c r="L520" s="252"/>
      <c r="M520" s="253"/>
      <c r="N520" s="254"/>
      <c r="O520" s="254"/>
      <c r="P520" s="254"/>
      <c r="Q520" s="254"/>
      <c r="R520" s="254"/>
      <c r="S520" s="254"/>
      <c r="T520" s="25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6" t="s">
        <v>232</v>
      </c>
      <c r="AU520" s="256" t="s">
        <v>89</v>
      </c>
      <c r="AV520" s="13" t="s">
        <v>89</v>
      </c>
      <c r="AW520" s="13" t="s">
        <v>33</v>
      </c>
      <c r="AX520" s="13" t="s">
        <v>84</v>
      </c>
      <c r="AY520" s="256" t="s">
        <v>224</v>
      </c>
    </row>
    <row r="521" s="2" customFormat="1" ht="37.8" customHeight="1">
      <c r="A521" s="40"/>
      <c r="B521" s="41"/>
      <c r="C521" s="231" t="s">
        <v>703</v>
      </c>
      <c r="D521" s="231" t="s">
        <v>226</v>
      </c>
      <c r="E521" s="232" t="s">
        <v>619</v>
      </c>
      <c r="F521" s="233" t="s">
        <v>620</v>
      </c>
      <c r="G521" s="234" t="s">
        <v>229</v>
      </c>
      <c r="H521" s="235">
        <v>1.7150000000000001</v>
      </c>
      <c r="I521" s="236"/>
      <c r="J521" s="237">
        <f>ROUND(I521*H521,2)</f>
        <v>0</v>
      </c>
      <c r="K521" s="238"/>
      <c r="L521" s="46"/>
      <c r="M521" s="239" t="s">
        <v>1</v>
      </c>
      <c r="N521" s="240" t="s">
        <v>44</v>
      </c>
      <c r="O521" s="93"/>
      <c r="P521" s="241">
        <f>O521*H521</f>
        <v>0</v>
      </c>
      <c r="Q521" s="241">
        <v>0.01119</v>
      </c>
      <c r="R521" s="241">
        <f>Q521*H521</f>
        <v>0.019190850000000002</v>
      </c>
      <c r="S521" s="241">
        <v>0</v>
      </c>
      <c r="T521" s="242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3" t="s">
        <v>230</v>
      </c>
      <c r="AT521" s="243" t="s">
        <v>226</v>
      </c>
      <c r="AU521" s="243" t="s">
        <v>89</v>
      </c>
      <c r="AY521" s="19" t="s">
        <v>224</v>
      </c>
      <c r="BE521" s="244">
        <f>IF(N521="základní",J521,0)</f>
        <v>0</v>
      </c>
      <c r="BF521" s="244">
        <f>IF(N521="snížená",J521,0)</f>
        <v>0</v>
      </c>
      <c r="BG521" s="244">
        <f>IF(N521="zákl. přenesená",J521,0)</f>
        <v>0</v>
      </c>
      <c r="BH521" s="244">
        <f>IF(N521="sníž. přenesená",J521,0)</f>
        <v>0</v>
      </c>
      <c r="BI521" s="244">
        <f>IF(N521="nulová",J521,0)</f>
        <v>0</v>
      </c>
      <c r="BJ521" s="19" t="s">
        <v>89</v>
      </c>
      <c r="BK521" s="244">
        <f>ROUND(I521*H521,2)</f>
        <v>0</v>
      </c>
      <c r="BL521" s="19" t="s">
        <v>230</v>
      </c>
      <c r="BM521" s="243" t="s">
        <v>4347</v>
      </c>
    </row>
    <row r="522" s="14" customFormat="1">
      <c r="A522" s="14"/>
      <c r="B522" s="257"/>
      <c r="C522" s="258"/>
      <c r="D522" s="247" t="s">
        <v>232</v>
      </c>
      <c r="E522" s="259" t="s">
        <v>1</v>
      </c>
      <c r="F522" s="260" t="s">
        <v>574</v>
      </c>
      <c r="G522" s="258"/>
      <c r="H522" s="259" t="s">
        <v>1</v>
      </c>
      <c r="I522" s="261"/>
      <c r="J522" s="258"/>
      <c r="K522" s="258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232</v>
      </c>
      <c r="AU522" s="266" t="s">
        <v>89</v>
      </c>
      <c r="AV522" s="14" t="s">
        <v>84</v>
      </c>
      <c r="AW522" s="14" t="s">
        <v>33</v>
      </c>
      <c r="AX522" s="14" t="s">
        <v>78</v>
      </c>
      <c r="AY522" s="266" t="s">
        <v>224</v>
      </c>
    </row>
    <row r="523" s="13" customFormat="1">
      <c r="A523" s="13"/>
      <c r="B523" s="245"/>
      <c r="C523" s="246"/>
      <c r="D523" s="247" t="s">
        <v>232</v>
      </c>
      <c r="E523" s="248" t="s">
        <v>1</v>
      </c>
      <c r="F523" s="249" t="s">
        <v>3381</v>
      </c>
      <c r="G523" s="246"/>
      <c r="H523" s="250">
        <v>1.7150000000000001</v>
      </c>
      <c r="I523" s="251"/>
      <c r="J523" s="246"/>
      <c r="K523" s="246"/>
      <c r="L523" s="252"/>
      <c r="M523" s="253"/>
      <c r="N523" s="254"/>
      <c r="O523" s="254"/>
      <c r="P523" s="254"/>
      <c r="Q523" s="254"/>
      <c r="R523" s="254"/>
      <c r="S523" s="254"/>
      <c r="T523" s="25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6" t="s">
        <v>232</v>
      </c>
      <c r="AU523" s="256" t="s">
        <v>89</v>
      </c>
      <c r="AV523" s="13" t="s">
        <v>89</v>
      </c>
      <c r="AW523" s="13" t="s">
        <v>33</v>
      </c>
      <c r="AX523" s="13" t="s">
        <v>84</v>
      </c>
      <c r="AY523" s="256" t="s">
        <v>224</v>
      </c>
    </row>
    <row r="524" s="2" customFormat="1" ht="16.5" customHeight="1">
      <c r="A524" s="40"/>
      <c r="B524" s="41"/>
      <c r="C524" s="278" t="s">
        <v>711</v>
      </c>
      <c r="D524" s="278" t="s">
        <v>390</v>
      </c>
      <c r="E524" s="279" t="s">
        <v>622</v>
      </c>
      <c r="F524" s="280" t="s">
        <v>623</v>
      </c>
      <c r="G524" s="281" t="s">
        <v>229</v>
      </c>
      <c r="H524" s="282">
        <v>1.8009999999999999</v>
      </c>
      <c r="I524" s="283"/>
      <c r="J524" s="284">
        <f>ROUND(I524*H524,2)</f>
        <v>0</v>
      </c>
      <c r="K524" s="285"/>
      <c r="L524" s="286"/>
      <c r="M524" s="287" t="s">
        <v>1</v>
      </c>
      <c r="N524" s="288" t="s">
        <v>44</v>
      </c>
      <c r="O524" s="93"/>
      <c r="P524" s="241">
        <f>O524*H524</f>
        <v>0</v>
      </c>
      <c r="Q524" s="241">
        <v>0.0020999999999999999</v>
      </c>
      <c r="R524" s="241">
        <f>Q524*H524</f>
        <v>0.0037820999999999996</v>
      </c>
      <c r="S524" s="241">
        <v>0</v>
      </c>
      <c r="T524" s="242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3" t="s">
        <v>270</v>
      </c>
      <c r="AT524" s="243" t="s">
        <v>390</v>
      </c>
      <c r="AU524" s="243" t="s">
        <v>89</v>
      </c>
      <c r="AY524" s="19" t="s">
        <v>224</v>
      </c>
      <c r="BE524" s="244">
        <f>IF(N524="základní",J524,0)</f>
        <v>0</v>
      </c>
      <c r="BF524" s="244">
        <f>IF(N524="snížená",J524,0)</f>
        <v>0</v>
      </c>
      <c r="BG524" s="244">
        <f>IF(N524="zákl. přenesená",J524,0)</f>
        <v>0</v>
      </c>
      <c r="BH524" s="244">
        <f>IF(N524="sníž. přenesená",J524,0)</f>
        <v>0</v>
      </c>
      <c r="BI524" s="244">
        <f>IF(N524="nulová",J524,0)</f>
        <v>0</v>
      </c>
      <c r="BJ524" s="19" t="s">
        <v>89</v>
      </c>
      <c r="BK524" s="244">
        <f>ROUND(I524*H524,2)</f>
        <v>0</v>
      </c>
      <c r="BL524" s="19" t="s">
        <v>230</v>
      </c>
      <c r="BM524" s="243" t="s">
        <v>4348</v>
      </c>
    </row>
    <row r="525" s="13" customFormat="1">
      <c r="A525" s="13"/>
      <c r="B525" s="245"/>
      <c r="C525" s="246"/>
      <c r="D525" s="247" t="s">
        <v>232</v>
      </c>
      <c r="E525" s="248" t="s">
        <v>1</v>
      </c>
      <c r="F525" s="249" t="s">
        <v>3430</v>
      </c>
      <c r="G525" s="246"/>
      <c r="H525" s="250">
        <v>1.8009999999999999</v>
      </c>
      <c r="I525" s="251"/>
      <c r="J525" s="246"/>
      <c r="K525" s="246"/>
      <c r="L525" s="252"/>
      <c r="M525" s="253"/>
      <c r="N525" s="254"/>
      <c r="O525" s="254"/>
      <c r="P525" s="254"/>
      <c r="Q525" s="254"/>
      <c r="R525" s="254"/>
      <c r="S525" s="254"/>
      <c r="T525" s="25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6" t="s">
        <v>232</v>
      </c>
      <c r="AU525" s="256" t="s">
        <v>89</v>
      </c>
      <c r="AV525" s="13" t="s">
        <v>89</v>
      </c>
      <c r="AW525" s="13" t="s">
        <v>33</v>
      </c>
      <c r="AX525" s="13" t="s">
        <v>84</v>
      </c>
      <c r="AY525" s="256" t="s">
        <v>224</v>
      </c>
    </row>
    <row r="526" s="2" customFormat="1" ht="37.8" customHeight="1">
      <c r="A526" s="40"/>
      <c r="B526" s="41"/>
      <c r="C526" s="231" t="s">
        <v>716</v>
      </c>
      <c r="D526" s="231" t="s">
        <v>226</v>
      </c>
      <c r="E526" s="232" t="s">
        <v>3431</v>
      </c>
      <c r="F526" s="233" t="s">
        <v>3432</v>
      </c>
      <c r="G526" s="234" t="s">
        <v>229</v>
      </c>
      <c r="H526" s="235">
        <v>4.859</v>
      </c>
      <c r="I526" s="236"/>
      <c r="J526" s="237">
        <f>ROUND(I526*H526,2)</f>
        <v>0</v>
      </c>
      <c r="K526" s="238"/>
      <c r="L526" s="46"/>
      <c r="M526" s="239" t="s">
        <v>1</v>
      </c>
      <c r="N526" s="240" t="s">
        <v>44</v>
      </c>
      <c r="O526" s="93"/>
      <c r="P526" s="241">
        <f>O526*H526</f>
        <v>0</v>
      </c>
      <c r="Q526" s="241">
        <v>0.01119</v>
      </c>
      <c r="R526" s="241">
        <f>Q526*H526</f>
        <v>0.054372210000000004</v>
      </c>
      <c r="S526" s="241">
        <v>0</v>
      </c>
      <c r="T526" s="242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3" t="s">
        <v>230</v>
      </c>
      <c r="AT526" s="243" t="s">
        <v>226</v>
      </c>
      <c r="AU526" s="243" t="s">
        <v>89</v>
      </c>
      <c r="AY526" s="19" t="s">
        <v>224</v>
      </c>
      <c r="BE526" s="244">
        <f>IF(N526="základní",J526,0)</f>
        <v>0</v>
      </c>
      <c r="BF526" s="244">
        <f>IF(N526="snížená",J526,0)</f>
        <v>0</v>
      </c>
      <c r="BG526" s="244">
        <f>IF(N526="zákl. přenesená",J526,0)</f>
        <v>0</v>
      </c>
      <c r="BH526" s="244">
        <f>IF(N526="sníž. přenesená",J526,0)</f>
        <v>0</v>
      </c>
      <c r="BI526" s="244">
        <f>IF(N526="nulová",J526,0)</f>
        <v>0</v>
      </c>
      <c r="BJ526" s="19" t="s">
        <v>89</v>
      </c>
      <c r="BK526" s="244">
        <f>ROUND(I526*H526,2)</f>
        <v>0</v>
      </c>
      <c r="BL526" s="19" t="s">
        <v>230</v>
      </c>
      <c r="BM526" s="243" t="s">
        <v>4349</v>
      </c>
    </row>
    <row r="527" s="13" customFormat="1">
      <c r="A527" s="13"/>
      <c r="B527" s="245"/>
      <c r="C527" s="246"/>
      <c r="D527" s="247" t="s">
        <v>232</v>
      </c>
      <c r="E527" s="248" t="s">
        <v>1</v>
      </c>
      <c r="F527" s="249" t="s">
        <v>3367</v>
      </c>
      <c r="G527" s="246"/>
      <c r="H527" s="250">
        <v>4.859</v>
      </c>
      <c r="I527" s="251"/>
      <c r="J527" s="246"/>
      <c r="K527" s="246"/>
      <c r="L527" s="252"/>
      <c r="M527" s="253"/>
      <c r="N527" s="254"/>
      <c r="O527" s="254"/>
      <c r="P527" s="254"/>
      <c r="Q527" s="254"/>
      <c r="R527" s="254"/>
      <c r="S527" s="254"/>
      <c r="T527" s="25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6" t="s">
        <v>232</v>
      </c>
      <c r="AU527" s="256" t="s">
        <v>89</v>
      </c>
      <c r="AV527" s="13" t="s">
        <v>89</v>
      </c>
      <c r="AW527" s="13" t="s">
        <v>33</v>
      </c>
      <c r="AX527" s="13" t="s">
        <v>84</v>
      </c>
      <c r="AY527" s="256" t="s">
        <v>224</v>
      </c>
    </row>
    <row r="528" s="2" customFormat="1" ht="16.5" customHeight="1">
      <c r="A528" s="40"/>
      <c r="B528" s="41"/>
      <c r="C528" s="278" t="s">
        <v>720</v>
      </c>
      <c r="D528" s="278" t="s">
        <v>390</v>
      </c>
      <c r="E528" s="279" t="s">
        <v>3434</v>
      </c>
      <c r="F528" s="280" t="s">
        <v>3435</v>
      </c>
      <c r="G528" s="281" t="s">
        <v>229</v>
      </c>
      <c r="H528" s="282">
        <v>5.1020000000000003</v>
      </c>
      <c r="I528" s="283"/>
      <c r="J528" s="284">
        <f>ROUND(I528*H528,2)</f>
        <v>0</v>
      </c>
      <c r="K528" s="285"/>
      <c r="L528" s="286"/>
      <c r="M528" s="287" t="s">
        <v>1</v>
      </c>
      <c r="N528" s="288" t="s">
        <v>44</v>
      </c>
      <c r="O528" s="93"/>
      <c r="P528" s="241">
        <f>O528*H528</f>
        <v>0</v>
      </c>
      <c r="Q528" s="241">
        <v>0.0030000000000000001</v>
      </c>
      <c r="R528" s="241">
        <f>Q528*H528</f>
        <v>0.015306000000000002</v>
      </c>
      <c r="S528" s="241">
        <v>0</v>
      </c>
      <c r="T528" s="242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3" t="s">
        <v>270</v>
      </c>
      <c r="AT528" s="243" t="s">
        <v>390</v>
      </c>
      <c r="AU528" s="243" t="s">
        <v>89</v>
      </c>
      <c r="AY528" s="19" t="s">
        <v>224</v>
      </c>
      <c r="BE528" s="244">
        <f>IF(N528="základní",J528,0)</f>
        <v>0</v>
      </c>
      <c r="BF528" s="244">
        <f>IF(N528="snížená",J528,0)</f>
        <v>0</v>
      </c>
      <c r="BG528" s="244">
        <f>IF(N528="zákl. přenesená",J528,0)</f>
        <v>0</v>
      </c>
      <c r="BH528" s="244">
        <f>IF(N528="sníž. přenesená",J528,0)</f>
        <v>0</v>
      </c>
      <c r="BI528" s="244">
        <f>IF(N528="nulová",J528,0)</f>
        <v>0</v>
      </c>
      <c r="BJ528" s="19" t="s">
        <v>89</v>
      </c>
      <c r="BK528" s="244">
        <f>ROUND(I528*H528,2)</f>
        <v>0</v>
      </c>
      <c r="BL528" s="19" t="s">
        <v>230</v>
      </c>
      <c r="BM528" s="243" t="s">
        <v>4350</v>
      </c>
    </row>
    <row r="529" s="13" customFormat="1">
      <c r="A529" s="13"/>
      <c r="B529" s="245"/>
      <c r="C529" s="246"/>
      <c r="D529" s="247" t="s">
        <v>232</v>
      </c>
      <c r="E529" s="248" t="s">
        <v>1</v>
      </c>
      <c r="F529" s="249" t="s">
        <v>3437</v>
      </c>
      <c r="G529" s="246"/>
      <c r="H529" s="250">
        <v>5.1020000000000003</v>
      </c>
      <c r="I529" s="251"/>
      <c r="J529" s="246"/>
      <c r="K529" s="246"/>
      <c r="L529" s="252"/>
      <c r="M529" s="253"/>
      <c r="N529" s="254"/>
      <c r="O529" s="254"/>
      <c r="P529" s="254"/>
      <c r="Q529" s="254"/>
      <c r="R529" s="254"/>
      <c r="S529" s="254"/>
      <c r="T529" s="25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6" t="s">
        <v>232</v>
      </c>
      <c r="AU529" s="256" t="s">
        <v>89</v>
      </c>
      <c r="AV529" s="13" t="s">
        <v>89</v>
      </c>
      <c r="AW529" s="13" t="s">
        <v>33</v>
      </c>
      <c r="AX529" s="13" t="s">
        <v>84</v>
      </c>
      <c r="AY529" s="256" t="s">
        <v>224</v>
      </c>
    </row>
    <row r="530" s="2" customFormat="1" ht="24.15" customHeight="1">
      <c r="A530" s="40"/>
      <c r="B530" s="41"/>
      <c r="C530" s="231" t="s">
        <v>724</v>
      </c>
      <c r="D530" s="231" t="s">
        <v>226</v>
      </c>
      <c r="E530" s="232" t="s">
        <v>626</v>
      </c>
      <c r="F530" s="233" t="s">
        <v>627</v>
      </c>
      <c r="G530" s="234" t="s">
        <v>229</v>
      </c>
      <c r="H530" s="235">
        <v>91.608999999999995</v>
      </c>
      <c r="I530" s="236"/>
      <c r="J530" s="237">
        <f>ROUND(I530*H530,2)</f>
        <v>0</v>
      </c>
      <c r="K530" s="238"/>
      <c r="L530" s="46"/>
      <c r="M530" s="239" t="s">
        <v>1</v>
      </c>
      <c r="N530" s="240" t="s">
        <v>44</v>
      </c>
      <c r="O530" s="93"/>
      <c r="P530" s="241">
        <f>O530*H530</f>
        <v>0</v>
      </c>
      <c r="Q530" s="241">
        <v>0.01184</v>
      </c>
      <c r="R530" s="241">
        <f>Q530*H530</f>
        <v>1.0846505599999998</v>
      </c>
      <c r="S530" s="241">
        <v>0</v>
      </c>
      <c r="T530" s="242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3" t="s">
        <v>230</v>
      </c>
      <c r="AT530" s="243" t="s">
        <v>226</v>
      </c>
      <c r="AU530" s="243" t="s">
        <v>89</v>
      </c>
      <c r="AY530" s="19" t="s">
        <v>224</v>
      </c>
      <c r="BE530" s="244">
        <f>IF(N530="základní",J530,0)</f>
        <v>0</v>
      </c>
      <c r="BF530" s="244">
        <f>IF(N530="snížená",J530,0)</f>
        <v>0</v>
      </c>
      <c r="BG530" s="244">
        <f>IF(N530="zákl. přenesená",J530,0)</f>
        <v>0</v>
      </c>
      <c r="BH530" s="244">
        <f>IF(N530="sníž. přenesená",J530,0)</f>
        <v>0</v>
      </c>
      <c r="BI530" s="244">
        <f>IF(N530="nulová",J530,0)</f>
        <v>0</v>
      </c>
      <c r="BJ530" s="19" t="s">
        <v>89</v>
      </c>
      <c r="BK530" s="244">
        <f>ROUND(I530*H530,2)</f>
        <v>0</v>
      </c>
      <c r="BL530" s="19" t="s">
        <v>230</v>
      </c>
      <c r="BM530" s="243" t="s">
        <v>4351</v>
      </c>
    </row>
    <row r="531" s="14" customFormat="1">
      <c r="A531" s="14"/>
      <c r="B531" s="257"/>
      <c r="C531" s="258"/>
      <c r="D531" s="247" t="s">
        <v>232</v>
      </c>
      <c r="E531" s="259" t="s">
        <v>1</v>
      </c>
      <c r="F531" s="260" t="s">
        <v>629</v>
      </c>
      <c r="G531" s="258"/>
      <c r="H531" s="259" t="s">
        <v>1</v>
      </c>
      <c r="I531" s="261"/>
      <c r="J531" s="258"/>
      <c r="K531" s="258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232</v>
      </c>
      <c r="AU531" s="266" t="s">
        <v>89</v>
      </c>
      <c r="AV531" s="14" t="s">
        <v>84</v>
      </c>
      <c r="AW531" s="14" t="s">
        <v>33</v>
      </c>
      <c r="AX531" s="14" t="s">
        <v>78</v>
      </c>
      <c r="AY531" s="266" t="s">
        <v>224</v>
      </c>
    </row>
    <row r="532" s="14" customFormat="1">
      <c r="A532" s="14"/>
      <c r="B532" s="257"/>
      <c r="C532" s="258"/>
      <c r="D532" s="247" t="s">
        <v>232</v>
      </c>
      <c r="E532" s="259" t="s">
        <v>1</v>
      </c>
      <c r="F532" s="260" t="s">
        <v>630</v>
      </c>
      <c r="G532" s="258"/>
      <c r="H532" s="259" t="s">
        <v>1</v>
      </c>
      <c r="I532" s="261"/>
      <c r="J532" s="258"/>
      <c r="K532" s="258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232</v>
      </c>
      <c r="AU532" s="266" t="s">
        <v>89</v>
      </c>
      <c r="AV532" s="14" t="s">
        <v>84</v>
      </c>
      <c r="AW532" s="14" t="s">
        <v>33</v>
      </c>
      <c r="AX532" s="14" t="s">
        <v>78</v>
      </c>
      <c r="AY532" s="266" t="s">
        <v>224</v>
      </c>
    </row>
    <row r="533" s="14" customFormat="1">
      <c r="A533" s="14"/>
      <c r="B533" s="257"/>
      <c r="C533" s="258"/>
      <c r="D533" s="247" t="s">
        <v>232</v>
      </c>
      <c r="E533" s="259" t="s">
        <v>1</v>
      </c>
      <c r="F533" s="260" t="s">
        <v>631</v>
      </c>
      <c r="G533" s="258"/>
      <c r="H533" s="259" t="s">
        <v>1</v>
      </c>
      <c r="I533" s="261"/>
      <c r="J533" s="258"/>
      <c r="K533" s="258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232</v>
      </c>
      <c r="AU533" s="266" t="s">
        <v>89</v>
      </c>
      <c r="AV533" s="14" t="s">
        <v>84</v>
      </c>
      <c r="AW533" s="14" t="s">
        <v>33</v>
      </c>
      <c r="AX533" s="14" t="s">
        <v>78</v>
      </c>
      <c r="AY533" s="266" t="s">
        <v>224</v>
      </c>
    </row>
    <row r="534" s="14" customFormat="1">
      <c r="A534" s="14"/>
      <c r="B534" s="257"/>
      <c r="C534" s="258"/>
      <c r="D534" s="247" t="s">
        <v>232</v>
      </c>
      <c r="E534" s="259" t="s">
        <v>1</v>
      </c>
      <c r="F534" s="260" t="s">
        <v>570</v>
      </c>
      <c r="G534" s="258"/>
      <c r="H534" s="259" t="s">
        <v>1</v>
      </c>
      <c r="I534" s="261"/>
      <c r="J534" s="258"/>
      <c r="K534" s="258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232</v>
      </c>
      <c r="AU534" s="266" t="s">
        <v>89</v>
      </c>
      <c r="AV534" s="14" t="s">
        <v>84</v>
      </c>
      <c r="AW534" s="14" t="s">
        <v>33</v>
      </c>
      <c r="AX534" s="14" t="s">
        <v>78</v>
      </c>
      <c r="AY534" s="266" t="s">
        <v>224</v>
      </c>
    </row>
    <row r="535" s="13" customFormat="1">
      <c r="A535" s="13"/>
      <c r="B535" s="245"/>
      <c r="C535" s="246"/>
      <c r="D535" s="247" t="s">
        <v>232</v>
      </c>
      <c r="E535" s="248" t="s">
        <v>1</v>
      </c>
      <c r="F535" s="249" t="s">
        <v>3382</v>
      </c>
      <c r="G535" s="246"/>
      <c r="H535" s="250">
        <v>23.486999999999998</v>
      </c>
      <c r="I535" s="251"/>
      <c r="J535" s="246"/>
      <c r="K535" s="246"/>
      <c r="L535" s="252"/>
      <c r="M535" s="253"/>
      <c r="N535" s="254"/>
      <c r="O535" s="254"/>
      <c r="P535" s="254"/>
      <c r="Q535" s="254"/>
      <c r="R535" s="254"/>
      <c r="S535" s="254"/>
      <c r="T535" s="25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6" t="s">
        <v>232</v>
      </c>
      <c r="AU535" s="256" t="s">
        <v>89</v>
      </c>
      <c r="AV535" s="13" t="s">
        <v>89</v>
      </c>
      <c r="AW535" s="13" t="s">
        <v>33</v>
      </c>
      <c r="AX535" s="13" t="s">
        <v>78</v>
      </c>
      <c r="AY535" s="256" t="s">
        <v>224</v>
      </c>
    </row>
    <row r="536" s="13" customFormat="1">
      <c r="A536" s="13"/>
      <c r="B536" s="245"/>
      <c r="C536" s="246"/>
      <c r="D536" s="247" t="s">
        <v>232</v>
      </c>
      <c r="E536" s="248" t="s">
        <v>1</v>
      </c>
      <c r="F536" s="249" t="s">
        <v>4328</v>
      </c>
      <c r="G536" s="246"/>
      <c r="H536" s="250">
        <v>16.542000000000002</v>
      </c>
      <c r="I536" s="251"/>
      <c r="J536" s="246"/>
      <c r="K536" s="246"/>
      <c r="L536" s="252"/>
      <c r="M536" s="253"/>
      <c r="N536" s="254"/>
      <c r="O536" s="254"/>
      <c r="P536" s="254"/>
      <c r="Q536" s="254"/>
      <c r="R536" s="254"/>
      <c r="S536" s="254"/>
      <c r="T536" s="25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6" t="s">
        <v>232</v>
      </c>
      <c r="AU536" s="256" t="s">
        <v>89</v>
      </c>
      <c r="AV536" s="13" t="s">
        <v>89</v>
      </c>
      <c r="AW536" s="13" t="s">
        <v>33</v>
      </c>
      <c r="AX536" s="13" t="s">
        <v>78</v>
      </c>
      <c r="AY536" s="256" t="s">
        <v>224</v>
      </c>
    </row>
    <row r="537" s="13" customFormat="1">
      <c r="A537" s="13"/>
      <c r="B537" s="245"/>
      <c r="C537" s="246"/>
      <c r="D537" s="247" t="s">
        <v>232</v>
      </c>
      <c r="E537" s="248" t="s">
        <v>1</v>
      </c>
      <c r="F537" s="249" t="s">
        <v>3384</v>
      </c>
      <c r="G537" s="246"/>
      <c r="H537" s="250">
        <v>14.233000000000001</v>
      </c>
      <c r="I537" s="251"/>
      <c r="J537" s="246"/>
      <c r="K537" s="246"/>
      <c r="L537" s="252"/>
      <c r="M537" s="253"/>
      <c r="N537" s="254"/>
      <c r="O537" s="254"/>
      <c r="P537" s="254"/>
      <c r="Q537" s="254"/>
      <c r="R537" s="254"/>
      <c r="S537" s="254"/>
      <c r="T537" s="25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6" t="s">
        <v>232</v>
      </c>
      <c r="AU537" s="256" t="s">
        <v>89</v>
      </c>
      <c r="AV537" s="13" t="s">
        <v>89</v>
      </c>
      <c r="AW537" s="13" t="s">
        <v>33</v>
      </c>
      <c r="AX537" s="13" t="s">
        <v>78</v>
      </c>
      <c r="AY537" s="256" t="s">
        <v>224</v>
      </c>
    </row>
    <row r="538" s="13" customFormat="1">
      <c r="A538" s="13"/>
      <c r="B538" s="245"/>
      <c r="C538" s="246"/>
      <c r="D538" s="247" t="s">
        <v>232</v>
      </c>
      <c r="E538" s="248" t="s">
        <v>1</v>
      </c>
      <c r="F538" s="249" t="s">
        <v>4329</v>
      </c>
      <c r="G538" s="246"/>
      <c r="H538" s="250">
        <v>37.347000000000001</v>
      </c>
      <c r="I538" s="251"/>
      <c r="J538" s="246"/>
      <c r="K538" s="246"/>
      <c r="L538" s="252"/>
      <c r="M538" s="253"/>
      <c r="N538" s="254"/>
      <c r="O538" s="254"/>
      <c r="P538" s="254"/>
      <c r="Q538" s="254"/>
      <c r="R538" s="254"/>
      <c r="S538" s="254"/>
      <c r="T538" s="25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6" t="s">
        <v>232</v>
      </c>
      <c r="AU538" s="256" t="s">
        <v>89</v>
      </c>
      <c r="AV538" s="13" t="s">
        <v>89</v>
      </c>
      <c r="AW538" s="13" t="s">
        <v>33</v>
      </c>
      <c r="AX538" s="13" t="s">
        <v>78</v>
      </c>
      <c r="AY538" s="256" t="s">
        <v>224</v>
      </c>
    </row>
    <row r="539" s="15" customFormat="1">
      <c r="A539" s="15"/>
      <c r="B539" s="267"/>
      <c r="C539" s="268"/>
      <c r="D539" s="247" t="s">
        <v>232</v>
      </c>
      <c r="E539" s="269" t="s">
        <v>1</v>
      </c>
      <c r="F539" s="270" t="s">
        <v>248</v>
      </c>
      <c r="G539" s="268"/>
      <c r="H539" s="271">
        <v>91.608999999999995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7" t="s">
        <v>232</v>
      </c>
      <c r="AU539" s="277" t="s">
        <v>89</v>
      </c>
      <c r="AV539" s="15" t="s">
        <v>230</v>
      </c>
      <c r="AW539" s="15" t="s">
        <v>33</v>
      </c>
      <c r="AX539" s="15" t="s">
        <v>84</v>
      </c>
      <c r="AY539" s="277" t="s">
        <v>224</v>
      </c>
    </row>
    <row r="540" s="2" customFormat="1" ht="16.5" customHeight="1">
      <c r="A540" s="40"/>
      <c r="B540" s="41"/>
      <c r="C540" s="278" t="s">
        <v>737</v>
      </c>
      <c r="D540" s="278" t="s">
        <v>390</v>
      </c>
      <c r="E540" s="279" t="s">
        <v>633</v>
      </c>
      <c r="F540" s="280" t="s">
        <v>634</v>
      </c>
      <c r="G540" s="281" t="s">
        <v>229</v>
      </c>
      <c r="H540" s="282">
        <v>96.188999999999993</v>
      </c>
      <c r="I540" s="283"/>
      <c r="J540" s="284">
        <f>ROUND(I540*H540,2)</f>
        <v>0</v>
      </c>
      <c r="K540" s="285"/>
      <c r="L540" s="286"/>
      <c r="M540" s="287" t="s">
        <v>1</v>
      </c>
      <c r="N540" s="288" t="s">
        <v>44</v>
      </c>
      <c r="O540" s="93"/>
      <c r="P540" s="241">
        <f>O540*H540</f>
        <v>0</v>
      </c>
      <c r="Q540" s="241">
        <v>0.019</v>
      </c>
      <c r="R540" s="241">
        <f>Q540*H540</f>
        <v>1.8275909999999997</v>
      </c>
      <c r="S540" s="241">
        <v>0</v>
      </c>
      <c r="T540" s="242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3" t="s">
        <v>270</v>
      </c>
      <c r="AT540" s="243" t="s">
        <v>390</v>
      </c>
      <c r="AU540" s="243" t="s">
        <v>89</v>
      </c>
      <c r="AY540" s="19" t="s">
        <v>224</v>
      </c>
      <c r="BE540" s="244">
        <f>IF(N540="základní",J540,0)</f>
        <v>0</v>
      </c>
      <c r="BF540" s="244">
        <f>IF(N540="snížená",J540,0)</f>
        <v>0</v>
      </c>
      <c r="BG540" s="244">
        <f>IF(N540="zákl. přenesená",J540,0)</f>
        <v>0</v>
      </c>
      <c r="BH540" s="244">
        <f>IF(N540="sníž. přenesená",J540,0)</f>
        <v>0</v>
      </c>
      <c r="BI540" s="244">
        <f>IF(N540="nulová",J540,0)</f>
        <v>0</v>
      </c>
      <c r="BJ540" s="19" t="s">
        <v>89</v>
      </c>
      <c r="BK540" s="244">
        <f>ROUND(I540*H540,2)</f>
        <v>0</v>
      </c>
      <c r="BL540" s="19" t="s">
        <v>230</v>
      </c>
      <c r="BM540" s="243" t="s">
        <v>4352</v>
      </c>
    </row>
    <row r="541" s="13" customFormat="1">
      <c r="A541" s="13"/>
      <c r="B541" s="245"/>
      <c r="C541" s="246"/>
      <c r="D541" s="247" t="s">
        <v>232</v>
      </c>
      <c r="E541" s="248" t="s">
        <v>1</v>
      </c>
      <c r="F541" s="249" t="s">
        <v>4353</v>
      </c>
      <c r="G541" s="246"/>
      <c r="H541" s="250">
        <v>96.188999999999993</v>
      </c>
      <c r="I541" s="251"/>
      <c r="J541" s="246"/>
      <c r="K541" s="246"/>
      <c r="L541" s="252"/>
      <c r="M541" s="253"/>
      <c r="N541" s="254"/>
      <c r="O541" s="254"/>
      <c r="P541" s="254"/>
      <c r="Q541" s="254"/>
      <c r="R541" s="254"/>
      <c r="S541" s="254"/>
      <c r="T541" s="25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6" t="s">
        <v>232</v>
      </c>
      <c r="AU541" s="256" t="s">
        <v>89</v>
      </c>
      <c r="AV541" s="13" t="s">
        <v>89</v>
      </c>
      <c r="AW541" s="13" t="s">
        <v>33</v>
      </c>
      <c r="AX541" s="13" t="s">
        <v>84</v>
      </c>
      <c r="AY541" s="256" t="s">
        <v>224</v>
      </c>
    </row>
    <row r="542" s="2" customFormat="1" ht="16.5" customHeight="1">
      <c r="A542" s="40"/>
      <c r="B542" s="41"/>
      <c r="C542" s="278" t="s">
        <v>741</v>
      </c>
      <c r="D542" s="278" t="s">
        <v>390</v>
      </c>
      <c r="E542" s="279" t="s">
        <v>638</v>
      </c>
      <c r="F542" s="280" t="s">
        <v>639</v>
      </c>
      <c r="G542" s="281" t="s">
        <v>229</v>
      </c>
      <c r="H542" s="282">
        <v>96.188999999999993</v>
      </c>
      <c r="I542" s="283"/>
      <c r="J542" s="284">
        <f>ROUND(I542*H542,2)</f>
        <v>0</v>
      </c>
      <c r="K542" s="285"/>
      <c r="L542" s="286"/>
      <c r="M542" s="287" t="s">
        <v>1</v>
      </c>
      <c r="N542" s="288" t="s">
        <v>44</v>
      </c>
      <c r="O542" s="93"/>
      <c r="P542" s="241">
        <f>O542*H542</f>
        <v>0</v>
      </c>
      <c r="Q542" s="241">
        <v>0.021999999999999999</v>
      </c>
      <c r="R542" s="241">
        <f>Q542*H542</f>
        <v>2.1161579999999995</v>
      </c>
      <c r="S542" s="241">
        <v>0</v>
      </c>
      <c r="T542" s="242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3" t="s">
        <v>270</v>
      </c>
      <c r="AT542" s="243" t="s">
        <v>390</v>
      </c>
      <c r="AU542" s="243" t="s">
        <v>89</v>
      </c>
      <c r="AY542" s="19" t="s">
        <v>224</v>
      </c>
      <c r="BE542" s="244">
        <f>IF(N542="základní",J542,0)</f>
        <v>0</v>
      </c>
      <c r="BF542" s="244">
        <f>IF(N542="snížená",J542,0)</f>
        <v>0</v>
      </c>
      <c r="BG542" s="244">
        <f>IF(N542="zákl. přenesená",J542,0)</f>
        <v>0</v>
      </c>
      <c r="BH542" s="244">
        <f>IF(N542="sníž. přenesená",J542,0)</f>
        <v>0</v>
      </c>
      <c r="BI542" s="244">
        <f>IF(N542="nulová",J542,0)</f>
        <v>0</v>
      </c>
      <c r="BJ542" s="19" t="s">
        <v>89</v>
      </c>
      <c r="BK542" s="244">
        <f>ROUND(I542*H542,2)</f>
        <v>0</v>
      </c>
      <c r="BL542" s="19" t="s">
        <v>230</v>
      </c>
      <c r="BM542" s="243" t="s">
        <v>4354</v>
      </c>
    </row>
    <row r="543" s="13" customFormat="1">
      <c r="A543" s="13"/>
      <c r="B543" s="245"/>
      <c r="C543" s="246"/>
      <c r="D543" s="247" t="s">
        <v>232</v>
      </c>
      <c r="E543" s="248" t="s">
        <v>1</v>
      </c>
      <c r="F543" s="249" t="s">
        <v>4353</v>
      </c>
      <c r="G543" s="246"/>
      <c r="H543" s="250">
        <v>96.188999999999993</v>
      </c>
      <c r="I543" s="251"/>
      <c r="J543" s="246"/>
      <c r="K543" s="246"/>
      <c r="L543" s="252"/>
      <c r="M543" s="253"/>
      <c r="N543" s="254"/>
      <c r="O543" s="254"/>
      <c r="P543" s="254"/>
      <c r="Q543" s="254"/>
      <c r="R543" s="254"/>
      <c r="S543" s="254"/>
      <c r="T543" s="25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6" t="s">
        <v>232</v>
      </c>
      <c r="AU543" s="256" t="s">
        <v>89</v>
      </c>
      <c r="AV543" s="13" t="s">
        <v>89</v>
      </c>
      <c r="AW543" s="13" t="s">
        <v>33</v>
      </c>
      <c r="AX543" s="13" t="s">
        <v>84</v>
      </c>
      <c r="AY543" s="256" t="s">
        <v>224</v>
      </c>
    </row>
    <row r="544" s="2" customFormat="1" ht="24.15" customHeight="1">
      <c r="A544" s="40"/>
      <c r="B544" s="41"/>
      <c r="C544" s="231" t="s">
        <v>749</v>
      </c>
      <c r="D544" s="231" t="s">
        <v>226</v>
      </c>
      <c r="E544" s="232" t="s">
        <v>643</v>
      </c>
      <c r="F544" s="233" t="s">
        <v>644</v>
      </c>
      <c r="G544" s="234" t="s">
        <v>229</v>
      </c>
      <c r="H544" s="235">
        <v>91.608999999999995</v>
      </c>
      <c r="I544" s="236"/>
      <c r="J544" s="237">
        <f>ROUND(I544*H544,2)</f>
        <v>0</v>
      </c>
      <c r="K544" s="238"/>
      <c r="L544" s="46"/>
      <c r="M544" s="239" t="s">
        <v>1</v>
      </c>
      <c r="N544" s="240" t="s">
        <v>44</v>
      </c>
      <c r="O544" s="93"/>
      <c r="P544" s="241">
        <f>O544*H544</f>
        <v>0</v>
      </c>
      <c r="Q544" s="241">
        <v>8.0000000000000007E-05</v>
      </c>
      <c r="R544" s="241">
        <f>Q544*H544</f>
        <v>0.0073287200000000004</v>
      </c>
      <c r="S544" s="241">
        <v>0</v>
      </c>
      <c r="T544" s="242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3" t="s">
        <v>230</v>
      </c>
      <c r="AT544" s="243" t="s">
        <v>226</v>
      </c>
      <c r="AU544" s="243" t="s">
        <v>89</v>
      </c>
      <c r="AY544" s="19" t="s">
        <v>224</v>
      </c>
      <c r="BE544" s="244">
        <f>IF(N544="základní",J544,0)</f>
        <v>0</v>
      </c>
      <c r="BF544" s="244">
        <f>IF(N544="snížená",J544,0)</f>
        <v>0</v>
      </c>
      <c r="BG544" s="244">
        <f>IF(N544="zákl. přenesená",J544,0)</f>
        <v>0</v>
      </c>
      <c r="BH544" s="244">
        <f>IF(N544="sníž. přenesená",J544,0)</f>
        <v>0</v>
      </c>
      <c r="BI544" s="244">
        <f>IF(N544="nulová",J544,0)</f>
        <v>0</v>
      </c>
      <c r="BJ544" s="19" t="s">
        <v>89</v>
      </c>
      <c r="BK544" s="244">
        <f>ROUND(I544*H544,2)</f>
        <v>0</v>
      </c>
      <c r="BL544" s="19" t="s">
        <v>230</v>
      </c>
      <c r="BM544" s="243" t="s">
        <v>4355</v>
      </c>
    </row>
    <row r="545" s="14" customFormat="1">
      <c r="A545" s="14"/>
      <c r="B545" s="257"/>
      <c r="C545" s="258"/>
      <c r="D545" s="247" t="s">
        <v>232</v>
      </c>
      <c r="E545" s="259" t="s">
        <v>1</v>
      </c>
      <c r="F545" s="260" t="s">
        <v>570</v>
      </c>
      <c r="G545" s="258"/>
      <c r="H545" s="259" t="s">
        <v>1</v>
      </c>
      <c r="I545" s="261"/>
      <c r="J545" s="258"/>
      <c r="K545" s="258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232</v>
      </c>
      <c r="AU545" s="266" t="s">
        <v>89</v>
      </c>
      <c r="AV545" s="14" t="s">
        <v>84</v>
      </c>
      <c r="AW545" s="14" t="s">
        <v>33</v>
      </c>
      <c r="AX545" s="14" t="s">
        <v>78</v>
      </c>
      <c r="AY545" s="266" t="s">
        <v>224</v>
      </c>
    </row>
    <row r="546" s="13" customFormat="1">
      <c r="A546" s="13"/>
      <c r="B546" s="245"/>
      <c r="C546" s="246"/>
      <c r="D546" s="247" t="s">
        <v>232</v>
      </c>
      <c r="E546" s="248" t="s">
        <v>1</v>
      </c>
      <c r="F546" s="249" t="s">
        <v>3382</v>
      </c>
      <c r="G546" s="246"/>
      <c r="H546" s="250">
        <v>23.486999999999998</v>
      </c>
      <c r="I546" s="251"/>
      <c r="J546" s="246"/>
      <c r="K546" s="246"/>
      <c r="L546" s="252"/>
      <c r="M546" s="253"/>
      <c r="N546" s="254"/>
      <c r="O546" s="254"/>
      <c r="P546" s="254"/>
      <c r="Q546" s="254"/>
      <c r="R546" s="254"/>
      <c r="S546" s="254"/>
      <c r="T546" s="25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6" t="s">
        <v>232</v>
      </c>
      <c r="AU546" s="256" t="s">
        <v>89</v>
      </c>
      <c r="AV546" s="13" t="s">
        <v>89</v>
      </c>
      <c r="AW546" s="13" t="s">
        <v>33</v>
      </c>
      <c r="AX546" s="13" t="s">
        <v>78</v>
      </c>
      <c r="AY546" s="256" t="s">
        <v>224</v>
      </c>
    </row>
    <row r="547" s="13" customFormat="1">
      <c r="A547" s="13"/>
      <c r="B547" s="245"/>
      <c r="C547" s="246"/>
      <c r="D547" s="247" t="s">
        <v>232</v>
      </c>
      <c r="E547" s="248" t="s">
        <v>1</v>
      </c>
      <c r="F547" s="249" t="s">
        <v>4328</v>
      </c>
      <c r="G547" s="246"/>
      <c r="H547" s="250">
        <v>16.542000000000002</v>
      </c>
      <c r="I547" s="251"/>
      <c r="J547" s="246"/>
      <c r="K547" s="246"/>
      <c r="L547" s="252"/>
      <c r="M547" s="253"/>
      <c r="N547" s="254"/>
      <c r="O547" s="254"/>
      <c r="P547" s="254"/>
      <c r="Q547" s="254"/>
      <c r="R547" s="254"/>
      <c r="S547" s="254"/>
      <c r="T547" s="25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6" t="s">
        <v>232</v>
      </c>
      <c r="AU547" s="256" t="s">
        <v>89</v>
      </c>
      <c r="AV547" s="13" t="s">
        <v>89</v>
      </c>
      <c r="AW547" s="13" t="s">
        <v>33</v>
      </c>
      <c r="AX547" s="13" t="s">
        <v>78</v>
      </c>
      <c r="AY547" s="256" t="s">
        <v>224</v>
      </c>
    </row>
    <row r="548" s="13" customFormat="1">
      <c r="A548" s="13"/>
      <c r="B548" s="245"/>
      <c r="C548" s="246"/>
      <c r="D548" s="247" t="s">
        <v>232</v>
      </c>
      <c r="E548" s="248" t="s">
        <v>1</v>
      </c>
      <c r="F548" s="249" t="s">
        <v>3384</v>
      </c>
      <c r="G548" s="246"/>
      <c r="H548" s="250">
        <v>14.233000000000001</v>
      </c>
      <c r="I548" s="251"/>
      <c r="J548" s="246"/>
      <c r="K548" s="246"/>
      <c r="L548" s="252"/>
      <c r="M548" s="253"/>
      <c r="N548" s="254"/>
      <c r="O548" s="254"/>
      <c r="P548" s="254"/>
      <c r="Q548" s="254"/>
      <c r="R548" s="254"/>
      <c r="S548" s="254"/>
      <c r="T548" s="25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6" t="s">
        <v>232</v>
      </c>
      <c r="AU548" s="256" t="s">
        <v>89</v>
      </c>
      <c r="AV548" s="13" t="s">
        <v>89</v>
      </c>
      <c r="AW548" s="13" t="s">
        <v>33</v>
      </c>
      <c r="AX548" s="13" t="s">
        <v>78</v>
      </c>
      <c r="AY548" s="256" t="s">
        <v>224</v>
      </c>
    </row>
    <row r="549" s="13" customFormat="1">
      <c r="A549" s="13"/>
      <c r="B549" s="245"/>
      <c r="C549" s="246"/>
      <c r="D549" s="247" t="s">
        <v>232</v>
      </c>
      <c r="E549" s="248" t="s">
        <v>1</v>
      </c>
      <c r="F549" s="249" t="s">
        <v>4329</v>
      </c>
      <c r="G549" s="246"/>
      <c r="H549" s="250">
        <v>37.347000000000001</v>
      </c>
      <c r="I549" s="251"/>
      <c r="J549" s="246"/>
      <c r="K549" s="246"/>
      <c r="L549" s="252"/>
      <c r="M549" s="253"/>
      <c r="N549" s="254"/>
      <c r="O549" s="254"/>
      <c r="P549" s="254"/>
      <c r="Q549" s="254"/>
      <c r="R549" s="254"/>
      <c r="S549" s="254"/>
      <c r="T549" s="25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6" t="s">
        <v>232</v>
      </c>
      <c r="AU549" s="256" t="s">
        <v>89</v>
      </c>
      <c r="AV549" s="13" t="s">
        <v>89</v>
      </c>
      <c r="AW549" s="13" t="s">
        <v>33</v>
      </c>
      <c r="AX549" s="13" t="s">
        <v>78</v>
      </c>
      <c r="AY549" s="256" t="s">
        <v>224</v>
      </c>
    </row>
    <row r="550" s="15" customFormat="1">
      <c r="A550" s="15"/>
      <c r="B550" s="267"/>
      <c r="C550" s="268"/>
      <c r="D550" s="247" t="s">
        <v>232</v>
      </c>
      <c r="E550" s="269" t="s">
        <v>1</v>
      </c>
      <c r="F550" s="270" t="s">
        <v>248</v>
      </c>
      <c r="G550" s="268"/>
      <c r="H550" s="271">
        <v>91.608999999999995</v>
      </c>
      <c r="I550" s="272"/>
      <c r="J550" s="268"/>
      <c r="K550" s="268"/>
      <c r="L550" s="273"/>
      <c r="M550" s="274"/>
      <c r="N550" s="275"/>
      <c r="O550" s="275"/>
      <c r="P550" s="275"/>
      <c r="Q550" s="275"/>
      <c r="R550" s="275"/>
      <c r="S550" s="275"/>
      <c r="T550" s="27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7" t="s">
        <v>232</v>
      </c>
      <c r="AU550" s="277" t="s">
        <v>89</v>
      </c>
      <c r="AV550" s="15" t="s">
        <v>230</v>
      </c>
      <c r="AW550" s="15" t="s">
        <v>33</v>
      </c>
      <c r="AX550" s="15" t="s">
        <v>84</v>
      </c>
      <c r="AY550" s="277" t="s">
        <v>224</v>
      </c>
    </row>
    <row r="551" s="2" customFormat="1" ht="24.15" customHeight="1">
      <c r="A551" s="40"/>
      <c r="B551" s="41"/>
      <c r="C551" s="231" t="s">
        <v>756</v>
      </c>
      <c r="D551" s="231" t="s">
        <v>226</v>
      </c>
      <c r="E551" s="232" t="s">
        <v>647</v>
      </c>
      <c r="F551" s="233" t="s">
        <v>648</v>
      </c>
      <c r="G551" s="234" t="s">
        <v>229</v>
      </c>
      <c r="H551" s="235">
        <v>125.362</v>
      </c>
      <c r="I551" s="236"/>
      <c r="J551" s="237">
        <f>ROUND(I551*H551,2)</f>
        <v>0</v>
      </c>
      <c r="K551" s="238"/>
      <c r="L551" s="46"/>
      <c r="M551" s="239" t="s">
        <v>1</v>
      </c>
      <c r="N551" s="240" t="s">
        <v>44</v>
      </c>
      <c r="O551" s="93"/>
      <c r="P551" s="241">
        <f>O551*H551</f>
        <v>0</v>
      </c>
      <c r="Q551" s="241">
        <v>0.0315</v>
      </c>
      <c r="R551" s="241">
        <f>Q551*H551</f>
        <v>3.9489030000000001</v>
      </c>
      <c r="S551" s="241">
        <v>0</v>
      </c>
      <c r="T551" s="242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3" t="s">
        <v>230</v>
      </c>
      <c r="AT551" s="243" t="s">
        <v>226</v>
      </c>
      <c r="AU551" s="243" t="s">
        <v>89</v>
      </c>
      <c r="AY551" s="19" t="s">
        <v>224</v>
      </c>
      <c r="BE551" s="244">
        <f>IF(N551="základní",J551,0)</f>
        <v>0</v>
      </c>
      <c r="BF551" s="244">
        <f>IF(N551="snížená",J551,0)</f>
        <v>0</v>
      </c>
      <c r="BG551" s="244">
        <f>IF(N551="zákl. přenesená",J551,0)</f>
        <v>0</v>
      </c>
      <c r="BH551" s="244">
        <f>IF(N551="sníž. přenesená",J551,0)</f>
        <v>0</v>
      </c>
      <c r="BI551" s="244">
        <f>IF(N551="nulová",J551,0)</f>
        <v>0</v>
      </c>
      <c r="BJ551" s="19" t="s">
        <v>89</v>
      </c>
      <c r="BK551" s="244">
        <f>ROUND(I551*H551,2)</f>
        <v>0</v>
      </c>
      <c r="BL551" s="19" t="s">
        <v>230</v>
      </c>
      <c r="BM551" s="243" t="s">
        <v>4356</v>
      </c>
    </row>
    <row r="552" s="14" customFormat="1">
      <c r="A552" s="14"/>
      <c r="B552" s="257"/>
      <c r="C552" s="258"/>
      <c r="D552" s="247" t="s">
        <v>232</v>
      </c>
      <c r="E552" s="259" t="s">
        <v>1</v>
      </c>
      <c r="F552" s="260" t="s">
        <v>568</v>
      </c>
      <c r="G552" s="258"/>
      <c r="H552" s="259" t="s">
        <v>1</v>
      </c>
      <c r="I552" s="261"/>
      <c r="J552" s="258"/>
      <c r="K552" s="258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232</v>
      </c>
      <c r="AU552" s="266" t="s">
        <v>89</v>
      </c>
      <c r="AV552" s="14" t="s">
        <v>84</v>
      </c>
      <c r="AW552" s="14" t="s">
        <v>33</v>
      </c>
      <c r="AX552" s="14" t="s">
        <v>78</v>
      </c>
      <c r="AY552" s="266" t="s">
        <v>224</v>
      </c>
    </row>
    <row r="553" s="13" customFormat="1">
      <c r="A553" s="13"/>
      <c r="B553" s="245"/>
      <c r="C553" s="246"/>
      <c r="D553" s="247" t="s">
        <v>232</v>
      </c>
      <c r="E553" s="248" t="s">
        <v>1</v>
      </c>
      <c r="F553" s="249" t="s">
        <v>3444</v>
      </c>
      <c r="G553" s="246"/>
      <c r="H553" s="250">
        <v>5.6349999999999998</v>
      </c>
      <c r="I553" s="251"/>
      <c r="J553" s="246"/>
      <c r="K553" s="246"/>
      <c r="L553" s="252"/>
      <c r="M553" s="253"/>
      <c r="N553" s="254"/>
      <c r="O553" s="254"/>
      <c r="P553" s="254"/>
      <c r="Q553" s="254"/>
      <c r="R553" s="254"/>
      <c r="S553" s="254"/>
      <c r="T553" s="25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6" t="s">
        <v>232</v>
      </c>
      <c r="AU553" s="256" t="s">
        <v>89</v>
      </c>
      <c r="AV553" s="13" t="s">
        <v>89</v>
      </c>
      <c r="AW553" s="13" t="s">
        <v>33</v>
      </c>
      <c r="AX553" s="13" t="s">
        <v>78</v>
      </c>
      <c r="AY553" s="256" t="s">
        <v>224</v>
      </c>
    </row>
    <row r="554" s="13" customFormat="1">
      <c r="A554" s="13"/>
      <c r="B554" s="245"/>
      <c r="C554" s="246"/>
      <c r="D554" s="247" t="s">
        <v>232</v>
      </c>
      <c r="E554" s="248" t="s">
        <v>1</v>
      </c>
      <c r="F554" s="249" t="s">
        <v>4325</v>
      </c>
      <c r="G554" s="246"/>
      <c r="H554" s="250">
        <v>9.2460000000000004</v>
      </c>
      <c r="I554" s="251"/>
      <c r="J554" s="246"/>
      <c r="K554" s="246"/>
      <c r="L554" s="252"/>
      <c r="M554" s="253"/>
      <c r="N554" s="254"/>
      <c r="O554" s="254"/>
      <c r="P554" s="254"/>
      <c r="Q554" s="254"/>
      <c r="R554" s="254"/>
      <c r="S554" s="254"/>
      <c r="T554" s="25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6" t="s">
        <v>232</v>
      </c>
      <c r="AU554" s="256" t="s">
        <v>89</v>
      </c>
      <c r="AV554" s="13" t="s">
        <v>89</v>
      </c>
      <c r="AW554" s="13" t="s">
        <v>33</v>
      </c>
      <c r="AX554" s="13" t="s">
        <v>78</v>
      </c>
      <c r="AY554" s="256" t="s">
        <v>224</v>
      </c>
    </row>
    <row r="555" s="13" customFormat="1">
      <c r="A555" s="13"/>
      <c r="B555" s="245"/>
      <c r="C555" s="246"/>
      <c r="D555" s="247" t="s">
        <v>232</v>
      </c>
      <c r="E555" s="248" t="s">
        <v>1</v>
      </c>
      <c r="F555" s="249" t="s">
        <v>4326</v>
      </c>
      <c r="G555" s="246"/>
      <c r="H555" s="250">
        <v>58.634999999999998</v>
      </c>
      <c r="I555" s="251"/>
      <c r="J555" s="246"/>
      <c r="K555" s="246"/>
      <c r="L555" s="252"/>
      <c r="M555" s="253"/>
      <c r="N555" s="254"/>
      <c r="O555" s="254"/>
      <c r="P555" s="254"/>
      <c r="Q555" s="254"/>
      <c r="R555" s="254"/>
      <c r="S555" s="254"/>
      <c r="T555" s="25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6" t="s">
        <v>232</v>
      </c>
      <c r="AU555" s="256" t="s">
        <v>89</v>
      </c>
      <c r="AV555" s="13" t="s">
        <v>89</v>
      </c>
      <c r="AW555" s="13" t="s">
        <v>33</v>
      </c>
      <c r="AX555" s="13" t="s">
        <v>78</v>
      </c>
      <c r="AY555" s="256" t="s">
        <v>224</v>
      </c>
    </row>
    <row r="556" s="13" customFormat="1">
      <c r="A556" s="13"/>
      <c r="B556" s="245"/>
      <c r="C556" s="246"/>
      <c r="D556" s="247" t="s">
        <v>232</v>
      </c>
      <c r="E556" s="248" t="s">
        <v>1</v>
      </c>
      <c r="F556" s="249" t="s">
        <v>3371</v>
      </c>
      <c r="G556" s="246"/>
      <c r="H556" s="250">
        <v>6.3890000000000002</v>
      </c>
      <c r="I556" s="251"/>
      <c r="J556" s="246"/>
      <c r="K556" s="246"/>
      <c r="L556" s="252"/>
      <c r="M556" s="253"/>
      <c r="N556" s="254"/>
      <c r="O556" s="254"/>
      <c r="P556" s="254"/>
      <c r="Q556" s="254"/>
      <c r="R556" s="254"/>
      <c r="S556" s="254"/>
      <c r="T556" s="25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6" t="s">
        <v>232</v>
      </c>
      <c r="AU556" s="256" t="s">
        <v>89</v>
      </c>
      <c r="AV556" s="13" t="s">
        <v>89</v>
      </c>
      <c r="AW556" s="13" t="s">
        <v>33</v>
      </c>
      <c r="AX556" s="13" t="s">
        <v>78</v>
      </c>
      <c r="AY556" s="256" t="s">
        <v>224</v>
      </c>
    </row>
    <row r="557" s="14" customFormat="1">
      <c r="A557" s="14"/>
      <c r="B557" s="257"/>
      <c r="C557" s="258"/>
      <c r="D557" s="247" t="s">
        <v>232</v>
      </c>
      <c r="E557" s="259" t="s">
        <v>1</v>
      </c>
      <c r="F557" s="260" t="s">
        <v>3379</v>
      </c>
      <c r="G557" s="258"/>
      <c r="H557" s="259" t="s">
        <v>1</v>
      </c>
      <c r="I557" s="261"/>
      <c r="J557" s="258"/>
      <c r="K557" s="258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232</v>
      </c>
      <c r="AU557" s="266" t="s">
        <v>89</v>
      </c>
      <c r="AV557" s="14" t="s">
        <v>84</v>
      </c>
      <c r="AW557" s="14" t="s">
        <v>33</v>
      </c>
      <c r="AX557" s="14" t="s">
        <v>78</v>
      </c>
      <c r="AY557" s="266" t="s">
        <v>224</v>
      </c>
    </row>
    <row r="558" s="13" customFormat="1">
      <c r="A558" s="13"/>
      <c r="B558" s="245"/>
      <c r="C558" s="246"/>
      <c r="D558" s="247" t="s">
        <v>232</v>
      </c>
      <c r="E558" s="248" t="s">
        <v>1</v>
      </c>
      <c r="F558" s="249" t="s">
        <v>3380</v>
      </c>
      <c r="G558" s="246"/>
      <c r="H558" s="250">
        <v>45.457000000000001</v>
      </c>
      <c r="I558" s="251"/>
      <c r="J558" s="246"/>
      <c r="K558" s="246"/>
      <c r="L558" s="252"/>
      <c r="M558" s="253"/>
      <c r="N558" s="254"/>
      <c r="O558" s="254"/>
      <c r="P558" s="254"/>
      <c r="Q558" s="254"/>
      <c r="R558" s="254"/>
      <c r="S558" s="254"/>
      <c r="T558" s="25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6" t="s">
        <v>232</v>
      </c>
      <c r="AU558" s="256" t="s">
        <v>89</v>
      </c>
      <c r="AV558" s="13" t="s">
        <v>89</v>
      </c>
      <c r="AW558" s="13" t="s">
        <v>33</v>
      </c>
      <c r="AX558" s="13" t="s">
        <v>78</v>
      </c>
      <c r="AY558" s="256" t="s">
        <v>224</v>
      </c>
    </row>
    <row r="559" s="15" customFormat="1">
      <c r="A559" s="15"/>
      <c r="B559" s="267"/>
      <c r="C559" s="268"/>
      <c r="D559" s="247" t="s">
        <v>232</v>
      </c>
      <c r="E559" s="269" t="s">
        <v>1</v>
      </c>
      <c r="F559" s="270" t="s">
        <v>248</v>
      </c>
      <c r="G559" s="268"/>
      <c r="H559" s="271">
        <v>125.362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7" t="s">
        <v>232</v>
      </c>
      <c r="AU559" s="277" t="s">
        <v>89</v>
      </c>
      <c r="AV559" s="15" t="s">
        <v>230</v>
      </c>
      <c r="AW559" s="15" t="s">
        <v>33</v>
      </c>
      <c r="AX559" s="15" t="s">
        <v>84</v>
      </c>
      <c r="AY559" s="277" t="s">
        <v>224</v>
      </c>
    </row>
    <row r="560" s="2" customFormat="1" ht="16.5" customHeight="1">
      <c r="A560" s="40"/>
      <c r="B560" s="41"/>
      <c r="C560" s="231" t="s">
        <v>764</v>
      </c>
      <c r="D560" s="231" t="s">
        <v>226</v>
      </c>
      <c r="E560" s="232" t="s">
        <v>661</v>
      </c>
      <c r="F560" s="233" t="s">
        <v>662</v>
      </c>
      <c r="G560" s="234" t="s">
        <v>229</v>
      </c>
      <c r="H560" s="235">
        <v>6.7560000000000002</v>
      </c>
      <c r="I560" s="236"/>
      <c r="J560" s="237">
        <f>ROUND(I560*H560,2)</f>
        <v>0</v>
      </c>
      <c r="K560" s="238"/>
      <c r="L560" s="46"/>
      <c r="M560" s="239" t="s">
        <v>1</v>
      </c>
      <c r="N560" s="240" t="s">
        <v>44</v>
      </c>
      <c r="O560" s="93"/>
      <c r="P560" s="241">
        <f>O560*H560</f>
        <v>0</v>
      </c>
      <c r="Q560" s="241">
        <v>0.0057000000000000002</v>
      </c>
      <c r="R560" s="241">
        <f>Q560*H560</f>
        <v>0.0385092</v>
      </c>
      <c r="S560" s="241">
        <v>0</v>
      </c>
      <c r="T560" s="242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3" t="s">
        <v>230</v>
      </c>
      <c r="AT560" s="243" t="s">
        <v>226</v>
      </c>
      <c r="AU560" s="243" t="s">
        <v>89</v>
      </c>
      <c r="AY560" s="19" t="s">
        <v>224</v>
      </c>
      <c r="BE560" s="244">
        <f>IF(N560="základní",J560,0)</f>
        <v>0</v>
      </c>
      <c r="BF560" s="244">
        <f>IF(N560="snížená",J560,0)</f>
        <v>0</v>
      </c>
      <c r="BG560" s="244">
        <f>IF(N560="zákl. přenesená",J560,0)</f>
        <v>0</v>
      </c>
      <c r="BH560" s="244">
        <f>IF(N560="sníž. přenesená",J560,0)</f>
        <v>0</v>
      </c>
      <c r="BI560" s="244">
        <f>IF(N560="nulová",J560,0)</f>
        <v>0</v>
      </c>
      <c r="BJ560" s="19" t="s">
        <v>89</v>
      </c>
      <c r="BK560" s="244">
        <f>ROUND(I560*H560,2)</f>
        <v>0</v>
      </c>
      <c r="BL560" s="19" t="s">
        <v>230</v>
      </c>
      <c r="BM560" s="243" t="s">
        <v>4357</v>
      </c>
    </row>
    <row r="561" s="14" customFormat="1">
      <c r="A561" s="14"/>
      <c r="B561" s="257"/>
      <c r="C561" s="258"/>
      <c r="D561" s="247" t="s">
        <v>232</v>
      </c>
      <c r="E561" s="259" t="s">
        <v>1</v>
      </c>
      <c r="F561" s="260" t="s">
        <v>3388</v>
      </c>
      <c r="G561" s="258"/>
      <c r="H561" s="259" t="s">
        <v>1</v>
      </c>
      <c r="I561" s="261"/>
      <c r="J561" s="258"/>
      <c r="K561" s="258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232</v>
      </c>
      <c r="AU561" s="266" t="s">
        <v>89</v>
      </c>
      <c r="AV561" s="14" t="s">
        <v>84</v>
      </c>
      <c r="AW561" s="14" t="s">
        <v>33</v>
      </c>
      <c r="AX561" s="14" t="s">
        <v>78</v>
      </c>
      <c r="AY561" s="266" t="s">
        <v>224</v>
      </c>
    </row>
    <row r="562" s="13" customFormat="1">
      <c r="A562" s="13"/>
      <c r="B562" s="245"/>
      <c r="C562" s="246"/>
      <c r="D562" s="247" t="s">
        <v>232</v>
      </c>
      <c r="E562" s="248" t="s">
        <v>1</v>
      </c>
      <c r="F562" s="249" t="s">
        <v>3389</v>
      </c>
      <c r="G562" s="246"/>
      <c r="H562" s="250">
        <v>1.4059999999999999</v>
      </c>
      <c r="I562" s="251"/>
      <c r="J562" s="246"/>
      <c r="K562" s="246"/>
      <c r="L562" s="252"/>
      <c r="M562" s="253"/>
      <c r="N562" s="254"/>
      <c r="O562" s="254"/>
      <c r="P562" s="254"/>
      <c r="Q562" s="254"/>
      <c r="R562" s="254"/>
      <c r="S562" s="254"/>
      <c r="T562" s="25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6" t="s">
        <v>232</v>
      </c>
      <c r="AU562" s="256" t="s">
        <v>89</v>
      </c>
      <c r="AV562" s="13" t="s">
        <v>89</v>
      </c>
      <c r="AW562" s="13" t="s">
        <v>33</v>
      </c>
      <c r="AX562" s="13" t="s">
        <v>78</v>
      </c>
      <c r="AY562" s="256" t="s">
        <v>224</v>
      </c>
    </row>
    <row r="563" s="13" customFormat="1">
      <c r="A563" s="13"/>
      <c r="B563" s="245"/>
      <c r="C563" s="246"/>
      <c r="D563" s="247" t="s">
        <v>232</v>
      </c>
      <c r="E563" s="248" t="s">
        <v>1</v>
      </c>
      <c r="F563" s="249" t="s">
        <v>3390</v>
      </c>
      <c r="G563" s="246"/>
      <c r="H563" s="250">
        <v>1.4059999999999999</v>
      </c>
      <c r="I563" s="251"/>
      <c r="J563" s="246"/>
      <c r="K563" s="246"/>
      <c r="L563" s="252"/>
      <c r="M563" s="253"/>
      <c r="N563" s="254"/>
      <c r="O563" s="254"/>
      <c r="P563" s="254"/>
      <c r="Q563" s="254"/>
      <c r="R563" s="254"/>
      <c r="S563" s="254"/>
      <c r="T563" s="25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6" t="s">
        <v>232</v>
      </c>
      <c r="AU563" s="256" t="s">
        <v>89</v>
      </c>
      <c r="AV563" s="13" t="s">
        <v>89</v>
      </c>
      <c r="AW563" s="13" t="s">
        <v>33</v>
      </c>
      <c r="AX563" s="13" t="s">
        <v>78</v>
      </c>
      <c r="AY563" s="256" t="s">
        <v>224</v>
      </c>
    </row>
    <row r="564" s="13" customFormat="1">
      <c r="A564" s="13"/>
      <c r="B564" s="245"/>
      <c r="C564" s="246"/>
      <c r="D564" s="247" t="s">
        <v>232</v>
      </c>
      <c r="E564" s="248" t="s">
        <v>1</v>
      </c>
      <c r="F564" s="249" t="s">
        <v>3391</v>
      </c>
      <c r="G564" s="246"/>
      <c r="H564" s="250">
        <v>1.095</v>
      </c>
      <c r="I564" s="251"/>
      <c r="J564" s="246"/>
      <c r="K564" s="246"/>
      <c r="L564" s="252"/>
      <c r="M564" s="253"/>
      <c r="N564" s="254"/>
      <c r="O564" s="254"/>
      <c r="P564" s="254"/>
      <c r="Q564" s="254"/>
      <c r="R564" s="254"/>
      <c r="S564" s="254"/>
      <c r="T564" s="25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6" t="s">
        <v>232</v>
      </c>
      <c r="AU564" s="256" t="s">
        <v>89</v>
      </c>
      <c r="AV564" s="13" t="s">
        <v>89</v>
      </c>
      <c r="AW564" s="13" t="s">
        <v>33</v>
      </c>
      <c r="AX564" s="13" t="s">
        <v>78</v>
      </c>
      <c r="AY564" s="256" t="s">
        <v>224</v>
      </c>
    </row>
    <row r="565" s="13" customFormat="1">
      <c r="A565" s="13"/>
      <c r="B565" s="245"/>
      <c r="C565" s="246"/>
      <c r="D565" s="247" t="s">
        <v>232</v>
      </c>
      <c r="E565" s="248" t="s">
        <v>1</v>
      </c>
      <c r="F565" s="249" t="s">
        <v>3392</v>
      </c>
      <c r="G565" s="246"/>
      <c r="H565" s="250">
        <v>2.8490000000000002</v>
      </c>
      <c r="I565" s="251"/>
      <c r="J565" s="246"/>
      <c r="K565" s="246"/>
      <c r="L565" s="252"/>
      <c r="M565" s="253"/>
      <c r="N565" s="254"/>
      <c r="O565" s="254"/>
      <c r="P565" s="254"/>
      <c r="Q565" s="254"/>
      <c r="R565" s="254"/>
      <c r="S565" s="254"/>
      <c r="T565" s="25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6" t="s">
        <v>232</v>
      </c>
      <c r="AU565" s="256" t="s">
        <v>89</v>
      </c>
      <c r="AV565" s="13" t="s">
        <v>89</v>
      </c>
      <c r="AW565" s="13" t="s">
        <v>33</v>
      </c>
      <c r="AX565" s="13" t="s">
        <v>78</v>
      </c>
      <c r="AY565" s="256" t="s">
        <v>224</v>
      </c>
    </row>
    <row r="566" s="15" customFormat="1">
      <c r="A566" s="15"/>
      <c r="B566" s="267"/>
      <c r="C566" s="268"/>
      <c r="D566" s="247" t="s">
        <v>232</v>
      </c>
      <c r="E566" s="269" t="s">
        <v>1</v>
      </c>
      <c r="F566" s="270" t="s">
        <v>248</v>
      </c>
      <c r="G566" s="268"/>
      <c r="H566" s="271">
        <v>6.7560000000000002</v>
      </c>
      <c r="I566" s="272"/>
      <c r="J566" s="268"/>
      <c r="K566" s="268"/>
      <c r="L566" s="273"/>
      <c r="M566" s="274"/>
      <c r="N566" s="275"/>
      <c r="O566" s="275"/>
      <c r="P566" s="275"/>
      <c r="Q566" s="275"/>
      <c r="R566" s="275"/>
      <c r="S566" s="275"/>
      <c r="T566" s="27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7" t="s">
        <v>232</v>
      </c>
      <c r="AU566" s="277" t="s">
        <v>89</v>
      </c>
      <c r="AV566" s="15" t="s">
        <v>230</v>
      </c>
      <c r="AW566" s="15" t="s">
        <v>33</v>
      </c>
      <c r="AX566" s="15" t="s">
        <v>84</v>
      </c>
      <c r="AY566" s="277" t="s">
        <v>224</v>
      </c>
    </row>
    <row r="567" s="2" customFormat="1" ht="16.5" customHeight="1">
      <c r="A567" s="40"/>
      <c r="B567" s="41"/>
      <c r="C567" s="231" t="s">
        <v>770</v>
      </c>
      <c r="D567" s="231" t="s">
        <v>226</v>
      </c>
      <c r="E567" s="232" t="s">
        <v>665</v>
      </c>
      <c r="F567" s="233" t="s">
        <v>666</v>
      </c>
      <c r="G567" s="234" t="s">
        <v>229</v>
      </c>
      <c r="H567" s="235">
        <v>41.232999999999997</v>
      </c>
      <c r="I567" s="236"/>
      <c r="J567" s="237">
        <f>ROUND(I567*H567,2)</f>
        <v>0</v>
      </c>
      <c r="K567" s="238"/>
      <c r="L567" s="46"/>
      <c r="M567" s="239" t="s">
        <v>1</v>
      </c>
      <c r="N567" s="240" t="s">
        <v>44</v>
      </c>
      <c r="O567" s="93"/>
      <c r="P567" s="241">
        <f>O567*H567</f>
        <v>0</v>
      </c>
      <c r="Q567" s="241">
        <v>0.00038999999999999999</v>
      </c>
      <c r="R567" s="241">
        <f>Q567*H567</f>
        <v>0.016080869999999997</v>
      </c>
      <c r="S567" s="241">
        <v>1.0000000000000001E-05</v>
      </c>
      <c r="T567" s="242">
        <f>S567*H567</f>
        <v>0.00041232999999999998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3" t="s">
        <v>230</v>
      </c>
      <c r="AT567" s="243" t="s">
        <v>226</v>
      </c>
      <c r="AU567" s="243" t="s">
        <v>89</v>
      </c>
      <c r="AY567" s="19" t="s">
        <v>224</v>
      </c>
      <c r="BE567" s="244">
        <f>IF(N567="základní",J567,0)</f>
        <v>0</v>
      </c>
      <c r="BF567" s="244">
        <f>IF(N567="snížená",J567,0)</f>
        <v>0</v>
      </c>
      <c r="BG567" s="244">
        <f>IF(N567="zákl. přenesená",J567,0)</f>
        <v>0</v>
      </c>
      <c r="BH567" s="244">
        <f>IF(N567="sníž. přenesená",J567,0)</f>
        <v>0</v>
      </c>
      <c r="BI567" s="244">
        <f>IF(N567="nulová",J567,0)</f>
        <v>0</v>
      </c>
      <c r="BJ567" s="19" t="s">
        <v>89</v>
      </c>
      <c r="BK567" s="244">
        <f>ROUND(I567*H567,2)</f>
        <v>0</v>
      </c>
      <c r="BL567" s="19" t="s">
        <v>230</v>
      </c>
      <c r="BM567" s="243" t="s">
        <v>4358</v>
      </c>
    </row>
    <row r="568" s="14" customFormat="1">
      <c r="A568" s="14"/>
      <c r="B568" s="257"/>
      <c r="C568" s="258"/>
      <c r="D568" s="247" t="s">
        <v>232</v>
      </c>
      <c r="E568" s="259" t="s">
        <v>1</v>
      </c>
      <c r="F568" s="260" t="s">
        <v>668</v>
      </c>
      <c r="G568" s="258"/>
      <c r="H568" s="259" t="s">
        <v>1</v>
      </c>
      <c r="I568" s="261"/>
      <c r="J568" s="258"/>
      <c r="K568" s="258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232</v>
      </c>
      <c r="AU568" s="266" t="s">
        <v>89</v>
      </c>
      <c r="AV568" s="14" t="s">
        <v>84</v>
      </c>
      <c r="AW568" s="14" t="s">
        <v>33</v>
      </c>
      <c r="AX568" s="14" t="s">
        <v>78</v>
      </c>
      <c r="AY568" s="266" t="s">
        <v>224</v>
      </c>
    </row>
    <row r="569" s="13" customFormat="1">
      <c r="A569" s="13"/>
      <c r="B569" s="245"/>
      <c r="C569" s="246"/>
      <c r="D569" s="247" t="s">
        <v>232</v>
      </c>
      <c r="E569" s="248" t="s">
        <v>1</v>
      </c>
      <c r="F569" s="249" t="s">
        <v>4322</v>
      </c>
      <c r="G569" s="246"/>
      <c r="H569" s="250">
        <v>41.232999999999997</v>
      </c>
      <c r="I569" s="251"/>
      <c r="J569" s="246"/>
      <c r="K569" s="246"/>
      <c r="L569" s="252"/>
      <c r="M569" s="253"/>
      <c r="N569" s="254"/>
      <c r="O569" s="254"/>
      <c r="P569" s="254"/>
      <c r="Q569" s="254"/>
      <c r="R569" s="254"/>
      <c r="S569" s="254"/>
      <c r="T569" s="25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6" t="s">
        <v>232</v>
      </c>
      <c r="AU569" s="256" t="s">
        <v>89</v>
      </c>
      <c r="AV569" s="13" t="s">
        <v>89</v>
      </c>
      <c r="AW569" s="13" t="s">
        <v>33</v>
      </c>
      <c r="AX569" s="13" t="s">
        <v>84</v>
      </c>
      <c r="AY569" s="256" t="s">
        <v>224</v>
      </c>
    </row>
    <row r="570" s="12" customFormat="1" ht="22.8" customHeight="1">
      <c r="A570" s="12"/>
      <c r="B570" s="215"/>
      <c r="C570" s="216"/>
      <c r="D570" s="217" t="s">
        <v>77</v>
      </c>
      <c r="E570" s="229" t="s">
        <v>632</v>
      </c>
      <c r="F570" s="229" t="s">
        <v>669</v>
      </c>
      <c r="G570" s="216"/>
      <c r="H570" s="216"/>
      <c r="I570" s="219"/>
      <c r="J570" s="230">
        <f>BK570</f>
        <v>0</v>
      </c>
      <c r="K570" s="216"/>
      <c r="L570" s="221"/>
      <c r="M570" s="222"/>
      <c r="N570" s="223"/>
      <c r="O570" s="223"/>
      <c r="P570" s="224">
        <f>SUM(P571:P596)</f>
        <v>0</v>
      </c>
      <c r="Q570" s="223"/>
      <c r="R570" s="224">
        <f>SUM(R571:R596)</f>
        <v>16.513860000000001</v>
      </c>
      <c r="S570" s="223"/>
      <c r="T570" s="225">
        <f>SUM(T571:T596)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6" t="s">
        <v>84</v>
      </c>
      <c r="AT570" s="227" t="s">
        <v>77</v>
      </c>
      <c r="AU570" s="227" t="s">
        <v>84</v>
      </c>
      <c r="AY570" s="226" t="s">
        <v>224</v>
      </c>
      <c r="BK570" s="228">
        <f>SUM(BK571:BK596)</f>
        <v>0</v>
      </c>
    </row>
    <row r="571" s="2" customFormat="1" ht="16.5" customHeight="1">
      <c r="A571" s="40"/>
      <c r="B571" s="41"/>
      <c r="C571" s="231" t="s">
        <v>775</v>
      </c>
      <c r="D571" s="231" t="s">
        <v>226</v>
      </c>
      <c r="E571" s="232" t="s">
        <v>671</v>
      </c>
      <c r="F571" s="233" t="s">
        <v>672</v>
      </c>
      <c r="G571" s="234" t="s">
        <v>229</v>
      </c>
      <c r="H571" s="235">
        <v>110.03</v>
      </c>
      <c r="I571" s="236"/>
      <c r="J571" s="237">
        <f>ROUND(I571*H571,2)</f>
        <v>0</v>
      </c>
      <c r="K571" s="238"/>
      <c r="L571" s="46"/>
      <c r="M571" s="239" t="s">
        <v>1</v>
      </c>
      <c r="N571" s="240" t="s">
        <v>44</v>
      </c>
      <c r="O571" s="93"/>
      <c r="P571" s="241">
        <f>O571*H571</f>
        <v>0</v>
      </c>
      <c r="Q571" s="241">
        <v>0.11</v>
      </c>
      <c r="R571" s="241">
        <f>Q571*H571</f>
        <v>12.103300000000001</v>
      </c>
      <c r="S571" s="241">
        <v>0</v>
      </c>
      <c r="T571" s="242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3" t="s">
        <v>230</v>
      </c>
      <c r="AT571" s="243" t="s">
        <v>226</v>
      </c>
      <c r="AU571" s="243" t="s">
        <v>89</v>
      </c>
      <c r="AY571" s="19" t="s">
        <v>224</v>
      </c>
      <c r="BE571" s="244">
        <f>IF(N571="základní",J571,0)</f>
        <v>0</v>
      </c>
      <c r="BF571" s="244">
        <f>IF(N571="snížená",J571,0)</f>
        <v>0</v>
      </c>
      <c r="BG571" s="244">
        <f>IF(N571="zákl. přenesená",J571,0)</f>
        <v>0</v>
      </c>
      <c r="BH571" s="244">
        <f>IF(N571="sníž. přenesená",J571,0)</f>
        <v>0</v>
      </c>
      <c r="BI571" s="244">
        <f>IF(N571="nulová",J571,0)</f>
        <v>0</v>
      </c>
      <c r="BJ571" s="19" t="s">
        <v>89</v>
      </c>
      <c r="BK571" s="244">
        <f>ROUND(I571*H571,2)</f>
        <v>0</v>
      </c>
      <c r="BL571" s="19" t="s">
        <v>230</v>
      </c>
      <c r="BM571" s="243" t="s">
        <v>4359</v>
      </c>
    </row>
    <row r="572" s="14" customFormat="1">
      <c r="A572" s="14"/>
      <c r="B572" s="257"/>
      <c r="C572" s="258"/>
      <c r="D572" s="247" t="s">
        <v>232</v>
      </c>
      <c r="E572" s="259" t="s">
        <v>1</v>
      </c>
      <c r="F572" s="260" t="s">
        <v>674</v>
      </c>
      <c r="G572" s="258"/>
      <c r="H572" s="259" t="s">
        <v>1</v>
      </c>
      <c r="I572" s="261"/>
      <c r="J572" s="258"/>
      <c r="K572" s="258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232</v>
      </c>
      <c r="AU572" s="266" t="s">
        <v>89</v>
      </c>
      <c r="AV572" s="14" t="s">
        <v>84</v>
      </c>
      <c r="AW572" s="14" t="s">
        <v>33</v>
      </c>
      <c r="AX572" s="14" t="s">
        <v>78</v>
      </c>
      <c r="AY572" s="266" t="s">
        <v>224</v>
      </c>
    </row>
    <row r="573" s="13" customFormat="1">
      <c r="A573" s="13"/>
      <c r="B573" s="245"/>
      <c r="C573" s="246"/>
      <c r="D573" s="247" t="s">
        <v>232</v>
      </c>
      <c r="E573" s="248" t="s">
        <v>1</v>
      </c>
      <c r="F573" s="249" t="s">
        <v>3333</v>
      </c>
      <c r="G573" s="246"/>
      <c r="H573" s="250">
        <v>31.670000000000002</v>
      </c>
      <c r="I573" s="251"/>
      <c r="J573" s="246"/>
      <c r="K573" s="246"/>
      <c r="L573" s="252"/>
      <c r="M573" s="253"/>
      <c r="N573" s="254"/>
      <c r="O573" s="254"/>
      <c r="P573" s="254"/>
      <c r="Q573" s="254"/>
      <c r="R573" s="254"/>
      <c r="S573" s="254"/>
      <c r="T573" s="25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6" t="s">
        <v>232</v>
      </c>
      <c r="AU573" s="256" t="s">
        <v>89</v>
      </c>
      <c r="AV573" s="13" t="s">
        <v>89</v>
      </c>
      <c r="AW573" s="13" t="s">
        <v>33</v>
      </c>
      <c r="AX573" s="13" t="s">
        <v>78</v>
      </c>
      <c r="AY573" s="256" t="s">
        <v>224</v>
      </c>
    </row>
    <row r="574" s="13" customFormat="1">
      <c r="A574" s="13"/>
      <c r="B574" s="245"/>
      <c r="C574" s="246"/>
      <c r="D574" s="247" t="s">
        <v>232</v>
      </c>
      <c r="E574" s="248" t="s">
        <v>1</v>
      </c>
      <c r="F574" s="249" t="s">
        <v>3335</v>
      </c>
      <c r="G574" s="246"/>
      <c r="H574" s="250">
        <v>12.74</v>
      </c>
      <c r="I574" s="251"/>
      <c r="J574" s="246"/>
      <c r="K574" s="246"/>
      <c r="L574" s="252"/>
      <c r="M574" s="253"/>
      <c r="N574" s="254"/>
      <c r="O574" s="254"/>
      <c r="P574" s="254"/>
      <c r="Q574" s="254"/>
      <c r="R574" s="254"/>
      <c r="S574" s="254"/>
      <c r="T574" s="25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6" t="s">
        <v>232</v>
      </c>
      <c r="AU574" s="256" t="s">
        <v>89</v>
      </c>
      <c r="AV574" s="13" t="s">
        <v>89</v>
      </c>
      <c r="AW574" s="13" t="s">
        <v>33</v>
      </c>
      <c r="AX574" s="13" t="s">
        <v>78</v>
      </c>
      <c r="AY574" s="256" t="s">
        <v>224</v>
      </c>
    </row>
    <row r="575" s="13" customFormat="1">
      <c r="A575" s="13"/>
      <c r="B575" s="245"/>
      <c r="C575" s="246"/>
      <c r="D575" s="247" t="s">
        <v>232</v>
      </c>
      <c r="E575" s="248" t="s">
        <v>1</v>
      </c>
      <c r="F575" s="249" t="s">
        <v>3336</v>
      </c>
      <c r="G575" s="246"/>
      <c r="H575" s="250">
        <v>12.74</v>
      </c>
      <c r="I575" s="251"/>
      <c r="J575" s="246"/>
      <c r="K575" s="246"/>
      <c r="L575" s="252"/>
      <c r="M575" s="253"/>
      <c r="N575" s="254"/>
      <c r="O575" s="254"/>
      <c r="P575" s="254"/>
      <c r="Q575" s="254"/>
      <c r="R575" s="254"/>
      <c r="S575" s="254"/>
      <c r="T575" s="25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6" t="s">
        <v>232</v>
      </c>
      <c r="AU575" s="256" t="s">
        <v>89</v>
      </c>
      <c r="AV575" s="13" t="s">
        <v>89</v>
      </c>
      <c r="AW575" s="13" t="s">
        <v>33</v>
      </c>
      <c r="AX575" s="13" t="s">
        <v>78</v>
      </c>
      <c r="AY575" s="256" t="s">
        <v>224</v>
      </c>
    </row>
    <row r="576" s="13" customFormat="1">
      <c r="A576" s="13"/>
      <c r="B576" s="245"/>
      <c r="C576" s="246"/>
      <c r="D576" s="247" t="s">
        <v>232</v>
      </c>
      <c r="E576" s="248" t="s">
        <v>1</v>
      </c>
      <c r="F576" s="249" t="s">
        <v>3337</v>
      </c>
      <c r="G576" s="246"/>
      <c r="H576" s="250">
        <v>13.720000000000001</v>
      </c>
      <c r="I576" s="251"/>
      <c r="J576" s="246"/>
      <c r="K576" s="246"/>
      <c r="L576" s="252"/>
      <c r="M576" s="253"/>
      <c r="N576" s="254"/>
      <c r="O576" s="254"/>
      <c r="P576" s="254"/>
      <c r="Q576" s="254"/>
      <c r="R576" s="254"/>
      <c r="S576" s="254"/>
      <c r="T576" s="25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6" t="s">
        <v>232</v>
      </c>
      <c r="AU576" s="256" t="s">
        <v>89</v>
      </c>
      <c r="AV576" s="13" t="s">
        <v>89</v>
      </c>
      <c r="AW576" s="13" t="s">
        <v>33</v>
      </c>
      <c r="AX576" s="13" t="s">
        <v>78</v>
      </c>
      <c r="AY576" s="256" t="s">
        <v>224</v>
      </c>
    </row>
    <row r="577" s="14" customFormat="1">
      <c r="A577" s="14"/>
      <c r="B577" s="257"/>
      <c r="C577" s="258"/>
      <c r="D577" s="247" t="s">
        <v>232</v>
      </c>
      <c r="E577" s="259" t="s">
        <v>1</v>
      </c>
      <c r="F577" s="260" t="s">
        <v>679</v>
      </c>
      <c r="G577" s="258"/>
      <c r="H577" s="259" t="s">
        <v>1</v>
      </c>
      <c r="I577" s="261"/>
      <c r="J577" s="258"/>
      <c r="K577" s="258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232</v>
      </c>
      <c r="AU577" s="266" t="s">
        <v>89</v>
      </c>
      <c r="AV577" s="14" t="s">
        <v>84</v>
      </c>
      <c r="AW577" s="14" t="s">
        <v>33</v>
      </c>
      <c r="AX577" s="14" t="s">
        <v>78</v>
      </c>
      <c r="AY577" s="266" t="s">
        <v>224</v>
      </c>
    </row>
    <row r="578" s="13" customFormat="1">
      <c r="A578" s="13"/>
      <c r="B578" s="245"/>
      <c r="C578" s="246"/>
      <c r="D578" s="247" t="s">
        <v>232</v>
      </c>
      <c r="E578" s="248" t="s">
        <v>1</v>
      </c>
      <c r="F578" s="249" t="s">
        <v>3451</v>
      </c>
      <c r="G578" s="246"/>
      <c r="H578" s="250">
        <v>22.789999999999999</v>
      </c>
      <c r="I578" s="251"/>
      <c r="J578" s="246"/>
      <c r="K578" s="246"/>
      <c r="L578" s="252"/>
      <c r="M578" s="253"/>
      <c r="N578" s="254"/>
      <c r="O578" s="254"/>
      <c r="P578" s="254"/>
      <c r="Q578" s="254"/>
      <c r="R578" s="254"/>
      <c r="S578" s="254"/>
      <c r="T578" s="25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6" t="s">
        <v>232</v>
      </c>
      <c r="AU578" s="256" t="s">
        <v>89</v>
      </c>
      <c r="AV578" s="13" t="s">
        <v>89</v>
      </c>
      <c r="AW578" s="13" t="s">
        <v>33</v>
      </c>
      <c r="AX578" s="13" t="s">
        <v>78</v>
      </c>
      <c r="AY578" s="256" t="s">
        <v>224</v>
      </c>
    </row>
    <row r="579" s="13" customFormat="1">
      <c r="A579" s="13"/>
      <c r="B579" s="245"/>
      <c r="C579" s="246"/>
      <c r="D579" s="247" t="s">
        <v>232</v>
      </c>
      <c r="E579" s="248" t="s">
        <v>1</v>
      </c>
      <c r="F579" s="249" t="s">
        <v>3452</v>
      </c>
      <c r="G579" s="246"/>
      <c r="H579" s="250">
        <v>3.1899999999999999</v>
      </c>
      <c r="I579" s="251"/>
      <c r="J579" s="246"/>
      <c r="K579" s="246"/>
      <c r="L579" s="252"/>
      <c r="M579" s="253"/>
      <c r="N579" s="254"/>
      <c r="O579" s="254"/>
      <c r="P579" s="254"/>
      <c r="Q579" s="254"/>
      <c r="R579" s="254"/>
      <c r="S579" s="254"/>
      <c r="T579" s="25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6" t="s">
        <v>232</v>
      </c>
      <c r="AU579" s="256" t="s">
        <v>89</v>
      </c>
      <c r="AV579" s="13" t="s">
        <v>89</v>
      </c>
      <c r="AW579" s="13" t="s">
        <v>33</v>
      </c>
      <c r="AX579" s="13" t="s">
        <v>78</v>
      </c>
      <c r="AY579" s="256" t="s">
        <v>224</v>
      </c>
    </row>
    <row r="580" s="14" customFormat="1">
      <c r="A580" s="14"/>
      <c r="B580" s="257"/>
      <c r="C580" s="258"/>
      <c r="D580" s="247" t="s">
        <v>232</v>
      </c>
      <c r="E580" s="259" t="s">
        <v>1</v>
      </c>
      <c r="F580" s="260" t="s">
        <v>683</v>
      </c>
      <c r="G580" s="258"/>
      <c r="H580" s="259" t="s">
        <v>1</v>
      </c>
      <c r="I580" s="261"/>
      <c r="J580" s="258"/>
      <c r="K580" s="258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232</v>
      </c>
      <c r="AU580" s="266" t="s">
        <v>89</v>
      </c>
      <c r="AV580" s="14" t="s">
        <v>84</v>
      </c>
      <c r="AW580" s="14" t="s">
        <v>33</v>
      </c>
      <c r="AX580" s="14" t="s">
        <v>78</v>
      </c>
      <c r="AY580" s="266" t="s">
        <v>224</v>
      </c>
    </row>
    <row r="581" s="13" customFormat="1">
      <c r="A581" s="13"/>
      <c r="B581" s="245"/>
      <c r="C581" s="246"/>
      <c r="D581" s="247" t="s">
        <v>232</v>
      </c>
      <c r="E581" s="248" t="s">
        <v>1</v>
      </c>
      <c r="F581" s="249" t="s">
        <v>3453</v>
      </c>
      <c r="G581" s="246"/>
      <c r="H581" s="250">
        <v>5.5800000000000001</v>
      </c>
      <c r="I581" s="251"/>
      <c r="J581" s="246"/>
      <c r="K581" s="246"/>
      <c r="L581" s="252"/>
      <c r="M581" s="253"/>
      <c r="N581" s="254"/>
      <c r="O581" s="254"/>
      <c r="P581" s="254"/>
      <c r="Q581" s="254"/>
      <c r="R581" s="254"/>
      <c r="S581" s="254"/>
      <c r="T581" s="25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6" t="s">
        <v>232</v>
      </c>
      <c r="AU581" s="256" t="s">
        <v>89</v>
      </c>
      <c r="AV581" s="13" t="s">
        <v>89</v>
      </c>
      <c r="AW581" s="13" t="s">
        <v>33</v>
      </c>
      <c r="AX581" s="13" t="s">
        <v>78</v>
      </c>
      <c r="AY581" s="256" t="s">
        <v>224</v>
      </c>
    </row>
    <row r="582" s="13" customFormat="1">
      <c r="A582" s="13"/>
      <c r="B582" s="245"/>
      <c r="C582" s="246"/>
      <c r="D582" s="247" t="s">
        <v>232</v>
      </c>
      <c r="E582" s="248" t="s">
        <v>1</v>
      </c>
      <c r="F582" s="249" t="s">
        <v>3454</v>
      </c>
      <c r="G582" s="246"/>
      <c r="H582" s="250">
        <v>7.5999999999999996</v>
      </c>
      <c r="I582" s="251"/>
      <c r="J582" s="246"/>
      <c r="K582" s="246"/>
      <c r="L582" s="252"/>
      <c r="M582" s="253"/>
      <c r="N582" s="254"/>
      <c r="O582" s="254"/>
      <c r="P582" s="254"/>
      <c r="Q582" s="254"/>
      <c r="R582" s="254"/>
      <c r="S582" s="254"/>
      <c r="T582" s="25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6" t="s">
        <v>232</v>
      </c>
      <c r="AU582" s="256" t="s">
        <v>89</v>
      </c>
      <c r="AV582" s="13" t="s">
        <v>89</v>
      </c>
      <c r="AW582" s="13" t="s">
        <v>33</v>
      </c>
      <c r="AX582" s="13" t="s">
        <v>78</v>
      </c>
      <c r="AY582" s="256" t="s">
        <v>224</v>
      </c>
    </row>
    <row r="583" s="15" customFormat="1">
      <c r="A583" s="15"/>
      <c r="B583" s="267"/>
      <c r="C583" s="268"/>
      <c r="D583" s="247" t="s">
        <v>232</v>
      </c>
      <c r="E583" s="269" t="s">
        <v>1</v>
      </c>
      <c r="F583" s="270" t="s">
        <v>248</v>
      </c>
      <c r="G583" s="268"/>
      <c r="H583" s="271">
        <v>110.03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7" t="s">
        <v>232</v>
      </c>
      <c r="AU583" s="277" t="s">
        <v>89</v>
      </c>
      <c r="AV583" s="15" t="s">
        <v>230</v>
      </c>
      <c r="AW583" s="15" t="s">
        <v>33</v>
      </c>
      <c r="AX583" s="15" t="s">
        <v>84</v>
      </c>
      <c r="AY583" s="277" t="s">
        <v>224</v>
      </c>
    </row>
    <row r="584" s="2" customFormat="1" ht="16.5" customHeight="1">
      <c r="A584" s="40"/>
      <c r="B584" s="41"/>
      <c r="C584" s="231" t="s">
        <v>781</v>
      </c>
      <c r="D584" s="231" t="s">
        <v>226</v>
      </c>
      <c r="E584" s="232" t="s">
        <v>688</v>
      </c>
      <c r="F584" s="233" t="s">
        <v>689</v>
      </c>
      <c r="G584" s="234" t="s">
        <v>229</v>
      </c>
      <c r="H584" s="235">
        <v>400.95999999999998</v>
      </c>
      <c r="I584" s="236"/>
      <c r="J584" s="237">
        <f>ROUND(I584*H584,2)</f>
        <v>0</v>
      </c>
      <c r="K584" s="238"/>
      <c r="L584" s="46"/>
      <c r="M584" s="239" t="s">
        <v>1</v>
      </c>
      <c r="N584" s="240" t="s">
        <v>44</v>
      </c>
      <c r="O584" s="93"/>
      <c r="P584" s="241">
        <f>O584*H584</f>
        <v>0</v>
      </c>
      <c r="Q584" s="241">
        <v>0.010999999999999999</v>
      </c>
      <c r="R584" s="241">
        <f>Q584*H584</f>
        <v>4.4105599999999994</v>
      </c>
      <c r="S584" s="241">
        <v>0</v>
      </c>
      <c r="T584" s="242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3" t="s">
        <v>230</v>
      </c>
      <c r="AT584" s="243" t="s">
        <v>226</v>
      </c>
      <c r="AU584" s="243" t="s">
        <v>89</v>
      </c>
      <c r="AY584" s="19" t="s">
        <v>224</v>
      </c>
      <c r="BE584" s="244">
        <f>IF(N584="základní",J584,0)</f>
        <v>0</v>
      </c>
      <c r="BF584" s="244">
        <f>IF(N584="snížená",J584,0)</f>
        <v>0</v>
      </c>
      <c r="BG584" s="244">
        <f>IF(N584="zákl. přenesená",J584,0)</f>
        <v>0</v>
      </c>
      <c r="BH584" s="244">
        <f>IF(N584="sníž. přenesená",J584,0)</f>
        <v>0</v>
      </c>
      <c r="BI584" s="244">
        <f>IF(N584="nulová",J584,0)</f>
        <v>0</v>
      </c>
      <c r="BJ584" s="19" t="s">
        <v>89</v>
      </c>
      <c r="BK584" s="244">
        <f>ROUND(I584*H584,2)</f>
        <v>0</v>
      </c>
      <c r="BL584" s="19" t="s">
        <v>230</v>
      </c>
      <c r="BM584" s="243" t="s">
        <v>4360</v>
      </c>
    </row>
    <row r="585" s="14" customFormat="1">
      <c r="A585" s="14"/>
      <c r="B585" s="257"/>
      <c r="C585" s="258"/>
      <c r="D585" s="247" t="s">
        <v>232</v>
      </c>
      <c r="E585" s="259" t="s">
        <v>1</v>
      </c>
      <c r="F585" s="260" t="s">
        <v>674</v>
      </c>
      <c r="G585" s="258"/>
      <c r="H585" s="259" t="s">
        <v>1</v>
      </c>
      <c r="I585" s="261"/>
      <c r="J585" s="258"/>
      <c r="K585" s="258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232</v>
      </c>
      <c r="AU585" s="266" t="s">
        <v>89</v>
      </c>
      <c r="AV585" s="14" t="s">
        <v>84</v>
      </c>
      <c r="AW585" s="14" t="s">
        <v>33</v>
      </c>
      <c r="AX585" s="14" t="s">
        <v>78</v>
      </c>
      <c r="AY585" s="266" t="s">
        <v>224</v>
      </c>
    </row>
    <row r="586" s="13" customFormat="1">
      <c r="A586" s="13"/>
      <c r="B586" s="245"/>
      <c r="C586" s="246"/>
      <c r="D586" s="247" t="s">
        <v>232</v>
      </c>
      <c r="E586" s="248" t="s">
        <v>1</v>
      </c>
      <c r="F586" s="249" t="s">
        <v>3456</v>
      </c>
      <c r="G586" s="246"/>
      <c r="H586" s="250">
        <v>126.68000000000001</v>
      </c>
      <c r="I586" s="251"/>
      <c r="J586" s="246"/>
      <c r="K586" s="246"/>
      <c r="L586" s="252"/>
      <c r="M586" s="253"/>
      <c r="N586" s="254"/>
      <c r="O586" s="254"/>
      <c r="P586" s="254"/>
      <c r="Q586" s="254"/>
      <c r="R586" s="254"/>
      <c r="S586" s="254"/>
      <c r="T586" s="25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6" t="s">
        <v>232</v>
      </c>
      <c r="AU586" s="256" t="s">
        <v>89</v>
      </c>
      <c r="AV586" s="13" t="s">
        <v>89</v>
      </c>
      <c r="AW586" s="13" t="s">
        <v>33</v>
      </c>
      <c r="AX586" s="13" t="s">
        <v>78</v>
      </c>
      <c r="AY586" s="256" t="s">
        <v>224</v>
      </c>
    </row>
    <row r="587" s="13" customFormat="1">
      <c r="A587" s="13"/>
      <c r="B587" s="245"/>
      <c r="C587" s="246"/>
      <c r="D587" s="247" t="s">
        <v>232</v>
      </c>
      <c r="E587" s="248" t="s">
        <v>1</v>
      </c>
      <c r="F587" s="249" t="s">
        <v>3457</v>
      </c>
      <c r="G587" s="246"/>
      <c r="H587" s="250">
        <v>50.960000000000001</v>
      </c>
      <c r="I587" s="251"/>
      <c r="J587" s="246"/>
      <c r="K587" s="246"/>
      <c r="L587" s="252"/>
      <c r="M587" s="253"/>
      <c r="N587" s="254"/>
      <c r="O587" s="254"/>
      <c r="P587" s="254"/>
      <c r="Q587" s="254"/>
      <c r="R587" s="254"/>
      <c r="S587" s="254"/>
      <c r="T587" s="25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6" t="s">
        <v>232</v>
      </c>
      <c r="AU587" s="256" t="s">
        <v>89</v>
      </c>
      <c r="AV587" s="13" t="s">
        <v>89</v>
      </c>
      <c r="AW587" s="13" t="s">
        <v>33</v>
      </c>
      <c r="AX587" s="13" t="s">
        <v>78</v>
      </c>
      <c r="AY587" s="256" t="s">
        <v>224</v>
      </c>
    </row>
    <row r="588" s="13" customFormat="1">
      <c r="A588" s="13"/>
      <c r="B588" s="245"/>
      <c r="C588" s="246"/>
      <c r="D588" s="247" t="s">
        <v>232</v>
      </c>
      <c r="E588" s="248" t="s">
        <v>1</v>
      </c>
      <c r="F588" s="249" t="s">
        <v>3458</v>
      </c>
      <c r="G588" s="246"/>
      <c r="H588" s="250">
        <v>50.960000000000001</v>
      </c>
      <c r="I588" s="251"/>
      <c r="J588" s="246"/>
      <c r="K588" s="246"/>
      <c r="L588" s="252"/>
      <c r="M588" s="253"/>
      <c r="N588" s="254"/>
      <c r="O588" s="254"/>
      <c r="P588" s="254"/>
      <c r="Q588" s="254"/>
      <c r="R588" s="254"/>
      <c r="S588" s="254"/>
      <c r="T588" s="25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6" t="s">
        <v>232</v>
      </c>
      <c r="AU588" s="256" t="s">
        <v>89</v>
      </c>
      <c r="AV588" s="13" t="s">
        <v>89</v>
      </c>
      <c r="AW588" s="13" t="s">
        <v>33</v>
      </c>
      <c r="AX588" s="13" t="s">
        <v>78</v>
      </c>
      <c r="AY588" s="256" t="s">
        <v>224</v>
      </c>
    </row>
    <row r="589" s="13" customFormat="1">
      <c r="A589" s="13"/>
      <c r="B589" s="245"/>
      <c r="C589" s="246"/>
      <c r="D589" s="247" t="s">
        <v>232</v>
      </c>
      <c r="E589" s="248" t="s">
        <v>1</v>
      </c>
      <c r="F589" s="249" t="s">
        <v>3459</v>
      </c>
      <c r="G589" s="246"/>
      <c r="H589" s="250">
        <v>54.880000000000003</v>
      </c>
      <c r="I589" s="251"/>
      <c r="J589" s="246"/>
      <c r="K589" s="246"/>
      <c r="L589" s="252"/>
      <c r="M589" s="253"/>
      <c r="N589" s="254"/>
      <c r="O589" s="254"/>
      <c r="P589" s="254"/>
      <c r="Q589" s="254"/>
      <c r="R589" s="254"/>
      <c r="S589" s="254"/>
      <c r="T589" s="25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6" t="s">
        <v>232</v>
      </c>
      <c r="AU589" s="256" t="s">
        <v>89</v>
      </c>
      <c r="AV589" s="13" t="s">
        <v>89</v>
      </c>
      <c r="AW589" s="13" t="s">
        <v>33</v>
      </c>
      <c r="AX589" s="13" t="s">
        <v>78</v>
      </c>
      <c r="AY589" s="256" t="s">
        <v>224</v>
      </c>
    </row>
    <row r="590" s="14" customFormat="1">
      <c r="A590" s="14"/>
      <c r="B590" s="257"/>
      <c r="C590" s="258"/>
      <c r="D590" s="247" t="s">
        <v>232</v>
      </c>
      <c r="E590" s="259" t="s">
        <v>1</v>
      </c>
      <c r="F590" s="260" t="s">
        <v>679</v>
      </c>
      <c r="G590" s="258"/>
      <c r="H590" s="259" t="s">
        <v>1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232</v>
      </c>
      <c r="AU590" s="266" t="s">
        <v>89</v>
      </c>
      <c r="AV590" s="14" t="s">
        <v>84</v>
      </c>
      <c r="AW590" s="14" t="s">
        <v>33</v>
      </c>
      <c r="AX590" s="14" t="s">
        <v>78</v>
      </c>
      <c r="AY590" s="266" t="s">
        <v>224</v>
      </c>
    </row>
    <row r="591" s="13" customFormat="1">
      <c r="A591" s="13"/>
      <c r="B591" s="245"/>
      <c r="C591" s="246"/>
      <c r="D591" s="247" t="s">
        <v>232</v>
      </c>
      <c r="E591" s="248" t="s">
        <v>1</v>
      </c>
      <c r="F591" s="249" t="s">
        <v>3460</v>
      </c>
      <c r="G591" s="246"/>
      <c r="H591" s="250">
        <v>68.370000000000005</v>
      </c>
      <c r="I591" s="251"/>
      <c r="J591" s="246"/>
      <c r="K591" s="246"/>
      <c r="L591" s="252"/>
      <c r="M591" s="253"/>
      <c r="N591" s="254"/>
      <c r="O591" s="254"/>
      <c r="P591" s="254"/>
      <c r="Q591" s="254"/>
      <c r="R591" s="254"/>
      <c r="S591" s="254"/>
      <c r="T591" s="25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6" t="s">
        <v>232</v>
      </c>
      <c r="AU591" s="256" t="s">
        <v>89</v>
      </c>
      <c r="AV591" s="13" t="s">
        <v>89</v>
      </c>
      <c r="AW591" s="13" t="s">
        <v>33</v>
      </c>
      <c r="AX591" s="13" t="s">
        <v>78</v>
      </c>
      <c r="AY591" s="256" t="s">
        <v>224</v>
      </c>
    </row>
    <row r="592" s="13" customFormat="1">
      <c r="A592" s="13"/>
      <c r="B592" s="245"/>
      <c r="C592" s="246"/>
      <c r="D592" s="247" t="s">
        <v>232</v>
      </c>
      <c r="E592" s="248" t="s">
        <v>1</v>
      </c>
      <c r="F592" s="249" t="s">
        <v>3461</v>
      </c>
      <c r="G592" s="246"/>
      <c r="H592" s="250">
        <v>9.5700000000000003</v>
      </c>
      <c r="I592" s="251"/>
      <c r="J592" s="246"/>
      <c r="K592" s="246"/>
      <c r="L592" s="252"/>
      <c r="M592" s="253"/>
      <c r="N592" s="254"/>
      <c r="O592" s="254"/>
      <c r="P592" s="254"/>
      <c r="Q592" s="254"/>
      <c r="R592" s="254"/>
      <c r="S592" s="254"/>
      <c r="T592" s="25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6" t="s">
        <v>232</v>
      </c>
      <c r="AU592" s="256" t="s">
        <v>89</v>
      </c>
      <c r="AV592" s="13" t="s">
        <v>89</v>
      </c>
      <c r="AW592" s="13" t="s">
        <v>33</v>
      </c>
      <c r="AX592" s="13" t="s">
        <v>78</v>
      </c>
      <c r="AY592" s="256" t="s">
        <v>224</v>
      </c>
    </row>
    <row r="593" s="14" customFormat="1">
      <c r="A593" s="14"/>
      <c r="B593" s="257"/>
      <c r="C593" s="258"/>
      <c r="D593" s="247" t="s">
        <v>232</v>
      </c>
      <c r="E593" s="259" t="s">
        <v>1</v>
      </c>
      <c r="F593" s="260" t="s">
        <v>683</v>
      </c>
      <c r="G593" s="258"/>
      <c r="H593" s="259" t="s">
        <v>1</v>
      </c>
      <c r="I593" s="261"/>
      <c r="J593" s="258"/>
      <c r="K593" s="258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232</v>
      </c>
      <c r="AU593" s="266" t="s">
        <v>89</v>
      </c>
      <c r="AV593" s="14" t="s">
        <v>84</v>
      </c>
      <c r="AW593" s="14" t="s">
        <v>33</v>
      </c>
      <c r="AX593" s="14" t="s">
        <v>78</v>
      </c>
      <c r="AY593" s="266" t="s">
        <v>224</v>
      </c>
    </row>
    <row r="594" s="13" customFormat="1">
      <c r="A594" s="13"/>
      <c r="B594" s="245"/>
      <c r="C594" s="246"/>
      <c r="D594" s="247" t="s">
        <v>232</v>
      </c>
      <c r="E594" s="248" t="s">
        <v>1</v>
      </c>
      <c r="F594" s="249" t="s">
        <v>3462</v>
      </c>
      <c r="G594" s="246"/>
      <c r="H594" s="250">
        <v>16.739999999999998</v>
      </c>
      <c r="I594" s="251"/>
      <c r="J594" s="246"/>
      <c r="K594" s="246"/>
      <c r="L594" s="252"/>
      <c r="M594" s="253"/>
      <c r="N594" s="254"/>
      <c r="O594" s="254"/>
      <c r="P594" s="254"/>
      <c r="Q594" s="254"/>
      <c r="R594" s="254"/>
      <c r="S594" s="254"/>
      <c r="T594" s="25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6" t="s">
        <v>232</v>
      </c>
      <c r="AU594" s="256" t="s">
        <v>89</v>
      </c>
      <c r="AV594" s="13" t="s">
        <v>89</v>
      </c>
      <c r="AW594" s="13" t="s">
        <v>33</v>
      </c>
      <c r="AX594" s="13" t="s">
        <v>78</v>
      </c>
      <c r="AY594" s="256" t="s">
        <v>224</v>
      </c>
    </row>
    <row r="595" s="13" customFormat="1">
      <c r="A595" s="13"/>
      <c r="B595" s="245"/>
      <c r="C595" s="246"/>
      <c r="D595" s="247" t="s">
        <v>232</v>
      </c>
      <c r="E595" s="248" t="s">
        <v>1</v>
      </c>
      <c r="F595" s="249" t="s">
        <v>3463</v>
      </c>
      <c r="G595" s="246"/>
      <c r="H595" s="250">
        <v>22.800000000000001</v>
      </c>
      <c r="I595" s="251"/>
      <c r="J595" s="246"/>
      <c r="K595" s="246"/>
      <c r="L595" s="252"/>
      <c r="M595" s="253"/>
      <c r="N595" s="254"/>
      <c r="O595" s="254"/>
      <c r="P595" s="254"/>
      <c r="Q595" s="254"/>
      <c r="R595" s="254"/>
      <c r="S595" s="254"/>
      <c r="T595" s="25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6" t="s">
        <v>232</v>
      </c>
      <c r="AU595" s="256" t="s">
        <v>89</v>
      </c>
      <c r="AV595" s="13" t="s">
        <v>89</v>
      </c>
      <c r="AW595" s="13" t="s">
        <v>33</v>
      </c>
      <c r="AX595" s="13" t="s">
        <v>78</v>
      </c>
      <c r="AY595" s="256" t="s">
        <v>224</v>
      </c>
    </row>
    <row r="596" s="15" customFormat="1">
      <c r="A596" s="15"/>
      <c r="B596" s="267"/>
      <c r="C596" s="268"/>
      <c r="D596" s="247" t="s">
        <v>232</v>
      </c>
      <c r="E596" s="269" t="s">
        <v>1</v>
      </c>
      <c r="F596" s="270" t="s">
        <v>248</v>
      </c>
      <c r="G596" s="268"/>
      <c r="H596" s="271">
        <v>400.95999999999998</v>
      </c>
      <c r="I596" s="272"/>
      <c r="J596" s="268"/>
      <c r="K596" s="268"/>
      <c r="L596" s="273"/>
      <c r="M596" s="274"/>
      <c r="N596" s="275"/>
      <c r="O596" s="275"/>
      <c r="P596" s="275"/>
      <c r="Q596" s="275"/>
      <c r="R596" s="275"/>
      <c r="S596" s="275"/>
      <c r="T596" s="27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7" t="s">
        <v>232</v>
      </c>
      <c r="AU596" s="277" t="s">
        <v>89</v>
      </c>
      <c r="AV596" s="15" t="s">
        <v>230</v>
      </c>
      <c r="AW596" s="15" t="s">
        <v>33</v>
      </c>
      <c r="AX596" s="15" t="s">
        <v>84</v>
      </c>
      <c r="AY596" s="277" t="s">
        <v>224</v>
      </c>
    </row>
    <row r="597" s="12" customFormat="1" ht="22.8" customHeight="1">
      <c r="A597" s="12"/>
      <c r="B597" s="215"/>
      <c r="C597" s="216"/>
      <c r="D597" s="217" t="s">
        <v>77</v>
      </c>
      <c r="E597" s="229" t="s">
        <v>701</v>
      </c>
      <c r="F597" s="229" t="s">
        <v>702</v>
      </c>
      <c r="G597" s="216"/>
      <c r="H597" s="216"/>
      <c r="I597" s="219"/>
      <c r="J597" s="230">
        <f>BK597</f>
        <v>0</v>
      </c>
      <c r="K597" s="216"/>
      <c r="L597" s="221"/>
      <c r="M597" s="222"/>
      <c r="N597" s="223"/>
      <c r="O597" s="223"/>
      <c r="P597" s="224">
        <f>SUM(P598:P629)</f>
        <v>0</v>
      </c>
      <c r="Q597" s="223"/>
      <c r="R597" s="224">
        <f>SUM(R598:R629)</f>
        <v>0.010496979999999998</v>
      </c>
      <c r="S597" s="223"/>
      <c r="T597" s="225">
        <f>SUM(T598:T629)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6" t="s">
        <v>84</v>
      </c>
      <c r="AT597" s="227" t="s">
        <v>77</v>
      </c>
      <c r="AU597" s="227" t="s">
        <v>84</v>
      </c>
      <c r="AY597" s="226" t="s">
        <v>224</v>
      </c>
      <c r="BK597" s="228">
        <f>SUM(BK598:BK629)</f>
        <v>0</v>
      </c>
    </row>
    <row r="598" s="2" customFormat="1" ht="21.75" customHeight="1">
      <c r="A598" s="40"/>
      <c r="B598" s="41"/>
      <c r="C598" s="231" t="s">
        <v>787</v>
      </c>
      <c r="D598" s="231" t="s">
        <v>226</v>
      </c>
      <c r="E598" s="232" t="s">
        <v>704</v>
      </c>
      <c r="F598" s="233" t="s">
        <v>705</v>
      </c>
      <c r="G598" s="234" t="s">
        <v>229</v>
      </c>
      <c r="H598" s="235">
        <v>248.856</v>
      </c>
      <c r="I598" s="236"/>
      <c r="J598" s="237">
        <f>ROUND(I598*H598,2)</f>
        <v>0</v>
      </c>
      <c r="K598" s="238"/>
      <c r="L598" s="46"/>
      <c r="M598" s="239" t="s">
        <v>1</v>
      </c>
      <c r="N598" s="240" t="s">
        <v>44</v>
      </c>
      <c r="O598" s="93"/>
      <c r="P598" s="241">
        <f>O598*H598</f>
        <v>0</v>
      </c>
      <c r="Q598" s="241">
        <v>0</v>
      </c>
      <c r="R598" s="241">
        <f>Q598*H598</f>
        <v>0</v>
      </c>
      <c r="S598" s="241">
        <v>0</v>
      </c>
      <c r="T598" s="242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3" t="s">
        <v>230</v>
      </c>
      <c r="AT598" s="243" t="s">
        <v>226</v>
      </c>
      <c r="AU598" s="243" t="s">
        <v>89</v>
      </c>
      <c r="AY598" s="19" t="s">
        <v>224</v>
      </c>
      <c r="BE598" s="244">
        <f>IF(N598="základní",J598,0)</f>
        <v>0</v>
      </c>
      <c r="BF598" s="244">
        <f>IF(N598="snížená",J598,0)</f>
        <v>0</v>
      </c>
      <c r="BG598" s="244">
        <f>IF(N598="zákl. přenesená",J598,0)</f>
        <v>0</v>
      </c>
      <c r="BH598" s="244">
        <f>IF(N598="sníž. přenesená",J598,0)</f>
        <v>0</v>
      </c>
      <c r="BI598" s="244">
        <f>IF(N598="nulová",J598,0)</f>
        <v>0</v>
      </c>
      <c r="BJ598" s="19" t="s">
        <v>89</v>
      </c>
      <c r="BK598" s="244">
        <f>ROUND(I598*H598,2)</f>
        <v>0</v>
      </c>
      <c r="BL598" s="19" t="s">
        <v>230</v>
      </c>
      <c r="BM598" s="243" t="s">
        <v>4361</v>
      </c>
    </row>
    <row r="599" s="14" customFormat="1">
      <c r="A599" s="14"/>
      <c r="B599" s="257"/>
      <c r="C599" s="258"/>
      <c r="D599" s="247" t="s">
        <v>232</v>
      </c>
      <c r="E599" s="259" t="s">
        <v>1</v>
      </c>
      <c r="F599" s="260" t="s">
        <v>3465</v>
      </c>
      <c r="G599" s="258"/>
      <c r="H599" s="259" t="s">
        <v>1</v>
      </c>
      <c r="I599" s="261"/>
      <c r="J599" s="258"/>
      <c r="K599" s="258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232</v>
      </c>
      <c r="AU599" s="266" t="s">
        <v>89</v>
      </c>
      <c r="AV599" s="14" t="s">
        <v>84</v>
      </c>
      <c r="AW599" s="14" t="s">
        <v>33</v>
      </c>
      <c r="AX599" s="14" t="s">
        <v>78</v>
      </c>
      <c r="AY599" s="266" t="s">
        <v>224</v>
      </c>
    </row>
    <row r="600" s="13" customFormat="1">
      <c r="A600" s="13"/>
      <c r="B600" s="245"/>
      <c r="C600" s="246"/>
      <c r="D600" s="247" t="s">
        <v>232</v>
      </c>
      <c r="E600" s="248" t="s">
        <v>1</v>
      </c>
      <c r="F600" s="249" t="s">
        <v>3466</v>
      </c>
      <c r="G600" s="246"/>
      <c r="H600" s="250">
        <v>82.644000000000005</v>
      </c>
      <c r="I600" s="251"/>
      <c r="J600" s="246"/>
      <c r="K600" s="246"/>
      <c r="L600" s="252"/>
      <c r="M600" s="253"/>
      <c r="N600" s="254"/>
      <c r="O600" s="254"/>
      <c r="P600" s="254"/>
      <c r="Q600" s="254"/>
      <c r="R600" s="254"/>
      <c r="S600" s="254"/>
      <c r="T600" s="25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6" t="s">
        <v>232</v>
      </c>
      <c r="AU600" s="256" t="s">
        <v>89</v>
      </c>
      <c r="AV600" s="13" t="s">
        <v>89</v>
      </c>
      <c r="AW600" s="13" t="s">
        <v>33</v>
      </c>
      <c r="AX600" s="13" t="s">
        <v>78</v>
      </c>
      <c r="AY600" s="256" t="s">
        <v>224</v>
      </c>
    </row>
    <row r="601" s="13" customFormat="1">
      <c r="A601" s="13"/>
      <c r="B601" s="245"/>
      <c r="C601" s="246"/>
      <c r="D601" s="247" t="s">
        <v>232</v>
      </c>
      <c r="E601" s="248" t="s">
        <v>1</v>
      </c>
      <c r="F601" s="249" t="s">
        <v>3467</v>
      </c>
      <c r="G601" s="246"/>
      <c r="H601" s="250">
        <v>82.644000000000005</v>
      </c>
      <c r="I601" s="251"/>
      <c r="J601" s="246"/>
      <c r="K601" s="246"/>
      <c r="L601" s="252"/>
      <c r="M601" s="253"/>
      <c r="N601" s="254"/>
      <c r="O601" s="254"/>
      <c r="P601" s="254"/>
      <c r="Q601" s="254"/>
      <c r="R601" s="254"/>
      <c r="S601" s="254"/>
      <c r="T601" s="25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6" t="s">
        <v>232</v>
      </c>
      <c r="AU601" s="256" t="s">
        <v>89</v>
      </c>
      <c r="AV601" s="13" t="s">
        <v>89</v>
      </c>
      <c r="AW601" s="13" t="s">
        <v>33</v>
      </c>
      <c r="AX601" s="13" t="s">
        <v>78</v>
      </c>
      <c r="AY601" s="256" t="s">
        <v>224</v>
      </c>
    </row>
    <row r="602" s="13" customFormat="1">
      <c r="A602" s="13"/>
      <c r="B602" s="245"/>
      <c r="C602" s="246"/>
      <c r="D602" s="247" t="s">
        <v>232</v>
      </c>
      <c r="E602" s="248" t="s">
        <v>1</v>
      </c>
      <c r="F602" s="249" t="s">
        <v>3468</v>
      </c>
      <c r="G602" s="246"/>
      <c r="H602" s="250">
        <v>41.783999999999999</v>
      </c>
      <c r="I602" s="251"/>
      <c r="J602" s="246"/>
      <c r="K602" s="246"/>
      <c r="L602" s="252"/>
      <c r="M602" s="253"/>
      <c r="N602" s="254"/>
      <c r="O602" s="254"/>
      <c r="P602" s="254"/>
      <c r="Q602" s="254"/>
      <c r="R602" s="254"/>
      <c r="S602" s="254"/>
      <c r="T602" s="25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6" t="s">
        <v>232</v>
      </c>
      <c r="AU602" s="256" t="s">
        <v>89</v>
      </c>
      <c r="AV602" s="13" t="s">
        <v>89</v>
      </c>
      <c r="AW602" s="13" t="s">
        <v>33</v>
      </c>
      <c r="AX602" s="13" t="s">
        <v>78</v>
      </c>
      <c r="AY602" s="256" t="s">
        <v>224</v>
      </c>
    </row>
    <row r="603" s="13" customFormat="1">
      <c r="A603" s="13"/>
      <c r="B603" s="245"/>
      <c r="C603" s="246"/>
      <c r="D603" s="247" t="s">
        <v>232</v>
      </c>
      <c r="E603" s="248" t="s">
        <v>1</v>
      </c>
      <c r="F603" s="249" t="s">
        <v>3469</v>
      </c>
      <c r="G603" s="246"/>
      <c r="H603" s="250">
        <v>41.783999999999999</v>
      </c>
      <c r="I603" s="251"/>
      <c r="J603" s="246"/>
      <c r="K603" s="246"/>
      <c r="L603" s="252"/>
      <c r="M603" s="253"/>
      <c r="N603" s="254"/>
      <c r="O603" s="254"/>
      <c r="P603" s="254"/>
      <c r="Q603" s="254"/>
      <c r="R603" s="254"/>
      <c r="S603" s="254"/>
      <c r="T603" s="25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6" t="s">
        <v>232</v>
      </c>
      <c r="AU603" s="256" t="s">
        <v>89</v>
      </c>
      <c r="AV603" s="13" t="s">
        <v>89</v>
      </c>
      <c r="AW603" s="13" t="s">
        <v>33</v>
      </c>
      <c r="AX603" s="13" t="s">
        <v>78</v>
      </c>
      <c r="AY603" s="256" t="s">
        <v>224</v>
      </c>
    </row>
    <row r="604" s="15" customFormat="1">
      <c r="A604" s="15"/>
      <c r="B604" s="267"/>
      <c r="C604" s="268"/>
      <c r="D604" s="247" t="s">
        <v>232</v>
      </c>
      <c r="E604" s="269" t="s">
        <v>1</v>
      </c>
      <c r="F604" s="270" t="s">
        <v>248</v>
      </c>
      <c r="G604" s="268"/>
      <c r="H604" s="271">
        <v>248.856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232</v>
      </c>
      <c r="AU604" s="277" t="s">
        <v>89</v>
      </c>
      <c r="AV604" s="15" t="s">
        <v>230</v>
      </c>
      <c r="AW604" s="15" t="s">
        <v>33</v>
      </c>
      <c r="AX604" s="15" t="s">
        <v>84</v>
      </c>
      <c r="AY604" s="277" t="s">
        <v>224</v>
      </c>
    </row>
    <row r="605" s="2" customFormat="1" ht="21.75" customHeight="1">
      <c r="A605" s="40"/>
      <c r="B605" s="41"/>
      <c r="C605" s="231" t="s">
        <v>791</v>
      </c>
      <c r="D605" s="231" t="s">
        <v>226</v>
      </c>
      <c r="E605" s="232" t="s">
        <v>712</v>
      </c>
      <c r="F605" s="233" t="s">
        <v>713</v>
      </c>
      <c r="G605" s="234" t="s">
        <v>229</v>
      </c>
      <c r="H605" s="235">
        <v>9954.2399999999998</v>
      </c>
      <c r="I605" s="236"/>
      <c r="J605" s="237">
        <f>ROUND(I605*H605,2)</f>
        <v>0</v>
      </c>
      <c r="K605" s="238"/>
      <c r="L605" s="46"/>
      <c r="M605" s="239" t="s">
        <v>1</v>
      </c>
      <c r="N605" s="240" t="s">
        <v>44</v>
      </c>
      <c r="O605" s="93"/>
      <c r="P605" s="241">
        <f>O605*H605</f>
        <v>0</v>
      </c>
      <c r="Q605" s="241">
        <v>0</v>
      </c>
      <c r="R605" s="241">
        <f>Q605*H605</f>
        <v>0</v>
      </c>
      <c r="S605" s="241">
        <v>0</v>
      </c>
      <c r="T605" s="242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3" t="s">
        <v>230</v>
      </c>
      <c r="AT605" s="243" t="s">
        <v>226</v>
      </c>
      <c r="AU605" s="243" t="s">
        <v>89</v>
      </c>
      <c r="AY605" s="19" t="s">
        <v>224</v>
      </c>
      <c r="BE605" s="244">
        <f>IF(N605="základní",J605,0)</f>
        <v>0</v>
      </c>
      <c r="BF605" s="244">
        <f>IF(N605="snížená",J605,0)</f>
        <v>0</v>
      </c>
      <c r="BG605" s="244">
        <f>IF(N605="zákl. přenesená",J605,0)</f>
        <v>0</v>
      </c>
      <c r="BH605" s="244">
        <f>IF(N605="sníž. přenesená",J605,0)</f>
        <v>0</v>
      </c>
      <c r="BI605" s="244">
        <f>IF(N605="nulová",J605,0)</f>
        <v>0</v>
      </c>
      <c r="BJ605" s="19" t="s">
        <v>89</v>
      </c>
      <c r="BK605" s="244">
        <f>ROUND(I605*H605,2)</f>
        <v>0</v>
      </c>
      <c r="BL605" s="19" t="s">
        <v>230</v>
      </c>
      <c r="BM605" s="243" t="s">
        <v>4362</v>
      </c>
    </row>
    <row r="606" s="13" customFormat="1">
      <c r="A606" s="13"/>
      <c r="B606" s="245"/>
      <c r="C606" s="246"/>
      <c r="D606" s="247" t="s">
        <v>232</v>
      </c>
      <c r="E606" s="248" t="s">
        <v>1</v>
      </c>
      <c r="F606" s="249" t="s">
        <v>3471</v>
      </c>
      <c r="G606" s="246"/>
      <c r="H606" s="250">
        <v>9954.2399999999998</v>
      </c>
      <c r="I606" s="251"/>
      <c r="J606" s="246"/>
      <c r="K606" s="246"/>
      <c r="L606" s="252"/>
      <c r="M606" s="253"/>
      <c r="N606" s="254"/>
      <c r="O606" s="254"/>
      <c r="P606" s="254"/>
      <c r="Q606" s="254"/>
      <c r="R606" s="254"/>
      <c r="S606" s="254"/>
      <c r="T606" s="25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6" t="s">
        <v>232</v>
      </c>
      <c r="AU606" s="256" t="s">
        <v>89</v>
      </c>
      <c r="AV606" s="13" t="s">
        <v>89</v>
      </c>
      <c r="AW606" s="13" t="s">
        <v>33</v>
      </c>
      <c r="AX606" s="13" t="s">
        <v>84</v>
      </c>
      <c r="AY606" s="256" t="s">
        <v>224</v>
      </c>
    </row>
    <row r="607" s="2" customFormat="1" ht="24.15" customHeight="1">
      <c r="A607" s="40"/>
      <c r="B607" s="41"/>
      <c r="C607" s="231" t="s">
        <v>797</v>
      </c>
      <c r="D607" s="231" t="s">
        <v>226</v>
      </c>
      <c r="E607" s="232" t="s">
        <v>717</v>
      </c>
      <c r="F607" s="233" t="s">
        <v>718</v>
      </c>
      <c r="G607" s="234" t="s">
        <v>386</v>
      </c>
      <c r="H607" s="235">
        <v>1</v>
      </c>
      <c r="I607" s="236"/>
      <c r="J607" s="237">
        <f>ROUND(I607*H607,2)</f>
        <v>0</v>
      </c>
      <c r="K607" s="238"/>
      <c r="L607" s="46"/>
      <c r="M607" s="239" t="s">
        <v>1</v>
      </c>
      <c r="N607" s="240" t="s">
        <v>44</v>
      </c>
      <c r="O607" s="93"/>
      <c r="P607" s="241">
        <f>O607*H607</f>
        <v>0</v>
      </c>
      <c r="Q607" s="241">
        <v>0</v>
      </c>
      <c r="R607" s="241">
        <f>Q607*H607</f>
        <v>0</v>
      </c>
      <c r="S607" s="241">
        <v>0</v>
      </c>
      <c r="T607" s="242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3" t="s">
        <v>230</v>
      </c>
      <c r="AT607" s="243" t="s">
        <v>226</v>
      </c>
      <c r="AU607" s="243" t="s">
        <v>89</v>
      </c>
      <c r="AY607" s="19" t="s">
        <v>224</v>
      </c>
      <c r="BE607" s="244">
        <f>IF(N607="základní",J607,0)</f>
        <v>0</v>
      </c>
      <c r="BF607" s="244">
        <f>IF(N607="snížená",J607,0)</f>
        <v>0</v>
      </c>
      <c r="BG607" s="244">
        <f>IF(N607="zákl. přenesená",J607,0)</f>
        <v>0</v>
      </c>
      <c r="BH607" s="244">
        <f>IF(N607="sníž. přenesená",J607,0)</f>
        <v>0</v>
      </c>
      <c r="BI607" s="244">
        <f>IF(N607="nulová",J607,0)</f>
        <v>0</v>
      </c>
      <c r="BJ607" s="19" t="s">
        <v>89</v>
      </c>
      <c r="BK607" s="244">
        <f>ROUND(I607*H607,2)</f>
        <v>0</v>
      </c>
      <c r="BL607" s="19" t="s">
        <v>230</v>
      </c>
      <c r="BM607" s="243" t="s">
        <v>4363</v>
      </c>
    </row>
    <row r="608" s="2" customFormat="1" ht="21.75" customHeight="1">
      <c r="A608" s="40"/>
      <c r="B608" s="41"/>
      <c r="C608" s="231" t="s">
        <v>802</v>
      </c>
      <c r="D608" s="231" t="s">
        <v>226</v>
      </c>
      <c r="E608" s="232" t="s">
        <v>721</v>
      </c>
      <c r="F608" s="233" t="s">
        <v>722</v>
      </c>
      <c r="G608" s="234" t="s">
        <v>229</v>
      </c>
      <c r="H608" s="235">
        <v>248.856</v>
      </c>
      <c r="I608" s="236"/>
      <c r="J608" s="237">
        <f>ROUND(I608*H608,2)</f>
        <v>0</v>
      </c>
      <c r="K608" s="238"/>
      <c r="L608" s="46"/>
      <c r="M608" s="239" t="s">
        <v>1</v>
      </c>
      <c r="N608" s="240" t="s">
        <v>44</v>
      </c>
      <c r="O608" s="93"/>
      <c r="P608" s="241">
        <f>O608*H608</f>
        <v>0</v>
      </c>
      <c r="Q608" s="241">
        <v>0</v>
      </c>
      <c r="R608" s="241">
        <f>Q608*H608</f>
        <v>0</v>
      </c>
      <c r="S608" s="241">
        <v>0</v>
      </c>
      <c r="T608" s="242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3" t="s">
        <v>230</v>
      </c>
      <c r="AT608" s="243" t="s">
        <v>226</v>
      </c>
      <c r="AU608" s="243" t="s">
        <v>89</v>
      </c>
      <c r="AY608" s="19" t="s">
        <v>224</v>
      </c>
      <c r="BE608" s="244">
        <f>IF(N608="základní",J608,0)</f>
        <v>0</v>
      </c>
      <c r="BF608" s="244">
        <f>IF(N608="snížená",J608,0)</f>
        <v>0</v>
      </c>
      <c r="BG608" s="244">
        <f>IF(N608="zákl. přenesená",J608,0)</f>
        <v>0</v>
      </c>
      <c r="BH608" s="244">
        <f>IF(N608="sníž. přenesená",J608,0)</f>
        <v>0</v>
      </c>
      <c r="BI608" s="244">
        <f>IF(N608="nulová",J608,0)</f>
        <v>0</v>
      </c>
      <c r="BJ608" s="19" t="s">
        <v>89</v>
      </c>
      <c r="BK608" s="244">
        <f>ROUND(I608*H608,2)</f>
        <v>0</v>
      </c>
      <c r="BL608" s="19" t="s">
        <v>230</v>
      </c>
      <c r="BM608" s="243" t="s">
        <v>4364</v>
      </c>
    </row>
    <row r="609" s="2" customFormat="1" ht="21.75" customHeight="1">
      <c r="A609" s="40"/>
      <c r="B609" s="41"/>
      <c r="C609" s="231" t="s">
        <v>807</v>
      </c>
      <c r="D609" s="231" t="s">
        <v>226</v>
      </c>
      <c r="E609" s="232" t="s">
        <v>725</v>
      </c>
      <c r="F609" s="233" t="s">
        <v>726</v>
      </c>
      <c r="G609" s="234" t="s">
        <v>229</v>
      </c>
      <c r="H609" s="235">
        <v>80.745999999999995</v>
      </c>
      <c r="I609" s="236"/>
      <c r="J609" s="237">
        <f>ROUND(I609*H609,2)</f>
        <v>0</v>
      </c>
      <c r="K609" s="238"/>
      <c r="L609" s="46"/>
      <c r="M609" s="239" t="s">
        <v>1</v>
      </c>
      <c r="N609" s="240" t="s">
        <v>44</v>
      </c>
      <c r="O609" s="93"/>
      <c r="P609" s="241">
        <f>O609*H609</f>
        <v>0</v>
      </c>
      <c r="Q609" s="241">
        <v>0.00012999999999999999</v>
      </c>
      <c r="R609" s="241">
        <f>Q609*H609</f>
        <v>0.010496979999999998</v>
      </c>
      <c r="S609" s="241">
        <v>0</v>
      </c>
      <c r="T609" s="242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3" t="s">
        <v>230</v>
      </c>
      <c r="AT609" s="243" t="s">
        <v>226</v>
      </c>
      <c r="AU609" s="243" t="s">
        <v>89</v>
      </c>
      <c r="AY609" s="19" t="s">
        <v>224</v>
      </c>
      <c r="BE609" s="244">
        <f>IF(N609="základní",J609,0)</f>
        <v>0</v>
      </c>
      <c r="BF609" s="244">
        <f>IF(N609="snížená",J609,0)</f>
        <v>0</v>
      </c>
      <c r="BG609" s="244">
        <f>IF(N609="zákl. přenesená",J609,0)</f>
        <v>0</v>
      </c>
      <c r="BH609" s="244">
        <f>IF(N609="sníž. přenesená",J609,0)</f>
        <v>0</v>
      </c>
      <c r="BI609" s="244">
        <f>IF(N609="nulová",J609,0)</f>
        <v>0</v>
      </c>
      <c r="BJ609" s="19" t="s">
        <v>89</v>
      </c>
      <c r="BK609" s="244">
        <f>ROUND(I609*H609,2)</f>
        <v>0</v>
      </c>
      <c r="BL609" s="19" t="s">
        <v>230</v>
      </c>
      <c r="BM609" s="243" t="s">
        <v>4365</v>
      </c>
    </row>
    <row r="610" s="14" customFormat="1">
      <c r="A610" s="14"/>
      <c r="B610" s="257"/>
      <c r="C610" s="258"/>
      <c r="D610" s="247" t="s">
        <v>232</v>
      </c>
      <c r="E610" s="259" t="s">
        <v>1</v>
      </c>
      <c r="F610" s="260" t="s">
        <v>728</v>
      </c>
      <c r="G610" s="258"/>
      <c r="H610" s="259" t="s">
        <v>1</v>
      </c>
      <c r="I610" s="261"/>
      <c r="J610" s="258"/>
      <c r="K610" s="258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232</v>
      </c>
      <c r="AU610" s="266" t="s">
        <v>89</v>
      </c>
      <c r="AV610" s="14" t="s">
        <v>84</v>
      </c>
      <c r="AW610" s="14" t="s">
        <v>33</v>
      </c>
      <c r="AX610" s="14" t="s">
        <v>78</v>
      </c>
      <c r="AY610" s="266" t="s">
        <v>224</v>
      </c>
    </row>
    <row r="611" s="14" customFormat="1">
      <c r="A611" s="14"/>
      <c r="B611" s="257"/>
      <c r="C611" s="258"/>
      <c r="D611" s="247" t="s">
        <v>232</v>
      </c>
      <c r="E611" s="259" t="s">
        <v>1</v>
      </c>
      <c r="F611" s="260" t="s">
        <v>1377</v>
      </c>
      <c r="G611" s="258"/>
      <c r="H611" s="259" t="s">
        <v>1</v>
      </c>
      <c r="I611" s="261"/>
      <c r="J611" s="258"/>
      <c r="K611" s="258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232</v>
      </c>
      <c r="AU611" s="266" t="s">
        <v>89</v>
      </c>
      <c r="AV611" s="14" t="s">
        <v>84</v>
      </c>
      <c r="AW611" s="14" t="s">
        <v>33</v>
      </c>
      <c r="AX611" s="14" t="s">
        <v>78</v>
      </c>
      <c r="AY611" s="266" t="s">
        <v>224</v>
      </c>
    </row>
    <row r="612" s="13" customFormat="1">
      <c r="A612" s="13"/>
      <c r="B612" s="245"/>
      <c r="C612" s="246"/>
      <c r="D612" s="247" t="s">
        <v>232</v>
      </c>
      <c r="E612" s="248" t="s">
        <v>1</v>
      </c>
      <c r="F612" s="249" t="s">
        <v>3451</v>
      </c>
      <c r="G612" s="246"/>
      <c r="H612" s="250">
        <v>22.789999999999999</v>
      </c>
      <c r="I612" s="251"/>
      <c r="J612" s="246"/>
      <c r="K612" s="246"/>
      <c r="L612" s="252"/>
      <c r="M612" s="253"/>
      <c r="N612" s="254"/>
      <c r="O612" s="254"/>
      <c r="P612" s="254"/>
      <c r="Q612" s="254"/>
      <c r="R612" s="254"/>
      <c r="S612" s="254"/>
      <c r="T612" s="25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6" t="s">
        <v>232</v>
      </c>
      <c r="AU612" s="256" t="s">
        <v>89</v>
      </c>
      <c r="AV612" s="13" t="s">
        <v>89</v>
      </c>
      <c r="AW612" s="13" t="s">
        <v>33</v>
      </c>
      <c r="AX612" s="13" t="s">
        <v>78</v>
      </c>
      <c r="AY612" s="256" t="s">
        <v>224</v>
      </c>
    </row>
    <row r="613" s="13" customFormat="1">
      <c r="A613" s="13"/>
      <c r="B613" s="245"/>
      <c r="C613" s="246"/>
      <c r="D613" s="247" t="s">
        <v>232</v>
      </c>
      <c r="E613" s="248" t="s">
        <v>1</v>
      </c>
      <c r="F613" s="249" t="s">
        <v>3475</v>
      </c>
      <c r="G613" s="246"/>
      <c r="H613" s="250">
        <v>5.5800000000000001</v>
      </c>
      <c r="I613" s="251"/>
      <c r="J613" s="246"/>
      <c r="K613" s="246"/>
      <c r="L613" s="252"/>
      <c r="M613" s="253"/>
      <c r="N613" s="254"/>
      <c r="O613" s="254"/>
      <c r="P613" s="254"/>
      <c r="Q613" s="254"/>
      <c r="R613" s="254"/>
      <c r="S613" s="254"/>
      <c r="T613" s="25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6" t="s">
        <v>232</v>
      </c>
      <c r="AU613" s="256" t="s">
        <v>89</v>
      </c>
      <c r="AV613" s="13" t="s">
        <v>89</v>
      </c>
      <c r="AW613" s="13" t="s">
        <v>33</v>
      </c>
      <c r="AX613" s="13" t="s">
        <v>78</v>
      </c>
      <c r="AY613" s="256" t="s">
        <v>224</v>
      </c>
    </row>
    <row r="614" s="13" customFormat="1">
      <c r="A614" s="13"/>
      <c r="B614" s="245"/>
      <c r="C614" s="246"/>
      <c r="D614" s="247" t="s">
        <v>232</v>
      </c>
      <c r="E614" s="248" t="s">
        <v>1</v>
      </c>
      <c r="F614" s="249" t="s">
        <v>3476</v>
      </c>
      <c r="G614" s="246"/>
      <c r="H614" s="250">
        <v>3.1899999999999999</v>
      </c>
      <c r="I614" s="251"/>
      <c r="J614" s="246"/>
      <c r="K614" s="246"/>
      <c r="L614" s="252"/>
      <c r="M614" s="253"/>
      <c r="N614" s="254"/>
      <c r="O614" s="254"/>
      <c r="P614" s="254"/>
      <c r="Q614" s="254"/>
      <c r="R614" s="254"/>
      <c r="S614" s="254"/>
      <c r="T614" s="25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6" t="s">
        <v>232</v>
      </c>
      <c r="AU614" s="256" t="s">
        <v>89</v>
      </c>
      <c r="AV614" s="13" t="s">
        <v>89</v>
      </c>
      <c r="AW614" s="13" t="s">
        <v>33</v>
      </c>
      <c r="AX614" s="13" t="s">
        <v>78</v>
      </c>
      <c r="AY614" s="256" t="s">
        <v>224</v>
      </c>
    </row>
    <row r="615" s="14" customFormat="1">
      <c r="A615" s="14"/>
      <c r="B615" s="257"/>
      <c r="C615" s="258"/>
      <c r="D615" s="247" t="s">
        <v>232</v>
      </c>
      <c r="E615" s="259" t="s">
        <v>1</v>
      </c>
      <c r="F615" s="260" t="s">
        <v>3477</v>
      </c>
      <c r="G615" s="258"/>
      <c r="H615" s="259" t="s">
        <v>1</v>
      </c>
      <c r="I615" s="261"/>
      <c r="J615" s="258"/>
      <c r="K615" s="258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232</v>
      </c>
      <c r="AU615" s="266" t="s">
        <v>89</v>
      </c>
      <c r="AV615" s="14" t="s">
        <v>84</v>
      </c>
      <c r="AW615" s="14" t="s">
        <v>33</v>
      </c>
      <c r="AX615" s="14" t="s">
        <v>78</v>
      </c>
      <c r="AY615" s="266" t="s">
        <v>224</v>
      </c>
    </row>
    <row r="616" s="14" customFormat="1">
      <c r="A616" s="14"/>
      <c r="B616" s="257"/>
      <c r="C616" s="258"/>
      <c r="D616" s="247" t="s">
        <v>232</v>
      </c>
      <c r="E616" s="259" t="s">
        <v>1</v>
      </c>
      <c r="F616" s="260" t="s">
        <v>3379</v>
      </c>
      <c r="G616" s="258"/>
      <c r="H616" s="259" t="s">
        <v>1</v>
      </c>
      <c r="I616" s="261"/>
      <c r="J616" s="258"/>
      <c r="K616" s="258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232</v>
      </c>
      <c r="AU616" s="266" t="s">
        <v>89</v>
      </c>
      <c r="AV616" s="14" t="s">
        <v>84</v>
      </c>
      <c r="AW616" s="14" t="s">
        <v>33</v>
      </c>
      <c r="AX616" s="14" t="s">
        <v>78</v>
      </c>
      <c r="AY616" s="266" t="s">
        <v>224</v>
      </c>
    </row>
    <row r="617" s="13" customFormat="1">
      <c r="A617" s="13"/>
      <c r="B617" s="245"/>
      <c r="C617" s="246"/>
      <c r="D617" s="247" t="s">
        <v>232</v>
      </c>
      <c r="E617" s="248" t="s">
        <v>1</v>
      </c>
      <c r="F617" s="249" t="s">
        <v>3380</v>
      </c>
      <c r="G617" s="246"/>
      <c r="H617" s="250">
        <v>45.457000000000001</v>
      </c>
      <c r="I617" s="251"/>
      <c r="J617" s="246"/>
      <c r="K617" s="246"/>
      <c r="L617" s="252"/>
      <c r="M617" s="253"/>
      <c r="N617" s="254"/>
      <c r="O617" s="254"/>
      <c r="P617" s="254"/>
      <c r="Q617" s="254"/>
      <c r="R617" s="254"/>
      <c r="S617" s="254"/>
      <c r="T617" s="25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6" t="s">
        <v>232</v>
      </c>
      <c r="AU617" s="256" t="s">
        <v>89</v>
      </c>
      <c r="AV617" s="13" t="s">
        <v>89</v>
      </c>
      <c r="AW617" s="13" t="s">
        <v>33</v>
      </c>
      <c r="AX617" s="13" t="s">
        <v>78</v>
      </c>
      <c r="AY617" s="256" t="s">
        <v>224</v>
      </c>
    </row>
    <row r="618" s="13" customFormat="1">
      <c r="A618" s="13"/>
      <c r="B618" s="245"/>
      <c r="C618" s="246"/>
      <c r="D618" s="247" t="s">
        <v>232</v>
      </c>
      <c r="E618" s="248" t="s">
        <v>1</v>
      </c>
      <c r="F618" s="249" t="s">
        <v>3478</v>
      </c>
      <c r="G618" s="246"/>
      <c r="H618" s="250">
        <v>3.7290000000000001</v>
      </c>
      <c r="I618" s="251"/>
      <c r="J618" s="246"/>
      <c r="K618" s="246"/>
      <c r="L618" s="252"/>
      <c r="M618" s="253"/>
      <c r="N618" s="254"/>
      <c r="O618" s="254"/>
      <c r="P618" s="254"/>
      <c r="Q618" s="254"/>
      <c r="R618" s="254"/>
      <c r="S618" s="254"/>
      <c r="T618" s="25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6" t="s">
        <v>232</v>
      </c>
      <c r="AU618" s="256" t="s">
        <v>89</v>
      </c>
      <c r="AV618" s="13" t="s">
        <v>89</v>
      </c>
      <c r="AW618" s="13" t="s">
        <v>33</v>
      </c>
      <c r="AX618" s="13" t="s">
        <v>78</v>
      </c>
      <c r="AY618" s="256" t="s">
        <v>224</v>
      </c>
    </row>
    <row r="619" s="15" customFormat="1">
      <c r="A619" s="15"/>
      <c r="B619" s="267"/>
      <c r="C619" s="268"/>
      <c r="D619" s="247" t="s">
        <v>232</v>
      </c>
      <c r="E619" s="269" t="s">
        <v>1</v>
      </c>
      <c r="F619" s="270" t="s">
        <v>248</v>
      </c>
      <c r="G619" s="268"/>
      <c r="H619" s="271">
        <v>80.745999999999995</v>
      </c>
      <c r="I619" s="272"/>
      <c r="J619" s="268"/>
      <c r="K619" s="268"/>
      <c r="L619" s="273"/>
      <c r="M619" s="274"/>
      <c r="N619" s="275"/>
      <c r="O619" s="275"/>
      <c r="P619" s="275"/>
      <c r="Q619" s="275"/>
      <c r="R619" s="275"/>
      <c r="S619" s="275"/>
      <c r="T619" s="27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7" t="s">
        <v>232</v>
      </c>
      <c r="AU619" s="277" t="s">
        <v>89</v>
      </c>
      <c r="AV619" s="15" t="s">
        <v>230</v>
      </c>
      <c r="AW619" s="15" t="s">
        <v>33</v>
      </c>
      <c r="AX619" s="15" t="s">
        <v>84</v>
      </c>
      <c r="AY619" s="277" t="s">
        <v>224</v>
      </c>
    </row>
    <row r="620" s="2" customFormat="1" ht="16.5" customHeight="1">
      <c r="A620" s="40"/>
      <c r="B620" s="41"/>
      <c r="C620" s="231" t="s">
        <v>814</v>
      </c>
      <c r="D620" s="231" t="s">
        <v>226</v>
      </c>
      <c r="E620" s="232" t="s">
        <v>738</v>
      </c>
      <c r="F620" s="233" t="s">
        <v>739</v>
      </c>
      <c r="G620" s="234" t="s">
        <v>229</v>
      </c>
      <c r="H620" s="235">
        <v>248.856</v>
      </c>
      <c r="I620" s="236"/>
      <c r="J620" s="237">
        <f>ROUND(I620*H620,2)</f>
        <v>0</v>
      </c>
      <c r="K620" s="238"/>
      <c r="L620" s="46"/>
      <c r="M620" s="239" t="s">
        <v>1</v>
      </c>
      <c r="N620" s="240" t="s">
        <v>44</v>
      </c>
      <c r="O620" s="93"/>
      <c r="P620" s="241">
        <f>O620*H620</f>
        <v>0</v>
      </c>
      <c r="Q620" s="241">
        <v>0</v>
      </c>
      <c r="R620" s="241">
        <f>Q620*H620</f>
        <v>0</v>
      </c>
      <c r="S620" s="241">
        <v>0</v>
      </c>
      <c r="T620" s="242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3" t="s">
        <v>230</v>
      </c>
      <c r="AT620" s="243" t="s">
        <v>226</v>
      </c>
      <c r="AU620" s="243" t="s">
        <v>89</v>
      </c>
      <c r="AY620" s="19" t="s">
        <v>224</v>
      </c>
      <c r="BE620" s="244">
        <f>IF(N620="základní",J620,0)</f>
        <v>0</v>
      </c>
      <c r="BF620" s="244">
        <f>IF(N620="snížená",J620,0)</f>
        <v>0</v>
      </c>
      <c r="BG620" s="244">
        <f>IF(N620="zákl. přenesená",J620,0)</f>
        <v>0</v>
      </c>
      <c r="BH620" s="244">
        <f>IF(N620="sníž. přenesená",J620,0)</f>
        <v>0</v>
      </c>
      <c r="BI620" s="244">
        <f>IF(N620="nulová",J620,0)</f>
        <v>0</v>
      </c>
      <c r="BJ620" s="19" t="s">
        <v>89</v>
      </c>
      <c r="BK620" s="244">
        <f>ROUND(I620*H620,2)</f>
        <v>0</v>
      </c>
      <c r="BL620" s="19" t="s">
        <v>230</v>
      </c>
      <c r="BM620" s="243" t="s">
        <v>4366</v>
      </c>
    </row>
    <row r="621" s="14" customFormat="1">
      <c r="A621" s="14"/>
      <c r="B621" s="257"/>
      <c r="C621" s="258"/>
      <c r="D621" s="247" t="s">
        <v>232</v>
      </c>
      <c r="E621" s="259" t="s">
        <v>1</v>
      </c>
      <c r="F621" s="260" t="s">
        <v>3465</v>
      </c>
      <c r="G621" s="258"/>
      <c r="H621" s="259" t="s">
        <v>1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232</v>
      </c>
      <c r="AU621" s="266" t="s">
        <v>89</v>
      </c>
      <c r="AV621" s="14" t="s">
        <v>84</v>
      </c>
      <c r="AW621" s="14" t="s">
        <v>33</v>
      </c>
      <c r="AX621" s="14" t="s">
        <v>78</v>
      </c>
      <c r="AY621" s="266" t="s">
        <v>224</v>
      </c>
    </row>
    <row r="622" s="13" customFormat="1">
      <c r="A622" s="13"/>
      <c r="B622" s="245"/>
      <c r="C622" s="246"/>
      <c r="D622" s="247" t="s">
        <v>232</v>
      </c>
      <c r="E622" s="248" t="s">
        <v>1</v>
      </c>
      <c r="F622" s="249" t="s">
        <v>3466</v>
      </c>
      <c r="G622" s="246"/>
      <c r="H622" s="250">
        <v>82.644000000000005</v>
      </c>
      <c r="I622" s="251"/>
      <c r="J622" s="246"/>
      <c r="K622" s="246"/>
      <c r="L622" s="252"/>
      <c r="M622" s="253"/>
      <c r="N622" s="254"/>
      <c r="O622" s="254"/>
      <c r="P622" s="254"/>
      <c r="Q622" s="254"/>
      <c r="R622" s="254"/>
      <c r="S622" s="254"/>
      <c r="T622" s="25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6" t="s">
        <v>232</v>
      </c>
      <c r="AU622" s="256" t="s">
        <v>89</v>
      </c>
      <c r="AV622" s="13" t="s">
        <v>89</v>
      </c>
      <c r="AW622" s="13" t="s">
        <v>33</v>
      </c>
      <c r="AX622" s="13" t="s">
        <v>78</v>
      </c>
      <c r="AY622" s="256" t="s">
        <v>224</v>
      </c>
    </row>
    <row r="623" s="13" customFormat="1">
      <c r="A623" s="13"/>
      <c r="B623" s="245"/>
      <c r="C623" s="246"/>
      <c r="D623" s="247" t="s">
        <v>232</v>
      </c>
      <c r="E623" s="248" t="s">
        <v>1</v>
      </c>
      <c r="F623" s="249" t="s">
        <v>3467</v>
      </c>
      <c r="G623" s="246"/>
      <c r="H623" s="250">
        <v>82.644000000000005</v>
      </c>
      <c r="I623" s="251"/>
      <c r="J623" s="246"/>
      <c r="K623" s="246"/>
      <c r="L623" s="252"/>
      <c r="M623" s="253"/>
      <c r="N623" s="254"/>
      <c r="O623" s="254"/>
      <c r="P623" s="254"/>
      <c r="Q623" s="254"/>
      <c r="R623" s="254"/>
      <c r="S623" s="254"/>
      <c r="T623" s="25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6" t="s">
        <v>232</v>
      </c>
      <c r="AU623" s="256" t="s">
        <v>89</v>
      </c>
      <c r="AV623" s="13" t="s">
        <v>89</v>
      </c>
      <c r="AW623" s="13" t="s">
        <v>33</v>
      </c>
      <c r="AX623" s="13" t="s">
        <v>78</v>
      </c>
      <c r="AY623" s="256" t="s">
        <v>224</v>
      </c>
    </row>
    <row r="624" s="13" customFormat="1">
      <c r="A624" s="13"/>
      <c r="B624" s="245"/>
      <c r="C624" s="246"/>
      <c r="D624" s="247" t="s">
        <v>232</v>
      </c>
      <c r="E624" s="248" t="s">
        <v>1</v>
      </c>
      <c r="F624" s="249" t="s">
        <v>3468</v>
      </c>
      <c r="G624" s="246"/>
      <c r="H624" s="250">
        <v>41.783999999999999</v>
      </c>
      <c r="I624" s="251"/>
      <c r="J624" s="246"/>
      <c r="K624" s="246"/>
      <c r="L624" s="252"/>
      <c r="M624" s="253"/>
      <c r="N624" s="254"/>
      <c r="O624" s="254"/>
      <c r="P624" s="254"/>
      <c r="Q624" s="254"/>
      <c r="R624" s="254"/>
      <c r="S624" s="254"/>
      <c r="T624" s="25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6" t="s">
        <v>232</v>
      </c>
      <c r="AU624" s="256" t="s">
        <v>89</v>
      </c>
      <c r="AV624" s="13" t="s">
        <v>89</v>
      </c>
      <c r="AW624" s="13" t="s">
        <v>33</v>
      </c>
      <c r="AX624" s="13" t="s">
        <v>78</v>
      </c>
      <c r="AY624" s="256" t="s">
        <v>224</v>
      </c>
    </row>
    <row r="625" s="13" customFormat="1">
      <c r="A625" s="13"/>
      <c r="B625" s="245"/>
      <c r="C625" s="246"/>
      <c r="D625" s="247" t="s">
        <v>232</v>
      </c>
      <c r="E625" s="248" t="s">
        <v>1</v>
      </c>
      <c r="F625" s="249" t="s">
        <v>3469</v>
      </c>
      <c r="G625" s="246"/>
      <c r="H625" s="250">
        <v>41.783999999999999</v>
      </c>
      <c r="I625" s="251"/>
      <c r="J625" s="246"/>
      <c r="K625" s="246"/>
      <c r="L625" s="252"/>
      <c r="M625" s="253"/>
      <c r="N625" s="254"/>
      <c r="O625" s="254"/>
      <c r="P625" s="254"/>
      <c r="Q625" s="254"/>
      <c r="R625" s="254"/>
      <c r="S625" s="254"/>
      <c r="T625" s="25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6" t="s">
        <v>232</v>
      </c>
      <c r="AU625" s="256" t="s">
        <v>89</v>
      </c>
      <c r="AV625" s="13" t="s">
        <v>89</v>
      </c>
      <c r="AW625" s="13" t="s">
        <v>33</v>
      </c>
      <c r="AX625" s="13" t="s">
        <v>78</v>
      </c>
      <c r="AY625" s="256" t="s">
        <v>224</v>
      </c>
    </row>
    <row r="626" s="15" customFormat="1">
      <c r="A626" s="15"/>
      <c r="B626" s="267"/>
      <c r="C626" s="268"/>
      <c r="D626" s="247" t="s">
        <v>232</v>
      </c>
      <c r="E626" s="269" t="s">
        <v>1</v>
      </c>
      <c r="F626" s="270" t="s">
        <v>248</v>
      </c>
      <c r="G626" s="268"/>
      <c r="H626" s="271">
        <v>248.856</v>
      </c>
      <c r="I626" s="272"/>
      <c r="J626" s="268"/>
      <c r="K626" s="268"/>
      <c r="L626" s="273"/>
      <c r="M626" s="274"/>
      <c r="N626" s="275"/>
      <c r="O626" s="275"/>
      <c r="P626" s="275"/>
      <c r="Q626" s="275"/>
      <c r="R626" s="275"/>
      <c r="S626" s="275"/>
      <c r="T626" s="27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7" t="s">
        <v>232</v>
      </c>
      <c r="AU626" s="277" t="s">
        <v>89</v>
      </c>
      <c r="AV626" s="15" t="s">
        <v>230</v>
      </c>
      <c r="AW626" s="15" t="s">
        <v>33</v>
      </c>
      <c r="AX626" s="15" t="s">
        <v>84</v>
      </c>
      <c r="AY626" s="277" t="s">
        <v>224</v>
      </c>
    </row>
    <row r="627" s="2" customFormat="1" ht="16.5" customHeight="1">
      <c r="A627" s="40"/>
      <c r="B627" s="41"/>
      <c r="C627" s="231" t="s">
        <v>823</v>
      </c>
      <c r="D627" s="231" t="s">
        <v>226</v>
      </c>
      <c r="E627" s="232" t="s">
        <v>742</v>
      </c>
      <c r="F627" s="233" t="s">
        <v>743</v>
      </c>
      <c r="G627" s="234" t="s">
        <v>229</v>
      </c>
      <c r="H627" s="235">
        <v>995.42399999999998</v>
      </c>
      <c r="I627" s="236"/>
      <c r="J627" s="237">
        <f>ROUND(I627*H627,2)</f>
        <v>0</v>
      </c>
      <c r="K627" s="238"/>
      <c r="L627" s="46"/>
      <c r="M627" s="239" t="s">
        <v>1</v>
      </c>
      <c r="N627" s="240" t="s">
        <v>44</v>
      </c>
      <c r="O627" s="93"/>
      <c r="P627" s="241">
        <f>O627*H627</f>
        <v>0</v>
      </c>
      <c r="Q627" s="241">
        <v>0</v>
      </c>
      <c r="R627" s="241">
        <f>Q627*H627</f>
        <v>0</v>
      </c>
      <c r="S627" s="241">
        <v>0</v>
      </c>
      <c r="T627" s="242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3" t="s">
        <v>230</v>
      </c>
      <c r="AT627" s="243" t="s">
        <v>226</v>
      </c>
      <c r="AU627" s="243" t="s">
        <v>89</v>
      </c>
      <c r="AY627" s="19" t="s">
        <v>224</v>
      </c>
      <c r="BE627" s="244">
        <f>IF(N627="základní",J627,0)</f>
        <v>0</v>
      </c>
      <c r="BF627" s="244">
        <f>IF(N627="snížená",J627,0)</f>
        <v>0</v>
      </c>
      <c r="BG627" s="244">
        <f>IF(N627="zákl. přenesená",J627,0)</f>
        <v>0</v>
      </c>
      <c r="BH627" s="244">
        <f>IF(N627="sníž. přenesená",J627,0)</f>
        <v>0</v>
      </c>
      <c r="BI627" s="244">
        <f>IF(N627="nulová",J627,0)</f>
        <v>0</v>
      </c>
      <c r="BJ627" s="19" t="s">
        <v>89</v>
      </c>
      <c r="BK627" s="244">
        <f>ROUND(I627*H627,2)</f>
        <v>0</v>
      </c>
      <c r="BL627" s="19" t="s">
        <v>230</v>
      </c>
      <c r="BM627" s="243" t="s">
        <v>4367</v>
      </c>
    </row>
    <row r="628" s="14" customFormat="1">
      <c r="A628" s="14"/>
      <c r="B628" s="257"/>
      <c r="C628" s="258"/>
      <c r="D628" s="247" t="s">
        <v>232</v>
      </c>
      <c r="E628" s="259" t="s">
        <v>1</v>
      </c>
      <c r="F628" s="260" t="s">
        <v>745</v>
      </c>
      <c r="G628" s="258"/>
      <c r="H628" s="259" t="s">
        <v>1</v>
      </c>
      <c r="I628" s="261"/>
      <c r="J628" s="258"/>
      <c r="K628" s="258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232</v>
      </c>
      <c r="AU628" s="266" t="s">
        <v>89</v>
      </c>
      <c r="AV628" s="14" t="s">
        <v>84</v>
      </c>
      <c r="AW628" s="14" t="s">
        <v>33</v>
      </c>
      <c r="AX628" s="14" t="s">
        <v>78</v>
      </c>
      <c r="AY628" s="266" t="s">
        <v>224</v>
      </c>
    </row>
    <row r="629" s="13" customFormat="1">
      <c r="A629" s="13"/>
      <c r="B629" s="245"/>
      <c r="C629" s="246"/>
      <c r="D629" s="247" t="s">
        <v>232</v>
      </c>
      <c r="E629" s="248" t="s">
        <v>1</v>
      </c>
      <c r="F629" s="249" t="s">
        <v>3481</v>
      </c>
      <c r="G629" s="246"/>
      <c r="H629" s="250">
        <v>995.42399999999998</v>
      </c>
      <c r="I629" s="251"/>
      <c r="J629" s="246"/>
      <c r="K629" s="246"/>
      <c r="L629" s="252"/>
      <c r="M629" s="253"/>
      <c r="N629" s="254"/>
      <c r="O629" s="254"/>
      <c r="P629" s="254"/>
      <c r="Q629" s="254"/>
      <c r="R629" s="254"/>
      <c r="S629" s="254"/>
      <c r="T629" s="25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6" t="s">
        <v>232</v>
      </c>
      <c r="AU629" s="256" t="s">
        <v>89</v>
      </c>
      <c r="AV629" s="13" t="s">
        <v>89</v>
      </c>
      <c r="AW629" s="13" t="s">
        <v>33</v>
      </c>
      <c r="AX629" s="13" t="s">
        <v>84</v>
      </c>
      <c r="AY629" s="256" t="s">
        <v>224</v>
      </c>
    </row>
    <row r="630" s="12" customFormat="1" ht="22.8" customHeight="1">
      <c r="A630" s="12"/>
      <c r="B630" s="215"/>
      <c r="C630" s="216"/>
      <c r="D630" s="217" t="s">
        <v>77</v>
      </c>
      <c r="E630" s="229" t="s">
        <v>747</v>
      </c>
      <c r="F630" s="229" t="s">
        <v>748</v>
      </c>
      <c r="G630" s="216"/>
      <c r="H630" s="216"/>
      <c r="I630" s="219"/>
      <c r="J630" s="230">
        <f>BK630</f>
        <v>0</v>
      </c>
      <c r="K630" s="216"/>
      <c r="L630" s="221"/>
      <c r="M630" s="222"/>
      <c r="N630" s="223"/>
      <c r="O630" s="223"/>
      <c r="P630" s="224">
        <f>SUM(P631:P645)</f>
        <v>0</v>
      </c>
      <c r="Q630" s="223"/>
      <c r="R630" s="224">
        <f>SUM(R631:R645)</f>
        <v>0.88790583999999995</v>
      </c>
      <c r="S630" s="223"/>
      <c r="T630" s="225">
        <f>SUM(T631:T645)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6" t="s">
        <v>84</v>
      </c>
      <c r="AT630" s="227" t="s">
        <v>77</v>
      </c>
      <c r="AU630" s="227" t="s">
        <v>84</v>
      </c>
      <c r="AY630" s="226" t="s">
        <v>224</v>
      </c>
      <c r="BK630" s="228">
        <f>SUM(BK631:BK645)</f>
        <v>0</v>
      </c>
    </row>
    <row r="631" s="2" customFormat="1" ht="16.5" customHeight="1">
      <c r="A631" s="40"/>
      <c r="B631" s="41"/>
      <c r="C631" s="231" t="s">
        <v>828</v>
      </c>
      <c r="D631" s="231" t="s">
        <v>226</v>
      </c>
      <c r="E631" s="232" t="s">
        <v>750</v>
      </c>
      <c r="F631" s="233" t="s">
        <v>751</v>
      </c>
      <c r="G631" s="234" t="s">
        <v>229</v>
      </c>
      <c r="H631" s="235">
        <v>110.03</v>
      </c>
      <c r="I631" s="236"/>
      <c r="J631" s="237">
        <f>ROUND(I631*H631,2)</f>
        <v>0</v>
      </c>
      <c r="K631" s="238"/>
      <c r="L631" s="46"/>
      <c r="M631" s="239" t="s">
        <v>1</v>
      </c>
      <c r="N631" s="240" t="s">
        <v>44</v>
      </c>
      <c r="O631" s="93"/>
      <c r="P631" s="241">
        <f>O631*H631</f>
        <v>0</v>
      </c>
      <c r="Q631" s="241">
        <v>4.0000000000000003E-05</v>
      </c>
      <c r="R631" s="241">
        <f>Q631*H631</f>
        <v>0.0044012000000000001</v>
      </c>
      <c r="S631" s="241">
        <v>0</v>
      </c>
      <c r="T631" s="242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3" t="s">
        <v>230</v>
      </c>
      <c r="AT631" s="243" t="s">
        <v>226</v>
      </c>
      <c r="AU631" s="243" t="s">
        <v>89</v>
      </c>
      <c r="AY631" s="19" t="s">
        <v>224</v>
      </c>
      <c r="BE631" s="244">
        <f>IF(N631="základní",J631,0)</f>
        <v>0</v>
      </c>
      <c r="BF631" s="244">
        <f>IF(N631="snížená",J631,0)</f>
        <v>0</v>
      </c>
      <c r="BG631" s="244">
        <f>IF(N631="zákl. přenesená",J631,0)</f>
        <v>0</v>
      </c>
      <c r="BH631" s="244">
        <f>IF(N631="sníž. přenesená",J631,0)</f>
        <v>0</v>
      </c>
      <c r="BI631" s="244">
        <f>IF(N631="nulová",J631,0)</f>
        <v>0</v>
      </c>
      <c r="BJ631" s="19" t="s">
        <v>89</v>
      </c>
      <c r="BK631" s="244">
        <f>ROUND(I631*H631,2)</f>
        <v>0</v>
      </c>
      <c r="BL631" s="19" t="s">
        <v>230</v>
      </c>
      <c r="BM631" s="243" t="s">
        <v>4368</v>
      </c>
    </row>
    <row r="632" s="14" customFormat="1">
      <c r="A632" s="14"/>
      <c r="B632" s="257"/>
      <c r="C632" s="258"/>
      <c r="D632" s="247" t="s">
        <v>232</v>
      </c>
      <c r="E632" s="259" t="s">
        <v>1</v>
      </c>
      <c r="F632" s="260" t="s">
        <v>753</v>
      </c>
      <c r="G632" s="258"/>
      <c r="H632" s="259" t="s">
        <v>1</v>
      </c>
      <c r="I632" s="261"/>
      <c r="J632" s="258"/>
      <c r="K632" s="258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232</v>
      </c>
      <c r="AU632" s="266" t="s">
        <v>89</v>
      </c>
      <c r="AV632" s="14" t="s">
        <v>84</v>
      </c>
      <c r="AW632" s="14" t="s">
        <v>33</v>
      </c>
      <c r="AX632" s="14" t="s">
        <v>78</v>
      </c>
      <c r="AY632" s="266" t="s">
        <v>224</v>
      </c>
    </row>
    <row r="633" s="13" customFormat="1">
      <c r="A633" s="13"/>
      <c r="B633" s="245"/>
      <c r="C633" s="246"/>
      <c r="D633" s="247" t="s">
        <v>232</v>
      </c>
      <c r="E633" s="248" t="s">
        <v>1</v>
      </c>
      <c r="F633" s="249" t="s">
        <v>3451</v>
      </c>
      <c r="G633" s="246"/>
      <c r="H633" s="250">
        <v>22.789999999999999</v>
      </c>
      <c r="I633" s="251"/>
      <c r="J633" s="246"/>
      <c r="K633" s="246"/>
      <c r="L633" s="252"/>
      <c r="M633" s="253"/>
      <c r="N633" s="254"/>
      <c r="O633" s="254"/>
      <c r="P633" s="254"/>
      <c r="Q633" s="254"/>
      <c r="R633" s="254"/>
      <c r="S633" s="254"/>
      <c r="T633" s="25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6" t="s">
        <v>232</v>
      </c>
      <c r="AU633" s="256" t="s">
        <v>89</v>
      </c>
      <c r="AV633" s="13" t="s">
        <v>89</v>
      </c>
      <c r="AW633" s="13" t="s">
        <v>33</v>
      </c>
      <c r="AX633" s="13" t="s">
        <v>78</v>
      </c>
      <c r="AY633" s="256" t="s">
        <v>224</v>
      </c>
    </row>
    <row r="634" s="13" customFormat="1">
      <c r="A634" s="13"/>
      <c r="B634" s="245"/>
      <c r="C634" s="246"/>
      <c r="D634" s="247" t="s">
        <v>232</v>
      </c>
      <c r="E634" s="248" t="s">
        <v>1</v>
      </c>
      <c r="F634" s="249" t="s">
        <v>3333</v>
      </c>
      <c r="G634" s="246"/>
      <c r="H634" s="250">
        <v>31.670000000000002</v>
      </c>
      <c r="I634" s="251"/>
      <c r="J634" s="246"/>
      <c r="K634" s="246"/>
      <c r="L634" s="252"/>
      <c r="M634" s="253"/>
      <c r="N634" s="254"/>
      <c r="O634" s="254"/>
      <c r="P634" s="254"/>
      <c r="Q634" s="254"/>
      <c r="R634" s="254"/>
      <c r="S634" s="254"/>
      <c r="T634" s="25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6" t="s">
        <v>232</v>
      </c>
      <c r="AU634" s="256" t="s">
        <v>89</v>
      </c>
      <c r="AV634" s="13" t="s">
        <v>89</v>
      </c>
      <c r="AW634" s="13" t="s">
        <v>33</v>
      </c>
      <c r="AX634" s="13" t="s">
        <v>78</v>
      </c>
      <c r="AY634" s="256" t="s">
        <v>224</v>
      </c>
    </row>
    <row r="635" s="13" customFormat="1">
      <c r="A635" s="13"/>
      <c r="B635" s="245"/>
      <c r="C635" s="246"/>
      <c r="D635" s="247" t="s">
        <v>232</v>
      </c>
      <c r="E635" s="248" t="s">
        <v>1</v>
      </c>
      <c r="F635" s="249" t="s">
        <v>3453</v>
      </c>
      <c r="G635" s="246"/>
      <c r="H635" s="250">
        <v>5.5800000000000001</v>
      </c>
      <c r="I635" s="251"/>
      <c r="J635" s="246"/>
      <c r="K635" s="246"/>
      <c r="L635" s="252"/>
      <c r="M635" s="253"/>
      <c r="N635" s="254"/>
      <c r="O635" s="254"/>
      <c r="P635" s="254"/>
      <c r="Q635" s="254"/>
      <c r="R635" s="254"/>
      <c r="S635" s="254"/>
      <c r="T635" s="25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6" t="s">
        <v>232</v>
      </c>
      <c r="AU635" s="256" t="s">
        <v>89</v>
      </c>
      <c r="AV635" s="13" t="s">
        <v>89</v>
      </c>
      <c r="AW635" s="13" t="s">
        <v>33</v>
      </c>
      <c r="AX635" s="13" t="s">
        <v>78</v>
      </c>
      <c r="AY635" s="256" t="s">
        <v>224</v>
      </c>
    </row>
    <row r="636" s="13" customFormat="1">
      <c r="A636" s="13"/>
      <c r="B636" s="245"/>
      <c r="C636" s="246"/>
      <c r="D636" s="247" t="s">
        <v>232</v>
      </c>
      <c r="E636" s="248" t="s">
        <v>1</v>
      </c>
      <c r="F636" s="249" t="s">
        <v>3454</v>
      </c>
      <c r="G636" s="246"/>
      <c r="H636" s="250">
        <v>7.5999999999999996</v>
      </c>
      <c r="I636" s="251"/>
      <c r="J636" s="246"/>
      <c r="K636" s="246"/>
      <c r="L636" s="252"/>
      <c r="M636" s="253"/>
      <c r="N636" s="254"/>
      <c r="O636" s="254"/>
      <c r="P636" s="254"/>
      <c r="Q636" s="254"/>
      <c r="R636" s="254"/>
      <c r="S636" s="254"/>
      <c r="T636" s="25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6" t="s">
        <v>232</v>
      </c>
      <c r="AU636" s="256" t="s">
        <v>89</v>
      </c>
      <c r="AV636" s="13" t="s">
        <v>89</v>
      </c>
      <c r="AW636" s="13" t="s">
        <v>33</v>
      </c>
      <c r="AX636" s="13" t="s">
        <v>78</v>
      </c>
      <c r="AY636" s="256" t="s">
        <v>224</v>
      </c>
    </row>
    <row r="637" s="13" customFormat="1">
      <c r="A637" s="13"/>
      <c r="B637" s="245"/>
      <c r="C637" s="246"/>
      <c r="D637" s="247" t="s">
        <v>232</v>
      </c>
      <c r="E637" s="248" t="s">
        <v>1</v>
      </c>
      <c r="F637" s="249" t="s">
        <v>3335</v>
      </c>
      <c r="G637" s="246"/>
      <c r="H637" s="250">
        <v>12.74</v>
      </c>
      <c r="I637" s="251"/>
      <c r="J637" s="246"/>
      <c r="K637" s="246"/>
      <c r="L637" s="252"/>
      <c r="M637" s="253"/>
      <c r="N637" s="254"/>
      <c r="O637" s="254"/>
      <c r="P637" s="254"/>
      <c r="Q637" s="254"/>
      <c r="R637" s="254"/>
      <c r="S637" s="254"/>
      <c r="T637" s="25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6" t="s">
        <v>232</v>
      </c>
      <c r="AU637" s="256" t="s">
        <v>89</v>
      </c>
      <c r="AV637" s="13" t="s">
        <v>89</v>
      </c>
      <c r="AW637" s="13" t="s">
        <v>33</v>
      </c>
      <c r="AX637" s="13" t="s">
        <v>78</v>
      </c>
      <c r="AY637" s="256" t="s">
        <v>224</v>
      </c>
    </row>
    <row r="638" s="13" customFormat="1">
      <c r="A638" s="13"/>
      <c r="B638" s="245"/>
      <c r="C638" s="246"/>
      <c r="D638" s="247" t="s">
        <v>232</v>
      </c>
      <c r="E638" s="248" t="s">
        <v>1</v>
      </c>
      <c r="F638" s="249" t="s">
        <v>3336</v>
      </c>
      <c r="G638" s="246"/>
      <c r="H638" s="250">
        <v>12.74</v>
      </c>
      <c r="I638" s="251"/>
      <c r="J638" s="246"/>
      <c r="K638" s="246"/>
      <c r="L638" s="252"/>
      <c r="M638" s="253"/>
      <c r="N638" s="254"/>
      <c r="O638" s="254"/>
      <c r="P638" s="254"/>
      <c r="Q638" s="254"/>
      <c r="R638" s="254"/>
      <c r="S638" s="254"/>
      <c r="T638" s="25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6" t="s">
        <v>232</v>
      </c>
      <c r="AU638" s="256" t="s">
        <v>89</v>
      </c>
      <c r="AV638" s="13" t="s">
        <v>89</v>
      </c>
      <c r="AW638" s="13" t="s">
        <v>33</v>
      </c>
      <c r="AX638" s="13" t="s">
        <v>78</v>
      </c>
      <c r="AY638" s="256" t="s">
        <v>224</v>
      </c>
    </row>
    <row r="639" s="13" customFormat="1">
      <c r="A639" s="13"/>
      <c r="B639" s="245"/>
      <c r="C639" s="246"/>
      <c r="D639" s="247" t="s">
        <v>232</v>
      </c>
      <c r="E639" s="248" t="s">
        <v>1</v>
      </c>
      <c r="F639" s="249" t="s">
        <v>3337</v>
      </c>
      <c r="G639" s="246"/>
      <c r="H639" s="250">
        <v>13.720000000000001</v>
      </c>
      <c r="I639" s="251"/>
      <c r="J639" s="246"/>
      <c r="K639" s="246"/>
      <c r="L639" s="252"/>
      <c r="M639" s="253"/>
      <c r="N639" s="254"/>
      <c r="O639" s="254"/>
      <c r="P639" s="254"/>
      <c r="Q639" s="254"/>
      <c r="R639" s="254"/>
      <c r="S639" s="254"/>
      <c r="T639" s="25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6" t="s">
        <v>232</v>
      </c>
      <c r="AU639" s="256" t="s">
        <v>89</v>
      </c>
      <c r="AV639" s="13" t="s">
        <v>89</v>
      </c>
      <c r="AW639" s="13" t="s">
        <v>33</v>
      </c>
      <c r="AX639" s="13" t="s">
        <v>78</v>
      </c>
      <c r="AY639" s="256" t="s">
        <v>224</v>
      </c>
    </row>
    <row r="640" s="13" customFormat="1">
      <c r="A640" s="13"/>
      <c r="B640" s="245"/>
      <c r="C640" s="246"/>
      <c r="D640" s="247" t="s">
        <v>232</v>
      </c>
      <c r="E640" s="248" t="s">
        <v>1</v>
      </c>
      <c r="F640" s="249" t="s">
        <v>3452</v>
      </c>
      <c r="G640" s="246"/>
      <c r="H640" s="250">
        <v>3.1899999999999999</v>
      </c>
      <c r="I640" s="251"/>
      <c r="J640" s="246"/>
      <c r="K640" s="246"/>
      <c r="L640" s="252"/>
      <c r="M640" s="253"/>
      <c r="N640" s="254"/>
      <c r="O640" s="254"/>
      <c r="P640" s="254"/>
      <c r="Q640" s="254"/>
      <c r="R640" s="254"/>
      <c r="S640" s="254"/>
      <c r="T640" s="25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6" t="s">
        <v>232</v>
      </c>
      <c r="AU640" s="256" t="s">
        <v>89</v>
      </c>
      <c r="AV640" s="13" t="s">
        <v>89</v>
      </c>
      <c r="AW640" s="13" t="s">
        <v>33</v>
      </c>
      <c r="AX640" s="13" t="s">
        <v>78</v>
      </c>
      <c r="AY640" s="256" t="s">
        <v>224</v>
      </c>
    </row>
    <row r="641" s="15" customFormat="1">
      <c r="A641" s="15"/>
      <c r="B641" s="267"/>
      <c r="C641" s="268"/>
      <c r="D641" s="247" t="s">
        <v>232</v>
      </c>
      <c r="E641" s="269" t="s">
        <v>1</v>
      </c>
      <c r="F641" s="270" t="s">
        <v>248</v>
      </c>
      <c r="G641" s="268"/>
      <c r="H641" s="271">
        <v>110.03</v>
      </c>
      <c r="I641" s="272"/>
      <c r="J641" s="268"/>
      <c r="K641" s="268"/>
      <c r="L641" s="273"/>
      <c r="M641" s="274"/>
      <c r="N641" s="275"/>
      <c r="O641" s="275"/>
      <c r="P641" s="275"/>
      <c r="Q641" s="275"/>
      <c r="R641" s="275"/>
      <c r="S641" s="275"/>
      <c r="T641" s="27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7" t="s">
        <v>232</v>
      </c>
      <c r="AU641" s="277" t="s">
        <v>89</v>
      </c>
      <c r="AV641" s="15" t="s">
        <v>230</v>
      </c>
      <c r="AW641" s="15" t="s">
        <v>33</v>
      </c>
      <c r="AX641" s="15" t="s">
        <v>84</v>
      </c>
      <c r="AY641" s="277" t="s">
        <v>224</v>
      </c>
    </row>
    <row r="642" s="2" customFormat="1" ht="16.5" customHeight="1">
      <c r="A642" s="40"/>
      <c r="B642" s="41"/>
      <c r="C642" s="231" t="s">
        <v>833</v>
      </c>
      <c r="D642" s="231" t="s">
        <v>226</v>
      </c>
      <c r="E642" s="232" t="s">
        <v>3483</v>
      </c>
      <c r="F642" s="233" t="s">
        <v>3484</v>
      </c>
      <c r="G642" s="234" t="s">
        <v>229</v>
      </c>
      <c r="H642" s="235">
        <v>0.35199999999999998</v>
      </c>
      <c r="I642" s="236"/>
      <c r="J642" s="237">
        <f>ROUND(I642*H642,2)</f>
        <v>0</v>
      </c>
      <c r="K642" s="238"/>
      <c r="L642" s="46"/>
      <c r="M642" s="239" t="s">
        <v>1</v>
      </c>
      <c r="N642" s="240" t="s">
        <v>44</v>
      </c>
      <c r="O642" s="93"/>
      <c r="P642" s="241">
        <f>O642*H642</f>
        <v>0</v>
      </c>
      <c r="Q642" s="241">
        <v>0.0050699999999999999</v>
      </c>
      <c r="R642" s="241">
        <f>Q642*H642</f>
        <v>0.0017846399999999999</v>
      </c>
      <c r="S642" s="241">
        <v>0</v>
      </c>
      <c r="T642" s="24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3" t="s">
        <v>230</v>
      </c>
      <c r="AT642" s="243" t="s">
        <v>226</v>
      </c>
      <c r="AU642" s="243" t="s">
        <v>89</v>
      </c>
      <c r="AY642" s="19" t="s">
        <v>224</v>
      </c>
      <c r="BE642" s="244">
        <f>IF(N642="základní",J642,0)</f>
        <v>0</v>
      </c>
      <c r="BF642" s="244">
        <f>IF(N642="snížená",J642,0)</f>
        <v>0</v>
      </c>
      <c r="BG642" s="244">
        <f>IF(N642="zákl. přenesená",J642,0)</f>
        <v>0</v>
      </c>
      <c r="BH642" s="244">
        <f>IF(N642="sníž. přenesená",J642,0)</f>
        <v>0</v>
      </c>
      <c r="BI642" s="244">
        <f>IF(N642="nulová",J642,0)</f>
        <v>0</v>
      </c>
      <c r="BJ642" s="19" t="s">
        <v>89</v>
      </c>
      <c r="BK642" s="244">
        <f>ROUND(I642*H642,2)</f>
        <v>0</v>
      </c>
      <c r="BL642" s="19" t="s">
        <v>230</v>
      </c>
      <c r="BM642" s="243" t="s">
        <v>4369</v>
      </c>
    </row>
    <row r="643" s="13" customFormat="1">
      <c r="A643" s="13"/>
      <c r="B643" s="245"/>
      <c r="C643" s="246"/>
      <c r="D643" s="247" t="s">
        <v>232</v>
      </c>
      <c r="E643" s="248" t="s">
        <v>1</v>
      </c>
      <c r="F643" s="249" t="s">
        <v>3486</v>
      </c>
      <c r="G643" s="246"/>
      <c r="H643" s="250">
        <v>0.35199999999999998</v>
      </c>
      <c r="I643" s="251"/>
      <c r="J643" s="246"/>
      <c r="K643" s="246"/>
      <c r="L643" s="252"/>
      <c r="M643" s="253"/>
      <c r="N643" s="254"/>
      <c r="O643" s="254"/>
      <c r="P643" s="254"/>
      <c r="Q643" s="254"/>
      <c r="R643" s="254"/>
      <c r="S643" s="254"/>
      <c r="T643" s="25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6" t="s">
        <v>232</v>
      </c>
      <c r="AU643" s="256" t="s">
        <v>89</v>
      </c>
      <c r="AV643" s="13" t="s">
        <v>89</v>
      </c>
      <c r="AW643" s="13" t="s">
        <v>33</v>
      </c>
      <c r="AX643" s="13" t="s">
        <v>84</v>
      </c>
      <c r="AY643" s="256" t="s">
        <v>224</v>
      </c>
    </row>
    <row r="644" s="2" customFormat="1" ht="24.15" customHeight="1">
      <c r="A644" s="40"/>
      <c r="B644" s="41"/>
      <c r="C644" s="231" t="s">
        <v>701</v>
      </c>
      <c r="D644" s="231" t="s">
        <v>226</v>
      </c>
      <c r="E644" s="232" t="s">
        <v>3487</v>
      </c>
      <c r="F644" s="233" t="s">
        <v>3488</v>
      </c>
      <c r="G644" s="234" t="s">
        <v>386</v>
      </c>
      <c r="H644" s="235">
        <v>32.899999999999999</v>
      </c>
      <c r="I644" s="236"/>
      <c r="J644" s="237">
        <f>ROUND(I644*H644,2)</f>
        <v>0</v>
      </c>
      <c r="K644" s="238"/>
      <c r="L644" s="46"/>
      <c r="M644" s="239" t="s">
        <v>1</v>
      </c>
      <c r="N644" s="240" t="s">
        <v>44</v>
      </c>
      <c r="O644" s="93"/>
      <c r="P644" s="241">
        <f>O644*H644</f>
        <v>0</v>
      </c>
      <c r="Q644" s="241">
        <v>0.026800000000000001</v>
      </c>
      <c r="R644" s="241">
        <f>Q644*H644</f>
        <v>0.88171999999999995</v>
      </c>
      <c r="S644" s="241">
        <v>0</v>
      </c>
      <c r="T644" s="242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3" t="s">
        <v>230</v>
      </c>
      <c r="AT644" s="243" t="s">
        <v>226</v>
      </c>
      <c r="AU644" s="243" t="s">
        <v>89</v>
      </c>
      <c r="AY644" s="19" t="s">
        <v>224</v>
      </c>
      <c r="BE644" s="244">
        <f>IF(N644="základní",J644,0)</f>
        <v>0</v>
      </c>
      <c r="BF644" s="244">
        <f>IF(N644="snížená",J644,0)</f>
        <v>0</v>
      </c>
      <c r="BG644" s="244">
        <f>IF(N644="zákl. přenesená",J644,0)</f>
        <v>0</v>
      </c>
      <c r="BH644" s="244">
        <f>IF(N644="sníž. přenesená",J644,0)</f>
        <v>0</v>
      </c>
      <c r="BI644" s="244">
        <f>IF(N644="nulová",J644,0)</f>
        <v>0</v>
      </c>
      <c r="BJ644" s="19" t="s">
        <v>89</v>
      </c>
      <c r="BK644" s="244">
        <f>ROUND(I644*H644,2)</f>
        <v>0</v>
      </c>
      <c r="BL644" s="19" t="s">
        <v>230</v>
      </c>
      <c r="BM644" s="243" t="s">
        <v>4370</v>
      </c>
    </row>
    <row r="645" s="13" customFormat="1">
      <c r="A645" s="13"/>
      <c r="B645" s="245"/>
      <c r="C645" s="246"/>
      <c r="D645" s="247" t="s">
        <v>232</v>
      </c>
      <c r="E645" s="248" t="s">
        <v>1</v>
      </c>
      <c r="F645" s="249" t="s">
        <v>3490</v>
      </c>
      <c r="G645" s="246"/>
      <c r="H645" s="250">
        <v>32.899999999999999</v>
      </c>
      <c r="I645" s="251"/>
      <c r="J645" s="246"/>
      <c r="K645" s="246"/>
      <c r="L645" s="252"/>
      <c r="M645" s="253"/>
      <c r="N645" s="254"/>
      <c r="O645" s="254"/>
      <c r="P645" s="254"/>
      <c r="Q645" s="254"/>
      <c r="R645" s="254"/>
      <c r="S645" s="254"/>
      <c r="T645" s="25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6" t="s">
        <v>232</v>
      </c>
      <c r="AU645" s="256" t="s">
        <v>89</v>
      </c>
      <c r="AV645" s="13" t="s">
        <v>89</v>
      </c>
      <c r="AW645" s="13" t="s">
        <v>33</v>
      </c>
      <c r="AX645" s="13" t="s">
        <v>84</v>
      </c>
      <c r="AY645" s="256" t="s">
        <v>224</v>
      </c>
    </row>
    <row r="646" s="12" customFormat="1" ht="22.8" customHeight="1">
      <c r="A646" s="12"/>
      <c r="B646" s="215"/>
      <c r="C646" s="216"/>
      <c r="D646" s="217" t="s">
        <v>77</v>
      </c>
      <c r="E646" s="229" t="s">
        <v>754</v>
      </c>
      <c r="F646" s="229" t="s">
        <v>755</v>
      </c>
      <c r="G646" s="216"/>
      <c r="H646" s="216"/>
      <c r="I646" s="219"/>
      <c r="J646" s="230">
        <f>BK646</f>
        <v>0</v>
      </c>
      <c r="K646" s="216"/>
      <c r="L646" s="221"/>
      <c r="M646" s="222"/>
      <c r="N646" s="223"/>
      <c r="O646" s="223"/>
      <c r="P646" s="224">
        <f>P647</f>
        <v>0</v>
      </c>
      <c r="Q646" s="223"/>
      <c r="R646" s="224">
        <f>R647</f>
        <v>0</v>
      </c>
      <c r="S646" s="223"/>
      <c r="T646" s="225">
        <f>T647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26" t="s">
        <v>84</v>
      </c>
      <c r="AT646" s="227" t="s">
        <v>77</v>
      </c>
      <c r="AU646" s="227" t="s">
        <v>84</v>
      </c>
      <c r="AY646" s="226" t="s">
        <v>224</v>
      </c>
      <c r="BK646" s="228">
        <f>BK647</f>
        <v>0</v>
      </c>
    </row>
    <row r="647" s="2" customFormat="1" ht="16.5" customHeight="1">
      <c r="A647" s="40"/>
      <c r="B647" s="41"/>
      <c r="C647" s="231" t="s">
        <v>747</v>
      </c>
      <c r="D647" s="231" t="s">
        <v>226</v>
      </c>
      <c r="E647" s="232" t="s">
        <v>757</v>
      </c>
      <c r="F647" s="233" t="s">
        <v>758</v>
      </c>
      <c r="G647" s="234" t="s">
        <v>322</v>
      </c>
      <c r="H647" s="235">
        <v>387.91000000000002</v>
      </c>
      <c r="I647" s="236"/>
      <c r="J647" s="237">
        <f>ROUND(I647*H647,2)</f>
        <v>0</v>
      </c>
      <c r="K647" s="238"/>
      <c r="L647" s="46"/>
      <c r="M647" s="239" t="s">
        <v>1</v>
      </c>
      <c r="N647" s="240" t="s">
        <v>44</v>
      </c>
      <c r="O647" s="93"/>
      <c r="P647" s="241">
        <f>O647*H647</f>
        <v>0</v>
      </c>
      <c r="Q647" s="241">
        <v>0</v>
      </c>
      <c r="R647" s="241">
        <f>Q647*H647</f>
        <v>0</v>
      </c>
      <c r="S647" s="241">
        <v>0</v>
      </c>
      <c r="T647" s="242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3" t="s">
        <v>230</v>
      </c>
      <c r="AT647" s="243" t="s">
        <v>226</v>
      </c>
      <c r="AU647" s="243" t="s">
        <v>89</v>
      </c>
      <c r="AY647" s="19" t="s">
        <v>224</v>
      </c>
      <c r="BE647" s="244">
        <f>IF(N647="základní",J647,0)</f>
        <v>0</v>
      </c>
      <c r="BF647" s="244">
        <f>IF(N647="snížená",J647,0)</f>
        <v>0</v>
      </c>
      <c r="BG647" s="244">
        <f>IF(N647="zákl. přenesená",J647,0)</f>
        <v>0</v>
      </c>
      <c r="BH647" s="244">
        <f>IF(N647="sníž. přenesená",J647,0)</f>
        <v>0</v>
      </c>
      <c r="BI647" s="244">
        <f>IF(N647="nulová",J647,0)</f>
        <v>0</v>
      </c>
      <c r="BJ647" s="19" t="s">
        <v>89</v>
      </c>
      <c r="BK647" s="244">
        <f>ROUND(I647*H647,2)</f>
        <v>0</v>
      </c>
      <c r="BL647" s="19" t="s">
        <v>230</v>
      </c>
      <c r="BM647" s="243" t="s">
        <v>4371</v>
      </c>
    </row>
    <row r="648" s="12" customFormat="1" ht="25.92" customHeight="1">
      <c r="A648" s="12"/>
      <c r="B648" s="215"/>
      <c r="C648" s="216"/>
      <c r="D648" s="217" t="s">
        <v>77</v>
      </c>
      <c r="E648" s="218" t="s">
        <v>760</v>
      </c>
      <c r="F648" s="218" t="s">
        <v>761</v>
      </c>
      <c r="G648" s="216"/>
      <c r="H648" s="216"/>
      <c r="I648" s="219"/>
      <c r="J648" s="220">
        <f>BK648</f>
        <v>0</v>
      </c>
      <c r="K648" s="216"/>
      <c r="L648" s="221"/>
      <c r="M648" s="222"/>
      <c r="N648" s="223"/>
      <c r="O648" s="223"/>
      <c r="P648" s="224">
        <f>P649+P680+P754+P866+P877+P930+P953+P980+P992+P1179+P1196+P1232+P1285+P1311+P1369+P1395</f>
        <v>0</v>
      </c>
      <c r="Q648" s="223"/>
      <c r="R648" s="224">
        <f>R649+R680+R754+R866+R877+R930+R953+R980+R992+R1179+R1196+R1232+R1285+R1311+R1369+R1395</f>
        <v>22.834136690000005</v>
      </c>
      <c r="S648" s="223"/>
      <c r="T648" s="225">
        <f>T649+T680+T754+T866+T877+T930+T953+T980+T992+T1179+T1196+T1232+T1285+T1311+T1369+T1395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6" t="s">
        <v>89</v>
      </c>
      <c r="AT648" s="227" t="s">
        <v>77</v>
      </c>
      <c r="AU648" s="227" t="s">
        <v>78</v>
      </c>
      <c r="AY648" s="226" t="s">
        <v>224</v>
      </c>
      <c r="BK648" s="228">
        <f>BK649+BK680+BK754+BK866+BK877+BK930+BK953+BK980+BK992+BK1179+BK1196+BK1232+BK1285+BK1311+BK1369+BK1395</f>
        <v>0</v>
      </c>
    </row>
    <row r="649" s="12" customFormat="1" ht="22.8" customHeight="1">
      <c r="A649" s="12"/>
      <c r="B649" s="215"/>
      <c r="C649" s="216"/>
      <c r="D649" s="217" t="s">
        <v>77</v>
      </c>
      <c r="E649" s="229" t="s">
        <v>762</v>
      </c>
      <c r="F649" s="229" t="s">
        <v>763</v>
      </c>
      <c r="G649" s="216"/>
      <c r="H649" s="216"/>
      <c r="I649" s="219"/>
      <c r="J649" s="230">
        <f>BK649</f>
        <v>0</v>
      </c>
      <c r="K649" s="216"/>
      <c r="L649" s="221"/>
      <c r="M649" s="222"/>
      <c r="N649" s="223"/>
      <c r="O649" s="223"/>
      <c r="P649" s="224">
        <f>SUM(P650:P679)</f>
        <v>0</v>
      </c>
      <c r="Q649" s="223"/>
      <c r="R649" s="224">
        <f>SUM(R650:R679)</f>
        <v>1.7330416</v>
      </c>
      <c r="S649" s="223"/>
      <c r="T649" s="225">
        <f>SUM(T650:T679)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26" t="s">
        <v>89</v>
      </c>
      <c r="AT649" s="227" t="s">
        <v>77</v>
      </c>
      <c r="AU649" s="227" t="s">
        <v>84</v>
      </c>
      <c r="AY649" s="226" t="s">
        <v>224</v>
      </c>
      <c r="BK649" s="228">
        <f>SUM(BK650:BK679)</f>
        <v>0</v>
      </c>
    </row>
    <row r="650" s="2" customFormat="1" ht="16.5" customHeight="1">
      <c r="A650" s="40"/>
      <c r="B650" s="41"/>
      <c r="C650" s="231" t="s">
        <v>844</v>
      </c>
      <c r="D650" s="231" t="s">
        <v>226</v>
      </c>
      <c r="E650" s="232" t="s">
        <v>765</v>
      </c>
      <c r="F650" s="233" t="s">
        <v>766</v>
      </c>
      <c r="G650" s="234" t="s">
        <v>229</v>
      </c>
      <c r="H650" s="235">
        <v>126.997</v>
      </c>
      <c r="I650" s="236"/>
      <c r="J650" s="237">
        <f>ROUND(I650*H650,2)</f>
        <v>0</v>
      </c>
      <c r="K650" s="238"/>
      <c r="L650" s="46"/>
      <c r="M650" s="239" t="s">
        <v>1</v>
      </c>
      <c r="N650" s="240" t="s">
        <v>44</v>
      </c>
      <c r="O650" s="93"/>
      <c r="P650" s="241">
        <f>O650*H650</f>
        <v>0</v>
      </c>
      <c r="Q650" s="241">
        <v>0</v>
      </c>
      <c r="R650" s="241">
        <f>Q650*H650</f>
        <v>0</v>
      </c>
      <c r="S650" s="241">
        <v>0</v>
      </c>
      <c r="T650" s="242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3" t="s">
        <v>319</v>
      </c>
      <c r="AT650" s="243" t="s">
        <v>226</v>
      </c>
      <c r="AU650" s="243" t="s">
        <v>89</v>
      </c>
      <c r="AY650" s="19" t="s">
        <v>224</v>
      </c>
      <c r="BE650" s="244">
        <f>IF(N650="základní",J650,0)</f>
        <v>0</v>
      </c>
      <c r="BF650" s="244">
        <f>IF(N650="snížená",J650,0)</f>
        <v>0</v>
      </c>
      <c r="BG650" s="244">
        <f>IF(N650="zákl. přenesená",J650,0)</f>
        <v>0</v>
      </c>
      <c r="BH650" s="244">
        <f>IF(N650="sníž. přenesená",J650,0)</f>
        <v>0</v>
      </c>
      <c r="BI650" s="244">
        <f>IF(N650="nulová",J650,0)</f>
        <v>0</v>
      </c>
      <c r="BJ650" s="19" t="s">
        <v>89</v>
      </c>
      <c r="BK650" s="244">
        <f>ROUND(I650*H650,2)</f>
        <v>0</v>
      </c>
      <c r="BL650" s="19" t="s">
        <v>319</v>
      </c>
      <c r="BM650" s="243" t="s">
        <v>4372</v>
      </c>
    </row>
    <row r="651" s="14" customFormat="1">
      <c r="A651" s="14"/>
      <c r="B651" s="257"/>
      <c r="C651" s="258"/>
      <c r="D651" s="247" t="s">
        <v>232</v>
      </c>
      <c r="E651" s="259" t="s">
        <v>1</v>
      </c>
      <c r="F651" s="260" t="s">
        <v>292</v>
      </c>
      <c r="G651" s="258"/>
      <c r="H651" s="259" t="s">
        <v>1</v>
      </c>
      <c r="I651" s="261"/>
      <c r="J651" s="258"/>
      <c r="K651" s="258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232</v>
      </c>
      <c r="AU651" s="266" t="s">
        <v>89</v>
      </c>
      <c r="AV651" s="14" t="s">
        <v>84</v>
      </c>
      <c r="AW651" s="14" t="s">
        <v>33</v>
      </c>
      <c r="AX651" s="14" t="s">
        <v>78</v>
      </c>
      <c r="AY651" s="266" t="s">
        <v>224</v>
      </c>
    </row>
    <row r="652" s="14" customFormat="1">
      <c r="A652" s="14"/>
      <c r="B652" s="257"/>
      <c r="C652" s="258"/>
      <c r="D652" s="247" t="s">
        <v>232</v>
      </c>
      <c r="E652" s="259" t="s">
        <v>1</v>
      </c>
      <c r="F652" s="260" t="s">
        <v>768</v>
      </c>
      <c r="G652" s="258"/>
      <c r="H652" s="259" t="s">
        <v>1</v>
      </c>
      <c r="I652" s="261"/>
      <c r="J652" s="258"/>
      <c r="K652" s="258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232</v>
      </c>
      <c r="AU652" s="266" t="s">
        <v>89</v>
      </c>
      <c r="AV652" s="14" t="s">
        <v>84</v>
      </c>
      <c r="AW652" s="14" t="s">
        <v>33</v>
      </c>
      <c r="AX652" s="14" t="s">
        <v>78</v>
      </c>
      <c r="AY652" s="266" t="s">
        <v>224</v>
      </c>
    </row>
    <row r="653" s="13" customFormat="1">
      <c r="A653" s="13"/>
      <c r="B653" s="245"/>
      <c r="C653" s="246"/>
      <c r="D653" s="247" t="s">
        <v>232</v>
      </c>
      <c r="E653" s="248" t="s">
        <v>1</v>
      </c>
      <c r="F653" s="249" t="s">
        <v>3493</v>
      </c>
      <c r="G653" s="246"/>
      <c r="H653" s="250">
        <v>126.997</v>
      </c>
      <c r="I653" s="251"/>
      <c r="J653" s="246"/>
      <c r="K653" s="246"/>
      <c r="L653" s="252"/>
      <c r="M653" s="253"/>
      <c r="N653" s="254"/>
      <c r="O653" s="254"/>
      <c r="P653" s="254"/>
      <c r="Q653" s="254"/>
      <c r="R653" s="254"/>
      <c r="S653" s="254"/>
      <c r="T653" s="25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6" t="s">
        <v>232</v>
      </c>
      <c r="AU653" s="256" t="s">
        <v>89</v>
      </c>
      <c r="AV653" s="13" t="s">
        <v>89</v>
      </c>
      <c r="AW653" s="13" t="s">
        <v>33</v>
      </c>
      <c r="AX653" s="13" t="s">
        <v>84</v>
      </c>
      <c r="AY653" s="256" t="s">
        <v>224</v>
      </c>
    </row>
    <row r="654" s="2" customFormat="1" ht="16.5" customHeight="1">
      <c r="A654" s="40"/>
      <c r="B654" s="41"/>
      <c r="C654" s="231" t="s">
        <v>849</v>
      </c>
      <c r="D654" s="231" t="s">
        <v>226</v>
      </c>
      <c r="E654" s="232" t="s">
        <v>771</v>
      </c>
      <c r="F654" s="233" t="s">
        <v>772</v>
      </c>
      <c r="G654" s="234" t="s">
        <v>229</v>
      </c>
      <c r="H654" s="235">
        <v>25.577999999999999</v>
      </c>
      <c r="I654" s="236"/>
      <c r="J654" s="237">
        <f>ROUND(I654*H654,2)</f>
        <v>0</v>
      </c>
      <c r="K654" s="238"/>
      <c r="L654" s="46"/>
      <c r="M654" s="239" t="s">
        <v>1</v>
      </c>
      <c r="N654" s="240" t="s">
        <v>44</v>
      </c>
      <c r="O654" s="93"/>
      <c r="P654" s="241">
        <f>O654*H654</f>
        <v>0</v>
      </c>
      <c r="Q654" s="241">
        <v>0</v>
      </c>
      <c r="R654" s="241">
        <f>Q654*H654</f>
        <v>0</v>
      </c>
      <c r="S654" s="241">
        <v>0</v>
      </c>
      <c r="T654" s="242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3" t="s">
        <v>319</v>
      </c>
      <c r="AT654" s="243" t="s">
        <v>226</v>
      </c>
      <c r="AU654" s="243" t="s">
        <v>89</v>
      </c>
      <c r="AY654" s="19" t="s">
        <v>224</v>
      </c>
      <c r="BE654" s="244">
        <f>IF(N654="základní",J654,0)</f>
        <v>0</v>
      </c>
      <c r="BF654" s="244">
        <f>IF(N654="snížená",J654,0)</f>
        <v>0</v>
      </c>
      <c r="BG654" s="244">
        <f>IF(N654="zákl. přenesená",J654,0)</f>
        <v>0</v>
      </c>
      <c r="BH654" s="244">
        <f>IF(N654="sníž. přenesená",J654,0)</f>
        <v>0</v>
      </c>
      <c r="BI654" s="244">
        <f>IF(N654="nulová",J654,0)</f>
        <v>0</v>
      </c>
      <c r="BJ654" s="19" t="s">
        <v>89</v>
      </c>
      <c r="BK654" s="244">
        <f>ROUND(I654*H654,2)</f>
        <v>0</v>
      </c>
      <c r="BL654" s="19" t="s">
        <v>319</v>
      </c>
      <c r="BM654" s="243" t="s">
        <v>4373</v>
      </c>
    </row>
    <row r="655" s="14" customFormat="1">
      <c r="A655" s="14"/>
      <c r="B655" s="257"/>
      <c r="C655" s="258"/>
      <c r="D655" s="247" t="s">
        <v>232</v>
      </c>
      <c r="E655" s="259" t="s">
        <v>1</v>
      </c>
      <c r="F655" s="260" t="s">
        <v>774</v>
      </c>
      <c r="G655" s="258"/>
      <c r="H655" s="259" t="s">
        <v>1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232</v>
      </c>
      <c r="AU655" s="266" t="s">
        <v>89</v>
      </c>
      <c r="AV655" s="14" t="s">
        <v>84</v>
      </c>
      <c r="AW655" s="14" t="s">
        <v>33</v>
      </c>
      <c r="AX655" s="14" t="s">
        <v>78</v>
      </c>
      <c r="AY655" s="266" t="s">
        <v>224</v>
      </c>
    </row>
    <row r="656" s="13" customFormat="1">
      <c r="A656" s="13"/>
      <c r="B656" s="245"/>
      <c r="C656" s="246"/>
      <c r="D656" s="247" t="s">
        <v>232</v>
      </c>
      <c r="E656" s="248" t="s">
        <v>1</v>
      </c>
      <c r="F656" s="249" t="s">
        <v>3366</v>
      </c>
      <c r="G656" s="246"/>
      <c r="H656" s="250">
        <v>25.577999999999999</v>
      </c>
      <c r="I656" s="251"/>
      <c r="J656" s="246"/>
      <c r="K656" s="246"/>
      <c r="L656" s="252"/>
      <c r="M656" s="253"/>
      <c r="N656" s="254"/>
      <c r="O656" s="254"/>
      <c r="P656" s="254"/>
      <c r="Q656" s="254"/>
      <c r="R656" s="254"/>
      <c r="S656" s="254"/>
      <c r="T656" s="25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6" t="s">
        <v>232</v>
      </c>
      <c r="AU656" s="256" t="s">
        <v>89</v>
      </c>
      <c r="AV656" s="13" t="s">
        <v>89</v>
      </c>
      <c r="AW656" s="13" t="s">
        <v>33</v>
      </c>
      <c r="AX656" s="13" t="s">
        <v>84</v>
      </c>
      <c r="AY656" s="256" t="s">
        <v>224</v>
      </c>
    </row>
    <row r="657" s="2" customFormat="1" ht="16.5" customHeight="1">
      <c r="A657" s="40"/>
      <c r="B657" s="41"/>
      <c r="C657" s="278" t="s">
        <v>853</v>
      </c>
      <c r="D657" s="278" t="s">
        <v>390</v>
      </c>
      <c r="E657" s="279" t="s">
        <v>776</v>
      </c>
      <c r="F657" s="280" t="s">
        <v>777</v>
      </c>
      <c r="G657" s="281" t="s">
        <v>322</v>
      </c>
      <c r="H657" s="282">
        <v>0.047</v>
      </c>
      <c r="I657" s="283"/>
      <c r="J657" s="284">
        <f>ROUND(I657*H657,2)</f>
        <v>0</v>
      </c>
      <c r="K657" s="285"/>
      <c r="L657" s="286"/>
      <c r="M657" s="287" t="s">
        <v>1</v>
      </c>
      <c r="N657" s="288" t="s">
        <v>44</v>
      </c>
      <c r="O657" s="93"/>
      <c r="P657" s="241">
        <f>O657*H657</f>
        <v>0</v>
      </c>
      <c r="Q657" s="241">
        <v>1</v>
      </c>
      <c r="R657" s="241">
        <f>Q657*H657</f>
        <v>0.047</v>
      </c>
      <c r="S657" s="241">
        <v>0</v>
      </c>
      <c r="T657" s="242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3" t="s">
        <v>418</v>
      </c>
      <c r="AT657" s="243" t="s">
        <v>390</v>
      </c>
      <c r="AU657" s="243" t="s">
        <v>89</v>
      </c>
      <c r="AY657" s="19" t="s">
        <v>224</v>
      </c>
      <c r="BE657" s="244">
        <f>IF(N657="základní",J657,0)</f>
        <v>0</v>
      </c>
      <c r="BF657" s="244">
        <f>IF(N657="snížená",J657,0)</f>
        <v>0</v>
      </c>
      <c r="BG657" s="244">
        <f>IF(N657="zákl. přenesená",J657,0)</f>
        <v>0</v>
      </c>
      <c r="BH657" s="244">
        <f>IF(N657="sníž. přenesená",J657,0)</f>
        <v>0</v>
      </c>
      <c r="BI657" s="244">
        <f>IF(N657="nulová",J657,0)</f>
        <v>0</v>
      </c>
      <c r="BJ657" s="19" t="s">
        <v>89</v>
      </c>
      <c r="BK657" s="244">
        <f>ROUND(I657*H657,2)</f>
        <v>0</v>
      </c>
      <c r="BL657" s="19" t="s">
        <v>319</v>
      </c>
      <c r="BM657" s="243" t="s">
        <v>4374</v>
      </c>
    </row>
    <row r="658" s="13" customFormat="1">
      <c r="A658" s="13"/>
      <c r="B658" s="245"/>
      <c r="C658" s="246"/>
      <c r="D658" s="247" t="s">
        <v>232</v>
      </c>
      <c r="E658" s="248" t="s">
        <v>1</v>
      </c>
      <c r="F658" s="249" t="s">
        <v>3496</v>
      </c>
      <c r="G658" s="246"/>
      <c r="H658" s="250">
        <v>0.037999999999999999</v>
      </c>
      <c r="I658" s="251"/>
      <c r="J658" s="246"/>
      <c r="K658" s="246"/>
      <c r="L658" s="252"/>
      <c r="M658" s="253"/>
      <c r="N658" s="254"/>
      <c r="O658" s="254"/>
      <c r="P658" s="254"/>
      <c r="Q658" s="254"/>
      <c r="R658" s="254"/>
      <c r="S658" s="254"/>
      <c r="T658" s="25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6" t="s">
        <v>232</v>
      </c>
      <c r="AU658" s="256" t="s">
        <v>89</v>
      </c>
      <c r="AV658" s="13" t="s">
        <v>89</v>
      </c>
      <c r="AW658" s="13" t="s">
        <v>33</v>
      </c>
      <c r="AX658" s="13" t="s">
        <v>78</v>
      </c>
      <c r="AY658" s="256" t="s">
        <v>224</v>
      </c>
    </row>
    <row r="659" s="13" customFormat="1">
      <c r="A659" s="13"/>
      <c r="B659" s="245"/>
      <c r="C659" s="246"/>
      <c r="D659" s="247" t="s">
        <v>232</v>
      </c>
      <c r="E659" s="248" t="s">
        <v>1</v>
      </c>
      <c r="F659" s="249" t="s">
        <v>3497</v>
      </c>
      <c r="G659" s="246"/>
      <c r="H659" s="250">
        <v>0.0089999999999999993</v>
      </c>
      <c r="I659" s="251"/>
      <c r="J659" s="246"/>
      <c r="K659" s="246"/>
      <c r="L659" s="252"/>
      <c r="M659" s="253"/>
      <c r="N659" s="254"/>
      <c r="O659" s="254"/>
      <c r="P659" s="254"/>
      <c r="Q659" s="254"/>
      <c r="R659" s="254"/>
      <c r="S659" s="254"/>
      <c r="T659" s="25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6" t="s">
        <v>232</v>
      </c>
      <c r="AU659" s="256" t="s">
        <v>89</v>
      </c>
      <c r="AV659" s="13" t="s">
        <v>89</v>
      </c>
      <c r="AW659" s="13" t="s">
        <v>33</v>
      </c>
      <c r="AX659" s="13" t="s">
        <v>78</v>
      </c>
      <c r="AY659" s="256" t="s">
        <v>224</v>
      </c>
    </row>
    <row r="660" s="15" customFormat="1">
      <c r="A660" s="15"/>
      <c r="B660" s="267"/>
      <c r="C660" s="268"/>
      <c r="D660" s="247" t="s">
        <v>232</v>
      </c>
      <c r="E660" s="269" t="s">
        <v>1</v>
      </c>
      <c r="F660" s="270" t="s">
        <v>248</v>
      </c>
      <c r="G660" s="268"/>
      <c r="H660" s="271">
        <v>0.047</v>
      </c>
      <c r="I660" s="272"/>
      <c r="J660" s="268"/>
      <c r="K660" s="268"/>
      <c r="L660" s="273"/>
      <c r="M660" s="274"/>
      <c r="N660" s="275"/>
      <c r="O660" s="275"/>
      <c r="P660" s="275"/>
      <c r="Q660" s="275"/>
      <c r="R660" s="275"/>
      <c r="S660" s="275"/>
      <c r="T660" s="27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7" t="s">
        <v>232</v>
      </c>
      <c r="AU660" s="277" t="s">
        <v>89</v>
      </c>
      <c r="AV660" s="15" t="s">
        <v>230</v>
      </c>
      <c r="AW660" s="15" t="s">
        <v>33</v>
      </c>
      <c r="AX660" s="15" t="s">
        <v>84</v>
      </c>
      <c r="AY660" s="277" t="s">
        <v>224</v>
      </c>
    </row>
    <row r="661" s="2" customFormat="1" ht="16.5" customHeight="1">
      <c r="A661" s="40"/>
      <c r="B661" s="41"/>
      <c r="C661" s="231" t="s">
        <v>858</v>
      </c>
      <c r="D661" s="231" t="s">
        <v>226</v>
      </c>
      <c r="E661" s="232" t="s">
        <v>782</v>
      </c>
      <c r="F661" s="233" t="s">
        <v>783</v>
      </c>
      <c r="G661" s="234" t="s">
        <v>229</v>
      </c>
      <c r="H661" s="235">
        <v>253.994</v>
      </c>
      <c r="I661" s="236"/>
      <c r="J661" s="237">
        <f>ROUND(I661*H661,2)</f>
        <v>0</v>
      </c>
      <c r="K661" s="238"/>
      <c r="L661" s="46"/>
      <c r="M661" s="239" t="s">
        <v>1</v>
      </c>
      <c r="N661" s="240" t="s">
        <v>44</v>
      </c>
      <c r="O661" s="93"/>
      <c r="P661" s="241">
        <f>O661*H661</f>
        <v>0</v>
      </c>
      <c r="Q661" s="241">
        <v>0.00040000000000000002</v>
      </c>
      <c r="R661" s="241">
        <f>Q661*H661</f>
        <v>0.10159760000000001</v>
      </c>
      <c r="S661" s="241">
        <v>0</v>
      </c>
      <c r="T661" s="242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3" t="s">
        <v>319</v>
      </c>
      <c r="AT661" s="243" t="s">
        <v>226</v>
      </c>
      <c r="AU661" s="243" t="s">
        <v>89</v>
      </c>
      <c r="AY661" s="19" t="s">
        <v>224</v>
      </c>
      <c r="BE661" s="244">
        <f>IF(N661="základní",J661,0)</f>
        <v>0</v>
      </c>
      <c r="BF661" s="244">
        <f>IF(N661="snížená",J661,0)</f>
        <v>0</v>
      </c>
      <c r="BG661" s="244">
        <f>IF(N661="zákl. přenesená",J661,0)</f>
        <v>0</v>
      </c>
      <c r="BH661" s="244">
        <f>IF(N661="sníž. přenesená",J661,0)</f>
        <v>0</v>
      </c>
      <c r="BI661" s="244">
        <f>IF(N661="nulová",J661,0)</f>
        <v>0</v>
      </c>
      <c r="BJ661" s="19" t="s">
        <v>89</v>
      </c>
      <c r="BK661" s="244">
        <f>ROUND(I661*H661,2)</f>
        <v>0</v>
      </c>
      <c r="BL661" s="19" t="s">
        <v>319</v>
      </c>
      <c r="BM661" s="243" t="s">
        <v>4375</v>
      </c>
    </row>
    <row r="662" s="14" customFormat="1">
      <c r="A662" s="14"/>
      <c r="B662" s="257"/>
      <c r="C662" s="258"/>
      <c r="D662" s="247" t="s">
        <v>232</v>
      </c>
      <c r="E662" s="259" t="s">
        <v>1</v>
      </c>
      <c r="F662" s="260" t="s">
        <v>785</v>
      </c>
      <c r="G662" s="258"/>
      <c r="H662" s="259" t="s">
        <v>1</v>
      </c>
      <c r="I662" s="261"/>
      <c r="J662" s="258"/>
      <c r="K662" s="258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232</v>
      </c>
      <c r="AU662" s="266" t="s">
        <v>89</v>
      </c>
      <c r="AV662" s="14" t="s">
        <v>84</v>
      </c>
      <c r="AW662" s="14" t="s">
        <v>33</v>
      </c>
      <c r="AX662" s="14" t="s">
        <v>78</v>
      </c>
      <c r="AY662" s="266" t="s">
        <v>224</v>
      </c>
    </row>
    <row r="663" s="14" customFormat="1">
      <c r="A663" s="14"/>
      <c r="B663" s="257"/>
      <c r="C663" s="258"/>
      <c r="D663" s="247" t="s">
        <v>232</v>
      </c>
      <c r="E663" s="259" t="s">
        <v>1</v>
      </c>
      <c r="F663" s="260" t="s">
        <v>292</v>
      </c>
      <c r="G663" s="258"/>
      <c r="H663" s="259" t="s">
        <v>1</v>
      </c>
      <c r="I663" s="261"/>
      <c r="J663" s="258"/>
      <c r="K663" s="258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232</v>
      </c>
      <c r="AU663" s="266" t="s">
        <v>89</v>
      </c>
      <c r="AV663" s="14" t="s">
        <v>84</v>
      </c>
      <c r="AW663" s="14" t="s">
        <v>33</v>
      </c>
      <c r="AX663" s="14" t="s">
        <v>78</v>
      </c>
      <c r="AY663" s="266" t="s">
        <v>224</v>
      </c>
    </row>
    <row r="664" s="14" customFormat="1">
      <c r="A664" s="14"/>
      <c r="B664" s="257"/>
      <c r="C664" s="258"/>
      <c r="D664" s="247" t="s">
        <v>232</v>
      </c>
      <c r="E664" s="259" t="s">
        <v>1</v>
      </c>
      <c r="F664" s="260" t="s">
        <v>768</v>
      </c>
      <c r="G664" s="258"/>
      <c r="H664" s="259" t="s">
        <v>1</v>
      </c>
      <c r="I664" s="261"/>
      <c r="J664" s="258"/>
      <c r="K664" s="258"/>
      <c r="L664" s="262"/>
      <c r="M664" s="263"/>
      <c r="N664" s="264"/>
      <c r="O664" s="264"/>
      <c r="P664" s="264"/>
      <c r="Q664" s="264"/>
      <c r="R664" s="264"/>
      <c r="S664" s="264"/>
      <c r="T664" s="26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6" t="s">
        <v>232</v>
      </c>
      <c r="AU664" s="266" t="s">
        <v>89</v>
      </c>
      <c r="AV664" s="14" t="s">
        <v>84</v>
      </c>
      <c r="AW664" s="14" t="s">
        <v>33</v>
      </c>
      <c r="AX664" s="14" t="s">
        <v>78</v>
      </c>
      <c r="AY664" s="266" t="s">
        <v>224</v>
      </c>
    </row>
    <row r="665" s="13" customFormat="1">
      <c r="A665" s="13"/>
      <c r="B665" s="245"/>
      <c r="C665" s="246"/>
      <c r="D665" s="247" t="s">
        <v>232</v>
      </c>
      <c r="E665" s="248" t="s">
        <v>1</v>
      </c>
      <c r="F665" s="249" t="s">
        <v>3499</v>
      </c>
      <c r="G665" s="246"/>
      <c r="H665" s="250">
        <v>253.994</v>
      </c>
      <c r="I665" s="251"/>
      <c r="J665" s="246"/>
      <c r="K665" s="246"/>
      <c r="L665" s="252"/>
      <c r="M665" s="253"/>
      <c r="N665" s="254"/>
      <c r="O665" s="254"/>
      <c r="P665" s="254"/>
      <c r="Q665" s="254"/>
      <c r="R665" s="254"/>
      <c r="S665" s="254"/>
      <c r="T665" s="25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6" t="s">
        <v>232</v>
      </c>
      <c r="AU665" s="256" t="s">
        <v>89</v>
      </c>
      <c r="AV665" s="13" t="s">
        <v>89</v>
      </c>
      <c r="AW665" s="13" t="s">
        <v>33</v>
      </c>
      <c r="AX665" s="13" t="s">
        <v>84</v>
      </c>
      <c r="AY665" s="256" t="s">
        <v>224</v>
      </c>
    </row>
    <row r="666" s="2" customFormat="1" ht="16.5" customHeight="1">
      <c r="A666" s="40"/>
      <c r="B666" s="41"/>
      <c r="C666" s="231" t="s">
        <v>862</v>
      </c>
      <c r="D666" s="231" t="s">
        <v>226</v>
      </c>
      <c r="E666" s="232" t="s">
        <v>788</v>
      </c>
      <c r="F666" s="233" t="s">
        <v>789</v>
      </c>
      <c r="G666" s="234" t="s">
        <v>229</v>
      </c>
      <c r="H666" s="235">
        <v>25.577999999999999</v>
      </c>
      <c r="I666" s="236"/>
      <c r="J666" s="237">
        <f>ROUND(I666*H666,2)</f>
        <v>0</v>
      </c>
      <c r="K666" s="238"/>
      <c r="L666" s="46"/>
      <c r="M666" s="239" t="s">
        <v>1</v>
      </c>
      <c r="N666" s="240" t="s">
        <v>44</v>
      </c>
      <c r="O666" s="93"/>
      <c r="P666" s="241">
        <f>O666*H666</f>
        <v>0</v>
      </c>
      <c r="Q666" s="241">
        <v>0.00040000000000000002</v>
      </c>
      <c r="R666" s="241">
        <f>Q666*H666</f>
        <v>0.010231200000000001</v>
      </c>
      <c r="S666" s="241">
        <v>0</v>
      </c>
      <c r="T666" s="242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3" t="s">
        <v>319</v>
      </c>
      <c r="AT666" s="243" t="s">
        <v>226</v>
      </c>
      <c r="AU666" s="243" t="s">
        <v>89</v>
      </c>
      <c r="AY666" s="19" t="s">
        <v>224</v>
      </c>
      <c r="BE666" s="244">
        <f>IF(N666="základní",J666,0)</f>
        <v>0</v>
      </c>
      <c r="BF666" s="244">
        <f>IF(N666="snížená",J666,0)</f>
        <v>0</v>
      </c>
      <c r="BG666" s="244">
        <f>IF(N666="zákl. přenesená",J666,0)</f>
        <v>0</v>
      </c>
      <c r="BH666" s="244">
        <f>IF(N666="sníž. přenesená",J666,0)</f>
        <v>0</v>
      </c>
      <c r="BI666" s="244">
        <f>IF(N666="nulová",J666,0)</f>
        <v>0</v>
      </c>
      <c r="BJ666" s="19" t="s">
        <v>89</v>
      </c>
      <c r="BK666" s="244">
        <f>ROUND(I666*H666,2)</f>
        <v>0</v>
      </c>
      <c r="BL666" s="19" t="s">
        <v>319</v>
      </c>
      <c r="BM666" s="243" t="s">
        <v>4376</v>
      </c>
    </row>
    <row r="667" s="14" customFormat="1">
      <c r="A667" s="14"/>
      <c r="B667" s="257"/>
      <c r="C667" s="258"/>
      <c r="D667" s="247" t="s">
        <v>232</v>
      </c>
      <c r="E667" s="259" t="s">
        <v>1</v>
      </c>
      <c r="F667" s="260" t="s">
        <v>774</v>
      </c>
      <c r="G667" s="258"/>
      <c r="H667" s="259" t="s">
        <v>1</v>
      </c>
      <c r="I667" s="261"/>
      <c r="J667" s="258"/>
      <c r="K667" s="258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232</v>
      </c>
      <c r="AU667" s="266" t="s">
        <v>89</v>
      </c>
      <c r="AV667" s="14" t="s">
        <v>84</v>
      </c>
      <c r="AW667" s="14" t="s">
        <v>33</v>
      </c>
      <c r="AX667" s="14" t="s">
        <v>78</v>
      </c>
      <c r="AY667" s="266" t="s">
        <v>224</v>
      </c>
    </row>
    <row r="668" s="13" customFormat="1">
      <c r="A668" s="13"/>
      <c r="B668" s="245"/>
      <c r="C668" s="246"/>
      <c r="D668" s="247" t="s">
        <v>232</v>
      </c>
      <c r="E668" s="248" t="s">
        <v>1</v>
      </c>
      <c r="F668" s="249" t="s">
        <v>3366</v>
      </c>
      <c r="G668" s="246"/>
      <c r="H668" s="250">
        <v>25.577999999999999</v>
      </c>
      <c r="I668" s="251"/>
      <c r="J668" s="246"/>
      <c r="K668" s="246"/>
      <c r="L668" s="252"/>
      <c r="M668" s="253"/>
      <c r="N668" s="254"/>
      <c r="O668" s="254"/>
      <c r="P668" s="254"/>
      <c r="Q668" s="254"/>
      <c r="R668" s="254"/>
      <c r="S668" s="254"/>
      <c r="T668" s="25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6" t="s">
        <v>232</v>
      </c>
      <c r="AU668" s="256" t="s">
        <v>89</v>
      </c>
      <c r="AV668" s="13" t="s">
        <v>89</v>
      </c>
      <c r="AW668" s="13" t="s">
        <v>33</v>
      </c>
      <c r="AX668" s="13" t="s">
        <v>84</v>
      </c>
      <c r="AY668" s="256" t="s">
        <v>224</v>
      </c>
    </row>
    <row r="669" s="2" customFormat="1" ht="24.15" customHeight="1">
      <c r="A669" s="40"/>
      <c r="B669" s="41"/>
      <c r="C669" s="278" t="s">
        <v>867</v>
      </c>
      <c r="D669" s="278" t="s">
        <v>390</v>
      </c>
      <c r="E669" s="279" t="s">
        <v>792</v>
      </c>
      <c r="F669" s="280" t="s">
        <v>793</v>
      </c>
      <c r="G669" s="281" t="s">
        <v>229</v>
      </c>
      <c r="H669" s="282">
        <v>327.12</v>
      </c>
      <c r="I669" s="283"/>
      <c r="J669" s="284">
        <f>ROUND(I669*H669,2)</f>
        <v>0</v>
      </c>
      <c r="K669" s="285"/>
      <c r="L669" s="286"/>
      <c r="M669" s="287" t="s">
        <v>1</v>
      </c>
      <c r="N669" s="288" t="s">
        <v>44</v>
      </c>
      <c r="O669" s="93"/>
      <c r="P669" s="241">
        <f>O669*H669</f>
        <v>0</v>
      </c>
      <c r="Q669" s="241">
        <v>0.0047000000000000002</v>
      </c>
      <c r="R669" s="241">
        <f>Q669*H669</f>
        <v>1.5374640000000002</v>
      </c>
      <c r="S669" s="241">
        <v>0</v>
      </c>
      <c r="T669" s="242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3" t="s">
        <v>418</v>
      </c>
      <c r="AT669" s="243" t="s">
        <v>390</v>
      </c>
      <c r="AU669" s="243" t="s">
        <v>89</v>
      </c>
      <c r="AY669" s="19" t="s">
        <v>224</v>
      </c>
      <c r="BE669" s="244">
        <f>IF(N669="základní",J669,0)</f>
        <v>0</v>
      </c>
      <c r="BF669" s="244">
        <f>IF(N669="snížená",J669,0)</f>
        <v>0</v>
      </c>
      <c r="BG669" s="244">
        <f>IF(N669="zákl. přenesená",J669,0)</f>
        <v>0</v>
      </c>
      <c r="BH669" s="244">
        <f>IF(N669="sníž. přenesená",J669,0)</f>
        <v>0</v>
      </c>
      <c r="BI669" s="244">
        <f>IF(N669="nulová",J669,0)</f>
        <v>0</v>
      </c>
      <c r="BJ669" s="19" t="s">
        <v>89</v>
      </c>
      <c r="BK669" s="244">
        <f>ROUND(I669*H669,2)</f>
        <v>0</v>
      </c>
      <c r="BL669" s="19" t="s">
        <v>319</v>
      </c>
      <c r="BM669" s="243" t="s">
        <v>4377</v>
      </c>
    </row>
    <row r="670" s="13" customFormat="1">
      <c r="A670" s="13"/>
      <c r="B670" s="245"/>
      <c r="C670" s="246"/>
      <c r="D670" s="247" t="s">
        <v>232</v>
      </c>
      <c r="E670" s="248" t="s">
        <v>1</v>
      </c>
      <c r="F670" s="249" t="s">
        <v>3502</v>
      </c>
      <c r="G670" s="246"/>
      <c r="H670" s="250">
        <v>296.02999999999997</v>
      </c>
      <c r="I670" s="251"/>
      <c r="J670" s="246"/>
      <c r="K670" s="246"/>
      <c r="L670" s="252"/>
      <c r="M670" s="253"/>
      <c r="N670" s="254"/>
      <c r="O670" s="254"/>
      <c r="P670" s="254"/>
      <c r="Q670" s="254"/>
      <c r="R670" s="254"/>
      <c r="S670" s="254"/>
      <c r="T670" s="25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6" t="s">
        <v>232</v>
      </c>
      <c r="AU670" s="256" t="s">
        <v>89</v>
      </c>
      <c r="AV670" s="13" t="s">
        <v>89</v>
      </c>
      <c r="AW670" s="13" t="s">
        <v>33</v>
      </c>
      <c r="AX670" s="13" t="s">
        <v>78</v>
      </c>
      <c r="AY670" s="256" t="s">
        <v>224</v>
      </c>
    </row>
    <row r="671" s="13" customFormat="1">
      <c r="A671" s="13"/>
      <c r="B671" s="245"/>
      <c r="C671" s="246"/>
      <c r="D671" s="247" t="s">
        <v>232</v>
      </c>
      <c r="E671" s="248" t="s">
        <v>1</v>
      </c>
      <c r="F671" s="249" t="s">
        <v>3503</v>
      </c>
      <c r="G671" s="246"/>
      <c r="H671" s="250">
        <v>31.09</v>
      </c>
      <c r="I671" s="251"/>
      <c r="J671" s="246"/>
      <c r="K671" s="246"/>
      <c r="L671" s="252"/>
      <c r="M671" s="253"/>
      <c r="N671" s="254"/>
      <c r="O671" s="254"/>
      <c r="P671" s="254"/>
      <c r="Q671" s="254"/>
      <c r="R671" s="254"/>
      <c r="S671" s="254"/>
      <c r="T671" s="25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6" t="s">
        <v>232</v>
      </c>
      <c r="AU671" s="256" t="s">
        <v>89</v>
      </c>
      <c r="AV671" s="13" t="s">
        <v>89</v>
      </c>
      <c r="AW671" s="13" t="s">
        <v>33</v>
      </c>
      <c r="AX671" s="13" t="s">
        <v>78</v>
      </c>
      <c r="AY671" s="256" t="s">
        <v>224</v>
      </c>
    </row>
    <row r="672" s="15" customFormat="1">
      <c r="A672" s="15"/>
      <c r="B672" s="267"/>
      <c r="C672" s="268"/>
      <c r="D672" s="247" t="s">
        <v>232</v>
      </c>
      <c r="E672" s="269" t="s">
        <v>1</v>
      </c>
      <c r="F672" s="270" t="s">
        <v>248</v>
      </c>
      <c r="G672" s="268"/>
      <c r="H672" s="271">
        <v>327.12</v>
      </c>
      <c r="I672" s="272"/>
      <c r="J672" s="268"/>
      <c r="K672" s="268"/>
      <c r="L672" s="273"/>
      <c r="M672" s="274"/>
      <c r="N672" s="275"/>
      <c r="O672" s="275"/>
      <c r="P672" s="275"/>
      <c r="Q672" s="275"/>
      <c r="R672" s="275"/>
      <c r="S672" s="275"/>
      <c r="T672" s="27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7" t="s">
        <v>232</v>
      </c>
      <c r="AU672" s="277" t="s">
        <v>89</v>
      </c>
      <c r="AV672" s="15" t="s">
        <v>230</v>
      </c>
      <c r="AW672" s="15" t="s">
        <v>33</v>
      </c>
      <c r="AX672" s="15" t="s">
        <v>84</v>
      </c>
      <c r="AY672" s="277" t="s">
        <v>224</v>
      </c>
    </row>
    <row r="673" s="2" customFormat="1" ht="21.75" customHeight="1">
      <c r="A673" s="40"/>
      <c r="B673" s="41"/>
      <c r="C673" s="231" t="s">
        <v>871</v>
      </c>
      <c r="D673" s="231" t="s">
        <v>226</v>
      </c>
      <c r="E673" s="232" t="s">
        <v>798</v>
      </c>
      <c r="F673" s="233" t="s">
        <v>799</v>
      </c>
      <c r="G673" s="234" t="s">
        <v>229</v>
      </c>
      <c r="H673" s="235">
        <v>44.369999999999997</v>
      </c>
      <c r="I673" s="236"/>
      <c r="J673" s="237">
        <f>ROUND(I673*H673,2)</f>
        <v>0</v>
      </c>
      <c r="K673" s="238"/>
      <c r="L673" s="46"/>
      <c r="M673" s="239" t="s">
        <v>1</v>
      </c>
      <c r="N673" s="240" t="s">
        <v>44</v>
      </c>
      <c r="O673" s="93"/>
      <c r="P673" s="241">
        <f>O673*H673</f>
        <v>0</v>
      </c>
      <c r="Q673" s="241">
        <v>0.00064000000000000005</v>
      </c>
      <c r="R673" s="241">
        <f>Q673*H673</f>
        <v>0.0283968</v>
      </c>
      <c r="S673" s="241">
        <v>0</v>
      </c>
      <c r="T673" s="242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3" t="s">
        <v>319</v>
      </c>
      <c r="AT673" s="243" t="s">
        <v>226</v>
      </c>
      <c r="AU673" s="243" t="s">
        <v>89</v>
      </c>
      <c r="AY673" s="19" t="s">
        <v>224</v>
      </c>
      <c r="BE673" s="244">
        <f>IF(N673="základní",J673,0)</f>
        <v>0</v>
      </c>
      <c r="BF673" s="244">
        <f>IF(N673="snížená",J673,0)</f>
        <v>0</v>
      </c>
      <c r="BG673" s="244">
        <f>IF(N673="zákl. přenesená",J673,0)</f>
        <v>0</v>
      </c>
      <c r="BH673" s="244">
        <f>IF(N673="sníž. přenesená",J673,0)</f>
        <v>0</v>
      </c>
      <c r="BI673" s="244">
        <f>IF(N673="nulová",J673,0)</f>
        <v>0</v>
      </c>
      <c r="BJ673" s="19" t="s">
        <v>89</v>
      </c>
      <c r="BK673" s="244">
        <f>ROUND(I673*H673,2)</f>
        <v>0</v>
      </c>
      <c r="BL673" s="19" t="s">
        <v>319</v>
      </c>
      <c r="BM673" s="243" t="s">
        <v>4378</v>
      </c>
    </row>
    <row r="674" s="14" customFormat="1">
      <c r="A674" s="14"/>
      <c r="B674" s="257"/>
      <c r="C674" s="258"/>
      <c r="D674" s="247" t="s">
        <v>232</v>
      </c>
      <c r="E674" s="259" t="s">
        <v>1</v>
      </c>
      <c r="F674" s="260" t="s">
        <v>801</v>
      </c>
      <c r="G674" s="258"/>
      <c r="H674" s="259" t="s">
        <v>1</v>
      </c>
      <c r="I674" s="261"/>
      <c r="J674" s="258"/>
      <c r="K674" s="258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232</v>
      </c>
      <c r="AU674" s="266" t="s">
        <v>89</v>
      </c>
      <c r="AV674" s="14" t="s">
        <v>84</v>
      </c>
      <c r="AW674" s="14" t="s">
        <v>33</v>
      </c>
      <c r="AX674" s="14" t="s">
        <v>78</v>
      </c>
      <c r="AY674" s="266" t="s">
        <v>224</v>
      </c>
    </row>
    <row r="675" s="13" customFormat="1">
      <c r="A675" s="13"/>
      <c r="B675" s="245"/>
      <c r="C675" s="246"/>
      <c r="D675" s="247" t="s">
        <v>232</v>
      </c>
      <c r="E675" s="248" t="s">
        <v>1</v>
      </c>
      <c r="F675" s="249" t="s">
        <v>3365</v>
      </c>
      <c r="G675" s="246"/>
      <c r="H675" s="250">
        <v>44.369999999999997</v>
      </c>
      <c r="I675" s="251"/>
      <c r="J675" s="246"/>
      <c r="K675" s="246"/>
      <c r="L675" s="252"/>
      <c r="M675" s="253"/>
      <c r="N675" s="254"/>
      <c r="O675" s="254"/>
      <c r="P675" s="254"/>
      <c r="Q675" s="254"/>
      <c r="R675" s="254"/>
      <c r="S675" s="254"/>
      <c r="T675" s="25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6" t="s">
        <v>232</v>
      </c>
      <c r="AU675" s="256" t="s">
        <v>89</v>
      </c>
      <c r="AV675" s="13" t="s">
        <v>89</v>
      </c>
      <c r="AW675" s="13" t="s">
        <v>33</v>
      </c>
      <c r="AX675" s="13" t="s">
        <v>84</v>
      </c>
      <c r="AY675" s="256" t="s">
        <v>224</v>
      </c>
    </row>
    <row r="676" s="2" customFormat="1" ht="16.5" customHeight="1">
      <c r="A676" s="40"/>
      <c r="B676" s="41"/>
      <c r="C676" s="231" t="s">
        <v>876</v>
      </c>
      <c r="D676" s="231" t="s">
        <v>226</v>
      </c>
      <c r="E676" s="232" t="s">
        <v>803</v>
      </c>
      <c r="F676" s="233" t="s">
        <v>804</v>
      </c>
      <c r="G676" s="234" t="s">
        <v>273</v>
      </c>
      <c r="H676" s="235">
        <v>52.200000000000003</v>
      </c>
      <c r="I676" s="236"/>
      <c r="J676" s="237">
        <f>ROUND(I676*H676,2)</f>
        <v>0</v>
      </c>
      <c r="K676" s="238"/>
      <c r="L676" s="46"/>
      <c r="M676" s="239" t="s">
        <v>1</v>
      </c>
      <c r="N676" s="240" t="s">
        <v>44</v>
      </c>
      <c r="O676" s="93"/>
      <c r="P676" s="241">
        <f>O676*H676</f>
        <v>0</v>
      </c>
      <c r="Q676" s="241">
        <v>0.00016000000000000001</v>
      </c>
      <c r="R676" s="241">
        <f>Q676*H676</f>
        <v>0.0083520000000000018</v>
      </c>
      <c r="S676" s="241">
        <v>0</v>
      </c>
      <c r="T676" s="242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3" t="s">
        <v>319</v>
      </c>
      <c r="AT676" s="243" t="s">
        <v>226</v>
      </c>
      <c r="AU676" s="243" t="s">
        <v>89</v>
      </c>
      <c r="AY676" s="19" t="s">
        <v>224</v>
      </c>
      <c r="BE676" s="244">
        <f>IF(N676="základní",J676,0)</f>
        <v>0</v>
      </c>
      <c r="BF676" s="244">
        <f>IF(N676="snížená",J676,0)</f>
        <v>0</v>
      </c>
      <c r="BG676" s="244">
        <f>IF(N676="zákl. přenesená",J676,0)</f>
        <v>0</v>
      </c>
      <c r="BH676" s="244">
        <f>IF(N676="sníž. přenesená",J676,0)</f>
        <v>0</v>
      </c>
      <c r="BI676" s="244">
        <f>IF(N676="nulová",J676,0)</f>
        <v>0</v>
      </c>
      <c r="BJ676" s="19" t="s">
        <v>89</v>
      </c>
      <c r="BK676" s="244">
        <f>ROUND(I676*H676,2)</f>
        <v>0</v>
      </c>
      <c r="BL676" s="19" t="s">
        <v>319</v>
      </c>
      <c r="BM676" s="243" t="s">
        <v>4379</v>
      </c>
    </row>
    <row r="677" s="14" customFormat="1">
      <c r="A677" s="14"/>
      <c r="B677" s="257"/>
      <c r="C677" s="258"/>
      <c r="D677" s="247" t="s">
        <v>232</v>
      </c>
      <c r="E677" s="259" t="s">
        <v>1</v>
      </c>
      <c r="F677" s="260" t="s">
        <v>801</v>
      </c>
      <c r="G677" s="258"/>
      <c r="H677" s="259" t="s">
        <v>1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232</v>
      </c>
      <c r="AU677" s="266" t="s">
        <v>89</v>
      </c>
      <c r="AV677" s="14" t="s">
        <v>84</v>
      </c>
      <c r="AW677" s="14" t="s">
        <v>33</v>
      </c>
      <c r="AX677" s="14" t="s">
        <v>78</v>
      </c>
      <c r="AY677" s="266" t="s">
        <v>224</v>
      </c>
    </row>
    <row r="678" s="13" customFormat="1">
      <c r="A678" s="13"/>
      <c r="B678" s="245"/>
      <c r="C678" s="246"/>
      <c r="D678" s="247" t="s">
        <v>232</v>
      </c>
      <c r="E678" s="248" t="s">
        <v>1</v>
      </c>
      <c r="F678" s="249" t="s">
        <v>3506</v>
      </c>
      <c r="G678" s="246"/>
      <c r="H678" s="250">
        <v>52.200000000000003</v>
      </c>
      <c r="I678" s="251"/>
      <c r="J678" s="246"/>
      <c r="K678" s="246"/>
      <c r="L678" s="252"/>
      <c r="M678" s="253"/>
      <c r="N678" s="254"/>
      <c r="O678" s="254"/>
      <c r="P678" s="254"/>
      <c r="Q678" s="254"/>
      <c r="R678" s="254"/>
      <c r="S678" s="254"/>
      <c r="T678" s="25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6" t="s">
        <v>232</v>
      </c>
      <c r="AU678" s="256" t="s">
        <v>89</v>
      </c>
      <c r="AV678" s="13" t="s">
        <v>89</v>
      </c>
      <c r="AW678" s="13" t="s">
        <v>33</v>
      </c>
      <c r="AX678" s="13" t="s">
        <v>84</v>
      </c>
      <c r="AY678" s="256" t="s">
        <v>224</v>
      </c>
    </row>
    <row r="679" s="2" customFormat="1" ht="16.5" customHeight="1">
      <c r="A679" s="40"/>
      <c r="B679" s="41"/>
      <c r="C679" s="231" t="s">
        <v>880</v>
      </c>
      <c r="D679" s="231" t="s">
        <v>226</v>
      </c>
      <c r="E679" s="232" t="s">
        <v>808</v>
      </c>
      <c r="F679" s="233" t="s">
        <v>809</v>
      </c>
      <c r="G679" s="234" t="s">
        <v>810</v>
      </c>
      <c r="H679" s="289"/>
      <c r="I679" s="236"/>
      <c r="J679" s="237">
        <f>ROUND(I679*H679,2)</f>
        <v>0</v>
      </c>
      <c r="K679" s="238"/>
      <c r="L679" s="46"/>
      <c r="M679" s="239" t="s">
        <v>1</v>
      </c>
      <c r="N679" s="240" t="s">
        <v>44</v>
      </c>
      <c r="O679" s="93"/>
      <c r="P679" s="241">
        <f>O679*H679</f>
        <v>0</v>
      </c>
      <c r="Q679" s="241">
        <v>0</v>
      </c>
      <c r="R679" s="241">
        <f>Q679*H679</f>
        <v>0</v>
      </c>
      <c r="S679" s="241">
        <v>0</v>
      </c>
      <c r="T679" s="242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3" t="s">
        <v>319</v>
      </c>
      <c r="AT679" s="243" t="s">
        <v>226</v>
      </c>
      <c r="AU679" s="243" t="s">
        <v>89</v>
      </c>
      <c r="AY679" s="19" t="s">
        <v>224</v>
      </c>
      <c r="BE679" s="244">
        <f>IF(N679="základní",J679,0)</f>
        <v>0</v>
      </c>
      <c r="BF679" s="244">
        <f>IF(N679="snížená",J679,0)</f>
        <v>0</v>
      </c>
      <c r="BG679" s="244">
        <f>IF(N679="zákl. přenesená",J679,0)</f>
        <v>0</v>
      </c>
      <c r="BH679" s="244">
        <f>IF(N679="sníž. přenesená",J679,0)</f>
        <v>0</v>
      </c>
      <c r="BI679" s="244">
        <f>IF(N679="nulová",J679,0)</f>
        <v>0</v>
      </c>
      <c r="BJ679" s="19" t="s">
        <v>89</v>
      </c>
      <c r="BK679" s="244">
        <f>ROUND(I679*H679,2)</f>
        <v>0</v>
      </c>
      <c r="BL679" s="19" t="s">
        <v>319</v>
      </c>
      <c r="BM679" s="243" t="s">
        <v>4380</v>
      </c>
    </row>
    <row r="680" s="12" customFormat="1" ht="22.8" customHeight="1">
      <c r="A680" s="12"/>
      <c r="B680" s="215"/>
      <c r="C680" s="216"/>
      <c r="D680" s="217" t="s">
        <v>77</v>
      </c>
      <c r="E680" s="229" t="s">
        <v>812</v>
      </c>
      <c r="F680" s="229" t="s">
        <v>813</v>
      </c>
      <c r="G680" s="216"/>
      <c r="H680" s="216"/>
      <c r="I680" s="219"/>
      <c r="J680" s="230">
        <f>BK680</f>
        <v>0</v>
      </c>
      <c r="K680" s="216"/>
      <c r="L680" s="221"/>
      <c r="M680" s="222"/>
      <c r="N680" s="223"/>
      <c r="O680" s="223"/>
      <c r="P680" s="224">
        <f>SUM(P681:P753)</f>
        <v>0</v>
      </c>
      <c r="Q680" s="223"/>
      <c r="R680" s="224">
        <f>SUM(R681:R753)</f>
        <v>7.1231136900000003</v>
      </c>
      <c r="S680" s="223"/>
      <c r="T680" s="225">
        <f>SUM(T681:T753)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26" t="s">
        <v>89</v>
      </c>
      <c r="AT680" s="227" t="s">
        <v>77</v>
      </c>
      <c r="AU680" s="227" t="s">
        <v>84</v>
      </c>
      <c r="AY680" s="226" t="s">
        <v>224</v>
      </c>
      <c r="BK680" s="228">
        <f>SUM(BK681:BK753)</f>
        <v>0</v>
      </c>
    </row>
    <row r="681" s="2" customFormat="1" ht="37.8" customHeight="1">
      <c r="A681" s="40"/>
      <c r="B681" s="41"/>
      <c r="C681" s="231" t="s">
        <v>885</v>
      </c>
      <c r="D681" s="231" t="s">
        <v>226</v>
      </c>
      <c r="E681" s="232" t="s">
        <v>815</v>
      </c>
      <c r="F681" s="233" t="s">
        <v>816</v>
      </c>
      <c r="G681" s="234" t="s">
        <v>229</v>
      </c>
      <c r="H681" s="235">
        <v>201.304</v>
      </c>
      <c r="I681" s="236"/>
      <c r="J681" s="237">
        <f>ROUND(I681*H681,2)</f>
        <v>0</v>
      </c>
      <c r="K681" s="238"/>
      <c r="L681" s="46"/>
      <c r="M681" s="239" t="s">
        <v>1</v>
      </c>
      <c r="N681" s="240" t="s">
        <v>44</v>
      </c>
      <c r="O681" s="93"/>
      <c r="P681" s="241">
        <f>O681*H681</f>
        <v>0</v>
      </c>
      <c r="Q681" s="241">
        <v>0</v>
      </c>
      <c r="R681" s="241">
        <f>Q681*H681</f>
        <v>0</v>
      </c>
      <c r="S681" s="241">
        <v>0</v>
      </c>
      <c r="T681" s="242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3" t="s">
        <v>319</v>
      </c>
      <c r="AT681" s="243" t="s">
        <v>226</v>
      </c>
      <c r="AU681" s="243" t="s">
        <v>89</v>
      </c>
      <c r="AY681" s="19" t="s">
        <v>224</v>
      </c>
      <c r="BE681" s="244">
        <f>IF(N681="základní",J681,0)</f>
        <v>0</v>
      </c>
      <c r="BF681" s="244">
        <f>IF(N681="snížená",J681,0)</f>
        <v>0</v>
      </c>
      <c r="BG681" s="244">
        <f>IF(N681="zákl. přenesená",J681,0)</f>
        <v>0</v>
      </c>
      <c r="BH681" s="244">
        <f>IF(N681="sníž. přenesená",J681,0)</f>
        <v>0</v>
      </c>
      <c r="BI681" s="244">
        <f>IF(N681="nulová",J681,0)</f>
        <v>0</v>
      </c>
      <c r="BJ681" s="19" t="s">
        <v>89</v>
      </c>
      <c r="BK681" s="244">
        <f>ROUND(I681*H681,2)</f>
        <v>0</v>
      </c>
      <c r="BL681" s="19" t="s">
        <v>319</v>
      </c>
      <c r="BM681" s="243" t="s">
        <v>4381</v>
      </c>
    </row>
    <row r="682" s="14" customFormat="1">
      <c r="A682" s="14"/>
      <c r="B682" s="257"/>
      <c r="C682" s="258"/>
      <c r="D682" s="247" t="s">
        <v>232</v>
      </c>
      <c r="E682" s="259" t="s">
        <v>1</v>
      </c>
      <c r="F682" s="260" t="s">
        <v>3509</v>
      </c>
      <c r="G682" s="258"/>
      <c r="H682" s="259" t="s">
        <v>1</v>
      </c>
      <c r="I682" s="261"/>
      <c r="J682" s="258"/>
      <c r="K682" s="258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232</v>
      </c>
      <c r="AU682" s="266" t="s">
        <v>89</v>
      </c>
      <c r="AV682" s="14" t="s">
        <v>84</v>
      </c>
      <c r="AW682" s="14" t="s">
        <v>33</v>
      </c>
      <c r="AX682" s="14" t="s">
        <v>78</v>
      </c>
      <c r="AY682" s="266" t="s">
        <v>224</v>
      </c>
    </row>
    <row r="683" s="14" customFormat="1">
      <c r="A683" s="14"/>
      <c r="B683" s="257"/>
      <c r="C683" s="258"/>
      <c r="D683" s="247" t="s">
        <v>232</v>
      </c>
      <c r="E683" s="259" t="s">
        <v>1</v>
      </c>
      <c r="F683" s="260" t="s">
        <v>1297</v>
      </c>
      <c r="G683" s="258"/>
      <c r="H683" s="259" t="s">
        <v>1</v>
      </c>
      <c r="I683" s="261"/>
      <c r="J683" s="258"/>
      <c r="K683" s="258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232</v>
      </c>
      <c r="AU683" s="266" t="s">
        <v>89</v>
      </c>
      <c r="AV683" s="14" t="s">
        <v>84</v>
      </c>
      <c r="AW683" s="14" t="s">
        <v>33</v>
      </c>
      <c r="AX683" s="14" t="s">
        <v>78</v>
      </c>
      <c r="AY683" s="266" t="s">
        <v>224</v>
      </c>
    </row>
    <row r="684" s="13" customFormat="1">
      <c r="A684" s="13"/>
      <c r="B684" s="245"/>
      <c r="C684" s="246"/>
      <c r="D684" s="247" t="s">
        <v>232</v>
      </c>
      <c r="E684" s="248" t="s">
        <v>1</v>
      </c>
      <c r="F684" s="249" t="s">
        <v>3510</v>
      </c>
      <c r="G684" s="246"/>
      <c r="H684" s="250">
        <v>111.83</v>
      </c>
      <c r="I684" s="251"/>
      <c r="J684" s="246"/>
      <c r="K684" s="246"/>
      <c r="L684" s="252"/>
      <c r="M684" s="253"/>
      <c r="N684" s="254"/>
      <c r="O684" s="254"/>
      <c r="P684" s="254"/>
      <c r="Q684" s="254"/>
      <c r="R684" s="254"/>
      <c r="S684" s="254"/>
      <c r="T684" s="25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6" t="s">
        <v>232</v>
      </c>
      <c r="AU684" s="256" t="s">
        <v>89</v>
      </c>
      <c r="AV684" s="13" t="s">
        <v>89</v>
      </c>
      <c r="AW684" s="13" t="s">
        <v>33</v>
      </c>
      <c r="AX684" s="13" t="s">
        <v>78</v>
      </c>
      <c r="AY684" s="256" t="s">
        <v>224</v>
      </c>
    </row>
    <row r="685" s="14" customFormat="1">
      <c r="A685" s="14"/>
      <c r="B685" s="257"/>
      <c r="C685" s="258"/>
      <c r="D685" s="247" t="s">
        <v>232</v>
      </c>
      <c r="E685" s="259" t="s">
        <v>1</v>
      </c>
      <c r="F685" s="260" t="s">
        <v>3303</v>
      </c>
      <c r="G685" s="258"/>
      <c r="H685" s="259" t="s">
        <v>1</v>
      </c>
      <c r="I685" s="261"/>
      <c r="J685" s="258"/>
      <c r="K685" s="258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232</v>
      </c>
      <c r="AU685" s="266" t="s">
        <v>89</v>
      </c>
      <c r="AV685" s="14" t="s">
        <v>84</v>
      </c>
      <c r="AW685" s="14" t="s">
        <v>33</v>
      </c>
      <c r="AX685" s="14" t="s">
        <v>78</v>
      </c>
      <c r="AY685" s="266" t="s">
        <v>224</v>
      </c>
    </row>
    <row r="686" s="13" customFormat="1">
      <c r="A686" s="13"/>
      <c r="B686" s="245"/>
      <c r="C686" s="246"/>
      <c r="D686" s="247" t="s">
        <v>232</v>
      </c>
      <c r="E686" s="248" t="s">
        <v>1</v>
      </c>
      <c r="F686" s="249" t="s">
        <v>3511</v>
      </c>
      <c r="G686" s="246"/>
      <c r="H686" s="250">
        <v>82.073999999999998</v>
      </c>
      <c r="I686" s="251"/>
      <c r="J686" s="246"/>
      <c r="K686" s="246"/>
      <c r="L686" s="252"/>
      <c r="M686" s="253"/>
      <c r="N686" s="254"/>
      <c r="O686" s="254"/>
      <c r="P686" s="254"/>
      <c r="Q686" s="254"/>
      <c r="R686" s="254"/>
      <c r="S686" s="254"/>
      <c r="T686" s="25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6" t="s">
        <v>232</v>
      </c>
      <c r="AU686" s="256" t="s">
        <v>89</v>
      </c>
      <c r="AV686" s="13" t="s">
        <v>89</v>
      </c>
      <c r="AW686" s="13" t="s">
        <v>33</v>
      </c>
      <c r="AX686" s="13" t="s">
        <v>78</v>
      </c>
      <c r="AY686" s="256" t="s">
        <v>224</v>
      </c>
    </row>
    <row r="687" s="13" customFormat="1">
      <c r="A687" s="13"/>
      <c r="B687" s="245"/>
      <c r="C687" s="246"/>
      <c r="D687" s="247" t="s">
        <v>232</v>
      </c>
      <c r="E687" s="248" t="s">
        <v>1</v>
      </c>
      <c r="F687" s="249" t="s">
        <v>3512</v>
      </c>
      <c r="G687" s="246"/>
      <c r="H687" s="250">
        <v>7.4000000000000004</v>
      </c>
      <c r="I687" s="251"/>
      <c r="J687" s="246"/>
      <c r="K687" s="246"/>
      <c r="L687" s="252"/>
      <c r="M687" s="253"/>
      <c r="N687" s="254"/>
      <c r="O687" s="254"/>
      <c r="P687" s="254"/>
      <c r="Q687" s="254"/>
      <c r="R687" s="254"/>
      <c r="S687" s="254"/>
      <c r="T687" s="25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6" t="s">
        <v>232</v>
      </c>
      <c r="AU687" s="256" t="s">
        <v>89</v>
      </c>
      <c r="AV687" s="13" t="s">
        <v>89</v>
      </c>
      <c r="AW687" s="13" t="s">
        <v>33</v>
      </c>
      <c r="AX687" s="13" t="s">
        <v>78</v>
      </c>
      <c r="AY687" s="256" t="s">
        <v>224</v>
      </c>
    </row>
    <row r="688" s="14" customFormat="1">
      <c r="A688" s="14"/>
      <c r="B688" s="257"/>
      <c r="C688" s="258"/>
      <c r="D688" s="247" t="s">
        <v>232</v>
      </c>
      <c r="E688" s="259" t="s">
        <v>1</v>
      </c>
      <c r="F688" s="260" t="s">
        <v>3513</v>
      </c>
      <c r="G688" s="258"/>
      <c r="H688" s="259" t="s">
        <v>1</v>
      </c>
      <c r="I688" s="261"/>
      <c r="J688" s="258"/>
      <c r="K688" s="258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232</v>
      </c>
      <c r="AU688" s="266" t="s">
        <v>89</v>
      </c>
      <c r="AV688" s="14" t="s">
        <v>84</v>
      </c>
      <c r="AW688" s="14" t="s">
        <v>33</v>
      </c>
      <c r="AX688" s="14" t="s">
        <v>78</v>
      </c>
      <c r="AY688" s="266" t="s">
        <v>224</v>
      </c>
    </row>
    <row r="689" s="14" customFormat="1">
      <c r="A689" s="14"/>
      <c r="B689" s="257"/>
      <c r="C689" s="258"/>
      <c r="D689" s="247" t="s">
        <v>232</v>
      </c>
      <c r="E689" s="259" t="s">
        <v>1</v>
      </c>
      <c r="F689" s="260" t="s">
        <v>819</v>
      </c>
      <c r="G689" s="258"/>
      <c r="H689" s="259" t="s">
        <v>1</v>
      </c>
      <c r="I689" s="261"/>
      <c r="J689" s="258"/>
      <c r="K689" s="258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232</v>
      </c>
      <c r="AU689" s="266" t="s">
        <v>89</v>
      </c>
      <c r="AV689" s="14" t="s">
        <v>84</v>
      </c>
      <c r="AW689" s="14" t="s">
        <v>33</v>
      </c>
      <c r="AX689" s="14" t="s">
        <v>78</v>
      </c>
      <c r="AY689" s="266" t="s">
        <v>224</v>
      </c>
    </row>
    <row r="690" s="2" customFormat="1" ht="16.5" customHeight="1">
      <c r="A690" s="40"/>
      <c r="B690" s="41"/>
      <c r="C690" s="231" t="s">
        <v>890</v>
      </c>
      <c r="D690" s="231" t="s">
        <v>226</v>
      </c>
      <c r="E690" s="232" t="s">
        <v>824</v>
      </c>
      <c r="F690" s="233" t="s">
        <v>825</v>
      </c>
      <c r="G690" s="234" t="s">
        <v>229</v>
      </c>
      <c r="H690" s="235">
        <v>195.447</v>
      </c>
      <c r="I690" s="236"/>
      <c r="J690" s="237">
        <f>ROUND(I690*H690,2)</f>
        <v>0</v>
      </c>
      <c r="K690" s="238"/>
      <c r="L690" s="46"/>
      <c r="M690" s="239" t="s">
        <v>1</v>
      </c>
      <c r="N690" s="240" t="s">
        <v>44</v>
      </c>
      <c r="O690" s="93"/>
      <c r="P690" s="241">
        <f>O690*H690</f>
        <v>0</v>
      </c>
      <c r="Q690" s="241">
        <v>0</v>
      </c>
      <c r="R690" s="241">
        <f>Q690*H690</f>
        <v>0</v>
      </c>
      <c r="S690" s="241">
        <v>0</v>
      </c>
      <c r="T690" s="242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3" t="s">
        <v>319</v>
      </c>
      <c r="AT690" s="243" t="s">
        <v>226</v>
      </c>
      <c r="AU690" s="243" t="s">
        <v>89</v>
      </c>
      <c r="AY690" s="19" t="s">
        <v>224</v>
      </c>
      <c r="BE690" s="244">
        <f>IF(N690="základní",J690,0)</f>
        <v>0</v>
      </c>
      <c r="BF690" s="244">
        <f>IF(N690="snížená",J690,0)</f>
        <v>0</v>
      </c>
      <c r="BG690" s="244">
        <f>IF(N690="zákl. přenesená",J690,0)</f>
        <v>0</v>
      </c>
      <c r="BH690" s="244">
        <f>IF(N690="sníž. přenesená",J690,0)</f>
        <v>0</v>
      </c>
      <c r="BI690" s="244">
        <f>IF(N690="nulová",J690,0)</f>
        <v>0</v>
      </c>
      <c r="BJ690" s="19" t="s">
        <v>89</v>
      </c>
      <c r="BK690" s="244">
        <f>ROUND(I690*H690,2)</f>
        <v>0</v>
      </c>
      <c r="BL690" s="19" t="s">
        <v>319</v>
      </c>
      <c r="BM690" s="243" t="s">
        <v>4382</v>
      </c>
    </row>
    <row r="691" s="14" customFormat="1">
      <c r="A691" s="14"/>
      <c r="B691" s="257"/>
      <c r="C691" s="258"/>
      <c r="D691" s="247" t="s">
        <v>232</v>
      </c>
      <c r="E691" s="259" t="s">
        <v>1</v>
      </c>
      <c r="F691" s="260" t="s">
        <v>1297</v>
      </c>
      <c r="G691" s="258"/>
      <c r="H691" s="259" t="s">
        <v>1</v>
      </c>
      <c r="I691" s="261"/>
      <c r="J691" s="258"/>
      <c r="K691" s="258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232</v>
      </c>
      <c r="AU691" s="266" t="s">
        <v>89</v>
      </c>
      <c r="AV691" s="14" t="s">
        <v>84</v>
      </c>
      <c r="AW691" s="14" t="s">
        <v>33</v>
      </c>
      <c r="AX691" s="14" t="s">
        <v>78</v>
      </c>
      <c r="AY691" s="266" t="s">
        <v>224</v>
      </c>
    </row>
    <row r="692" s="13" customFormat="1">
      <c r="A692" s="13"/>
      <c r="B692" s="245"/>
      <c r="C692" s="246"/>
      <c r="D692" s="247" t="s">
        <v>232</v>
      </c>
      <c r="E692" s="248" t="s">
        <v>1</v>
      </c>
      <c r="F692" s="249" t="s">
        <v>3515</v>
      </c>
      <c r="G692" s="246"/>
      <c r="H692" s="250">
        <v>121.77200000000001</v>
      </c>
      <c r="I692" s="251"/>
      <c r="J692" s="246"/>
      <c r="K692" s="246"/>
      <c r="L692" s="252"/>
      <c r="M692" s="253"/>
      <c r="N692" s="254"/>
      <c r="O692" s="254"/>
      <c r="P692" s="254"/>
      <c r="Q692" s="254"/>
      <c r="R692" s="254"/>
      <c r="S692" s="254"/>
      <c r="T692" s="25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6" t="s">
        <v>232</v>
      </c>
      <c r="AU692" s="256" t="s">
        <v>89</v>
      </c>
      <c r="AV692" s="13" t="s">
        <v>89</v>
      </c>
      <c r="AW692" s="13" t="s">
        <v>33</v>
      </c>
      <c r="AX692" s="13" t="s">
        <v>78</v>
      </c>
      <c r="AY692" s="256" t="s">
        <v>224</v>
      </c>
    </row>
    <row r="693" s="14" customFormat="1">
      <c r="A693" s="14"/>
      <c r="B693" s="257"/>
      <c r="C693" s="258"/>
      <c r="D693" s="247" t="s">
        <v>232</v>
      </c>
      <c r="E693" s="259" t="s">
        <v>1</v>
      </c>
      <c r="F693" s="260" t="s">
        <v>3303</v>
      </c>
      <c r="G693" s="258"/>
      <c r="H693" s="259" t="s">
        <v>1</v>
      </c>
      <c r="I693" s="261"/>
      <c r="J693" s="258"/>
      <c r="K693" s="258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232</v>
      </c>
      <c r="AU693" s="266" t="s">
        <v>89</v>
      </c>
      <c r="AV693" s="14" t="s">
        <v>84</v>
      </c>
      <c r="AW693" s="14" t="s">
        <v>33</v>
      </c>
      <c r="AX693" s="14" t="s">
        <v>78</v>
      </c>
      <c r="AY693" s="266" t="s">
        <v>224</v>
      </c>
    </row>
    <row r="694" s="13" customFormat="1">
      <c r="A694" s="13"/>
      <c r="B694" s="245"/>
      <c r="C694" s="246"/>
      <c r="D694" s="247" t="s">
        <v>232</v>
      </c>
      <c r="E694" s="248" t="s">
        <v>1</v>
      </c>
      <c r="F694" s="249" t="s">
        <v>3516</v>
      </c>
      <c r="G694" s="246"/>
      <c r="H694" s="250">
        <v>73.674999999999997</v>
      </c>
      <c r="I694" s="251"/>
      <c r="J694" s="246"/>
      <c r="K694" s="246"/>
      <c r="L694" s="252"/>
      <c r="M694" s="253"/>
      <c r="N694" s="254"/>
      <c r="O694" s="254"/>
      <c r="P694" s="254"/>
      <c r="Q694" s="254"/>
      <c r="R694" s="254"/>
      <c r="S694" s="254"/>
      <c r="T694" s="25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6" t="s">
        <v>232</v>
      </c>
      <c r="AU694" s="256" t="s">
        <v>89</v>
      </c>
      <c r="AV694" s="13" t="s">
        <v>89</v>
      </c>
      <c r="AW694" s="13" t="s">
        <v>33</v>
      </c>
      <c r="AX694" s="13" t="s">
        <v>78</v>
      </c>
      <c r="AY694" s="256" t="s">
        <v>224</v>
      </c>
    </row>
    <row r="695" s="15" customFormat="1">
      <c r="A695" s="15"/>
      <c r="B695" s="267"/>
      <c r="C695" s="268"/>
      <c r="D695" s="247" t="s">
        <v>232</v>
      </c>
      <c r="E695" s="269" t="s">
        <v>1</v>
      </c>
      <c r="F695" s="270" t="s">
        <v>248</v>
      </c>
      <c r="G695" s="268"/>
      <c r="H695" s="271">
        <v>195.447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7" t="s">
        <v>232</v>
      </c>
      <c r="AU695" s="277" t="s">
        <v>89</v>
      </c>
      <c r="AV695" s="15" t="s">
        <v>230</v>
      </c>
      <c r="AW695" s="15" t="s">
        <v>33</v>
      </c>
      <c r="AX695" s="15" t="s">
        <v>84</v>
      </c>
      <c r="AY695" s="277" t="s">
        <v>224</v>
      </c>
    </row>
    <row r="696" s="2" customFormat="1" ht="16.5" customHeight="1">
      <c r="A696" s="40"/>
      <c r="B696" s="41"/>
      <c r="C696" s="231" t="s">
        <v>894</v>
      </c>
      <c r="D696" s="231" t="s">
        <v>226</v>
      </c>
      <c r="E696" s="232" t="s">
        <v>829</v>
      </c>
      <c r="F696" s="233" t="s">
        <v>830</v>
      </c>
      <c r="G696" s="234" t="s">
        <v>229</v>
      </c>
      <c r="H696" s="235">
        <v>195.447</v>
      </c>
      <c r="I696" s="236"/>
      <c r="J696" s="237">
        <f>ROUND(I696*H696,2)</f>
        <v>0</v>
      </c>
      <c r="K696" s="238"/>
      <c r="L696" s="46"/>
      <c r="M696" s="239" t="s">
        <v>1</v>
      </c>
      <c r="N696" s="240" t="s">
        <v>44</v>
      </c>
      <c r="O696" s="93"/>
      <c r="P696" s="241">
        <f>O696*H696</f>
        <v>0</v>
      </c>
      <c r="Q696" s="241">
        <v>0.00088000000000000003</v>
      </c>
      <c r="R696" s="241">
        <f>Q696*H696</f>
        <v>0.17199336000000001</v>
      </c>
      <c r="S696" s="241">
        <v>0</v>
      </c>
      <c r="T696" s="242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3" t="s">
        <v>319</v>
      </c>
      <c r="AT696" s="243" t="s">
        <v>226</v>
      </c>
      <c r="AU696" s="243" t="s">
        <v>89</v>
      </c>
      <c r="AY696" s="19" t="s">
        <v>224</v>
      </c>
      <c r="BE696" s="244">
        <f>IF(N696="základní",J696,0)</f>
        <v>0</v>
      </c>
      <c r="BF696" s="244">
        <f>IF(N696="snížená",J696,0)</f>
        <v>0</v>
      </c>
      <c r="BG696" s="244">
        <f>IF(N696="zákl. přenesená",J696,0)</f>
        <v>0</v>
      </c>
      <c r="BH696" s="244">
        <f>IF(N696="sníž. přenesená",J696,0)</f>
        <v>0</v>
      </c>
      <c r="BI696" s="244">
        <f>IF(N696="nulová",J696,0)</f>
        <v>0</v>
      </c>
      <c r="BJ696" s="19" t="s">
        <v>89</v>
      </c>
      <c r="BK696" s="244">
        <f>ROUND(I696*H696,2)</f>
        <v>0</v>
      </c>
      <c r="BL696" s="19" t="s">
        <v>319</v>
      </c>
      <c r="BM696" s="243" t="s">
        <v>4383</v>
      </c>
    </row>
    <row r="697" s="14" customFormat="1">
      <c r="A697" s="14"/>
      <c r="B697" s="257"/>
      <c r="C697" s="258"/>
      <c r="D697" s="247" t="s">
        <v>232</v>
      </c>
      <c r="E697" s="259" t="s">
        <v>1</v>
      </c>
      <c r="F697" s="260" t="s">
        <v>832</v>
      </c>
      <c r="G697" s="258"/>
      <c r="H697" s="259" t="s">
        <v>1</v>
      </c>
      <c r="I697" s="261"/>
      <c r="J697" s="258"/>
      <c r="K697" s="258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232</v>
      </c>
      <c r="AU697" s="266" t="s">
        <v>89</v>
      </c>
      <c r="AV697" s="14" t="s">
        <v>84</v>
      </c>
      <c r="AW697" s="14" t="s">
        <v>33</v>
      </c>
      <c r="AX697" s="14" t="s">
        <v>78</v>
      </c>
      <c r="AY697" s="266" t="s">
        <v>224</v>
      </c>
    </row>
    <row r="698" s="14" customFormat="1">
      <c r="A698" s="14"/>
      <c r="B698" s="257"/>
      <c r="C698" s="258"/>
      <c r="D698" s="247" t="s">
        <v>232</v>
      </c>
      <c r="E698" s="259" t="s">
        <v>1</v>
      </c>
      <c r="F698" s="260" t="s">
        <v>1297</v>
      </c>
      <c r="G698" s="258"/>
      <c r="H698" s="259" t="s">
        <v>1</v>
      </c>
      <c r="I698" s="261"/>
      <c r="J698" s="258"/>
      <c r="K698" s="258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232</v>
      </c>
      <c r="AU698" s="266" t="s">
        <v>89</v>
      </c>
      <c r="AV698" s="14" t="s">
        <v>84</v>
      </c>
      <c r="AW698" s="14" t="s">
        <v>33</v>
      </c>
      <c r="AX698" s="14" t="s">
        <v>78</v>
      </c>
      <c r="AY698" s="266" t="s">
        <v>224</v>
      </c>
    </row>
    <row r="699" s="13" customFormat="1">
      <c r="A699" s="13"/>
      <c r="B699" s="245"/>
      <c r="C699" s="246"/>
      <c r="D699" s="247" t="s">
        <v>232</v>
      </c>
      <c r="E699" s="248" t="s">
        <v>1</v>
      </c>
      <c r="F699" s="249" t="s">
        <v>3515</v>
      </c>
      <c r="G699" s="246"/>
      <c r="H699" s="250">
        <v>121.77200000000001</v>
      </c>
      <c r="I699" s="251"/>
      <c r="J699" s="246"/>
      <c r="K699" s="246"/>
      <c r="L699" s="252"/>
      <c r="M699" s="253"/>
      <c r="N699" s="254"/>
      <c r="O699" s="254"/>
      <c r="P699" s="254"/>
      <c r="Q699" s="254"/>
      <c r="R699" s="254"/>
      <c r="S699" s="254"/>
      <c r="T699" s="25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6" t="s">
        <v>232</v>
      </c>
      <c r="AU699" s="256" t="s">
        <v>89</v>
      </c>
      <c r="AV699" s="13" t="s">
        <v>89</v>
      </c>
      <c r="AW699" s="13" t="s">
        <v>33</v>
      </c>
      <c r="AX699" s="13" t="s">
        <v>78</v>
      </c>
      <c r="AY699" s="256" t="s">
        <v>224</v>
      </c>
    </row>
    <row r="700" s="14" customFormat="1">
      <c r="A700" s="14"/>
      <c r="B700" s="257"/>
      <c r="C700" s="258"/>
      <c r="D700" s="247" t="s">
        <v>232</v>
      </c>
      <c r="E700" s="259" t="s">
        <v>1</v>
      </c>
      <c r="F700" s="260" t="s">
        <v>3303</v>
      </c>
      <c r="G700" s="258"/>
      <c r="H700" s="259" t="s">
        <v>1</v>
      </c>
      <c r="I700" s="261"/>
      <c r="J700" s="258"/>
      <c r="K700" s="258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232</v>
      </c>
      <c r="AU700" s="266" t="s">
        <v>89</v>
      </c>
      <c r="AV700" s="14" t="s">
        <v>84</v>
      </c>
      <c r="AW700" s="14" t="s">
        <v>33</v>
      </c>
      <c r="AX700" s="14" t="s">
        <v>78</v>
      </c>
      <c r="AY700" s="266" t="s">
        <v>224</v>
      </c>
    </row>
    <row r="701" s="13" customFormat="1">
      <c r="A701" s="13"/>
      <c r="B701" s="245"/>
      <c r="C701" s="246"/>
      <c r="D701" s="247" t="s">
        <v>232</v>
      </c>
      <c r="E701" s="248" t="s">
        <v>1</v>
      </c>
      <c r="F701" s="249" t="s">
        <v>3516</v>
      </c>
      <c r="G701" s="246"/>
      <c r="H701" s="250">
        <v>73.674999999999997</v>
      </c>
      <c r="I701" s="251"/>
      <c r="J701" s="246"/>
      <c r="K701" s="246"/>
      <c r="L701" s="252"/>
      <c r="M701" s="253"/>
      <c r="N701" s="254"/>
      <c r="O701" s="254"/>
      <c r="P701" s="254"/>
      <c r="Q701" s="254"/>
      <c r="R701" s="254"/>
      <c r="S701" s="254"/>
      <c r="T701" s="25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6" t="s">
        <v>232</v>
      </c>
      <c r="AU701" s="256" t="s">
        <v>89</v>
      </c>
      <c r="AV701" s="13" t="s">
        <v>89</v>
      </c>
      <c r="AW701" s="13" t="s">
        <v>33</v>
      </c>
      <c r="AX701" s="13" t="s">
        <v>78</v>
      </c>
      <c r="AY701" s="256" t="s">
        <v>224</v>
      </c>
    </row>
    <row r="702" s="15" customFormat="1">
      <c r="A702" s="15"/>
      <c r="B702" s="267"/>
      <c r="C702" s="268"/>
      <c r="D702" s="247" t="s">
        <v>232</v>
      </c>
      <c r="E702" s="269" t="s">
        <v>1</v>
      </c>
      <c r="F702" s="270" t="s">
        <v>248</v>
      </c>
      <c r="G702" s="268"/>
      <c r="H702" s="271">
        <v>195.447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7" t="s">
        <v>232</v>
      </c>
      <c r="AU702" s="277" t="s">
        <v>89</v>
      </c>
      <c r="AV702" s="15" t="s">
        <v>230</v>
      </c>
      <c r="AW702" s="15" t="s">
        <v>33</v>
      </c>
      <c r="AX702" s="15" t="s">
        <v>84</v>
      </c>
      <c r="AY702" s="277" t="s">
        <v>224</v>
      </c>
    </row>
    <row r="703" s="2" customFormat="1" ht="16.5" customHeight="1">
      <c r="A703" s="40"/>
      <c r="B703" s="41"/>
      <c r="C703" s="231" t="s">
        <v>898</v>
      </c>
      <c r="D703" s="231" t="s">
        <v>226</v>
      </c>
      <c r="E703" s="232" t="s">
        <v>834</v>
      </c>
      <c r="F703" s="233" t="s">
        <v>835</v>
      </c>
      <c r="G703" s="234" t="s">
        <v>229</v>
      </c>
      <c r="H703" s="235">
        <v>111.83</v>
      </c>
      <c r="I703" s="236"/>
      <c r="J703" s="237">
        <f>ROUND(I703*H703,2)</f>
        <v>0</v>
      </c>
      <c r="K703" s="238"/>
      <c r="L703" s="46"/>
      <c r="M703" s="239" t="s">
        <v>1</v>
      </c>
      <c r="N703" s="240" t="s">
        <v>44</v>
      </c>
      <c r="O703" s="93"/>
      <c r="P703" s="241">
        <f>O703*H703</f>
        <v>0</v>
      </c>
      <c r="Q703" s="241">
        <v>0</v>
      </c>
      <c r="R703" s="241">
        <f>Q703*H703</f>
        <v>0</v>
      </c>
      <c r="S703" s="241">
        <v>0</v>
      </c>
      <c r="T703" s="242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3" t="s">
        <v>319</v>
      </c>
      <c r="AT703" s="243" t="s">
        <v>226</v>
      </c>
      <c r="AU703" s="243" t="s">
        <v>89</v>
      </c>
      <c r="AY703" s="19" t="s">
        <v>224</v>
      </c>
      <c r="BE703" s="244">
        <f>IF(N703="základní",J703,0)</f>
        <v>0</v>
      </c>
      <c r="BF703" s="244">
        <f>IF(N703="snížená",J703,0)</f>
        <v>0</v>
      </c>
      <c r="BG703" s="244">
        <f>IF(N703="zákl. přenesená",J703,0)</f>
        <v>0</v>
      </c>
      <c r="BH703" s="244">
        <f>IF(N703="sníž. přenesená",J703,0)</f>
        <v>0</v>
      </c>
      <c r="BI703" s="244">
        <f>IF(N703="nulová",J703,0)</f>
        <v>0</v>
      </c>
      <c r="BJ703" s="19" t="s">
        <v>89</v>
      </c>
      <c r="BK703" s="244">
        <f>ROUND(I703*H703,2)</f>
        <v>0</v>
      </c>
      <c r="BL703" s="19" t="s">
        <v>319</v>
      </c>
      <c r="BM703" s="243" t="s">
        <v>4384</v>
      </c>
    </row>
    <row r="704" s="14" customFormat="1">
      <c r="A704" s="14"/>
      <c r="B704" s="257"/>
      <c r="C704" s="258"/>
      <c r="D704" s="247" t="s">
        <v>232</v>
      </c>
      <c r="E704" s="259" t="s">
        <v>1</v>
      </c>
      <c r="F704" s="260" t="s">
        <v>1297</v>
      </c>
      <c r="G704" s="258"/>
      <c r="H704" s="259" t="s">
        <v>1</v>
      </c>
      <c r="I704" s="261"/>
      <c r="J704" s="258"/>
      <c r="K704" s="258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232</v>
      </c>
      <c r="AU704" s="266" t="s">
        <v>89</v>
      </c>
      <c r="AV704" s="14" t="s">
        <v>84</v>
      </c>
      <c r="AW704" s="14" t="s">
        <v>33</v>
      </c>
      <c r="AX704" s="14" t="s">
        <v>78</v>
      </c>
      <c r="AY704" s="266" t="s">
        <v>224</v>
      </c>
    </row>
    <row r="705" s="13" customFormat="1">
      <c r="A705" s="13"/>
      <c r="B705" s="245"/>
      <c r="C705" s="246"/>
      <c r="D705" s="247" t="s">
        <v>232</v>
      </c>
      <c r="E705" s="248" t="s">
        <v>1</v>
      </c>
      <c r="F705" s="249" t="s">
        <v>3510</v>
      </c>
      <c r="G705" s="246"/>
      <c r="H705" s="250">
        <v>111.83</v>
      </c>
      <c r="I705" s="251"/>
      <c r="J705" s="246"/>
      <c r="K705" s="246"/>
      <c r="L705" s="252"/>
      <c r="M705" s="253"/>
      <c r="N705" s="254"/>
      <c r="O705" s="254"/>
      <c r="P705" s="254"/>
      <c r="Q705" s="254"/>
      <c r="R705" s="254"/>
      <c r="S705" s="254"/>
      <c r="T705" s="25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6" t="s">
        <v>232</v>
      </c>
      <c r="AU705" s="256" t="s">
        <v>89</v>
      </c>
      <c r="AV705" s="13" t="s">
        <v>89</v>
      </c>
      <c r="AW705" s="13" t="s">
        <v>33</v>
      </c>
      <c r="AX705" s="13" t="s">
        <v>84</v>
      </c>
      <c r="AY705" s="256" t="s">
        <v>224</v>
      </c>
    </row>
    <row r="706" s="2" customFormat="1" ht="16.5" customHeight="1">
      <c r="A706" s="40"/>
      <c r="B706" s="41"/>
      <c r="C706" s="278" t="s">
        <v>902</v>
      </c>
      <c r="D706" s="278" t="s">
        <v>390</v>
      </c>
      <c r="E706" s="279" t="s">
        <v>837</v>
      </c>
      <c r="F706" s="280" t="s">
        <v>838</v>
      </c>
      <c r="G706" s="281" t="s">
        <v>229</v>
      </c>
      <c r="H706" s="282">
        <v>129.16399999999999</v>
      </c>
      <c r="I706" s="283"/>
      <c r="J706" s="284">
        <f>ROUND(I706*H706,2)</f>
        <v>0</v>
      </c>
      <c r="K706" s="285"/>
      <c r="L706" s="286"/>
      <c r="M706" s="287" t="s">
        <v>1</v>
      </c>
      <c r="N706" s="288" t="s">
        <v>44</v>
      </c>
      <c r="O706" s="93"/>
      <c r="P706" s="241">
        <f>O706*H706</f>
        <v>0</v>
      </c>
      <c r="Q706" s="241">
        <v>0.00066</v>
      </c>
      <c r="R706" s="241">
        <f>Q706*H706</f>
        <v>0.085248239999999989</v>
      </c>
      <c r="S706" s="241">
        <v>0</v>
      </c>
      <c r="T706" s="242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3" t="s">
        <v>418</v>
      </c>
      <c r="AT706" s="243" t="s">
        <v>390</v>
      </c>
      <c r="AU706" s="243" t="s">
        <v>89</v>
      </c>
      <c r="AY706" s="19" t="s">
        <v>224</v>
      </c>
      <c r="BE706" s="244">
        <f>IF(N706="základní",J706,0)</f>
        <v>0</v>
      </c>
      <c r="BF706" s="244">
        <f>IF(N706="snížená",J706,0)</f>
        <v>0</v>
      </c>
      <c r="BG706" s="244">
        <f>IF(N706="zákl. přenesená",J706,0)</f>
        <v>0</v>
      </c>
      <c r="BH706" s="244">
        <f>IF(N706="sníž. přenesená",J706,0)</f>
        <v>0</v>
      </c>
      <c r="BI706" s="244">
        <f>IF(N706="nulová",J706,0)</f>
        <v>0</v>
      </c>
      <c r="BJ706" s="19" t="s">
        <v>89</v>
      </c>
      <c r="BK706" s="244">
        <f>ROUND(I706*H706,2)</f>
        <v>0</v>
      </c>
      <c r="BL706" s="19" t="s">
        <v>319</v>
      </c>
      <c r="BM706" s="243" t="s">
        <v>4385</v>
      </c>
    </row>
    <row r="707" s="14" customFormat="1">
      <c r="A707" s="14"/>
      <c r="B707" s="257"/>
      <c r="C707" s="258"/>
      <c r="D707" s="247" t="s">
        <v>232</v>
      </c>
      <c r="E707" s="259" t="s">
        <v>1</v>
      </c>
      <c r="F707" s="260" t="s">
        <v>1297</v>
      </c>
      <c r="G707" s="258"/>
      <c r="H707" s="259" t="s">
        <v>1</v>
      </c>
      <c r="I707" s="261"/>
      <c r="J707" s="258"/>
      <c r="K707" s="258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232</v>
      </c>
      <c r="AU707" s="266" t="s">
        <v>89</v>
      </c>
      <c r="AV707" s="14" t="s">
        <v>84</v>
      </c>
      <c r="AW707" s="14" t="s">
        <v>33</v>
      </c>
      <c r="AX707" s="14" t="s">
        <v>78</v>
      </c>
      <c r="AY707" s="266" t="s">
        <v>224</v>
      </c>
    </row>
    <row r="708" s="13" customFormat="1">
      <c r="A708" s="13"/>
      <c r="B708" s="245"/>
      <c r="C708" s="246"/>
      <c r="D708" s="247" t="s">
        <v>232</v>
      </c>
      <c r="E708" s="248" t="s">
        <v>1</v>
      </c>
      <c r="F708" s="249" t="s">
        <v>3520</v>
      </c>
      <c r="G708" s="246"/>
      <c r="H708" s="250">
        <v>129.16399999999999</v>
      </c>
      <c r="I708" s="251"/>
      <c r="J708" s="246"/>
      <c r="K708" s="246"/>
      <c r="L708" s="252"/>
      <c r="M708" s="253"/>
      <c r="N708" s="254"/>
      <c r="O708" s="254"/>
      <c r="P708" s="254"/>
      <c r="Q708" s="254"/>
      <c r="R708" s="254"/>
      <c r="S708" s="254"/>
      <c r="T708" s="25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6" t="s">
        <v>232</v>
      </c>
      <c r="AU708" s="256" t="s">
        <v>89</v>
      </c>
      <c r="AV708" s="13" t="s">
        <v>89</v>
      </c>
      <c r="AW708" s="13" t="s">
        <v>33</v>
      </c>
      <c r="AX708" s="13" t="s">
        <v>84</v>
      </c>
      <c r="AY708" s="256" t="s">
        <v>224</v>
      </c>
    </row>
    <row r="709" s="2" customFormat="1" ht="16.5" customHeight="1">
      <c r="A709" s="40"/>
      <c r="B709" s="41"/>
      <c r="C709" s="231" t="s">
        <v>908</v>
      </c>
      <c r="D709" s="231" t="s">
        <v>226</v>
      </c>
      <c r="E709" s="232" t="s">
        <v>841</v>
      </c>
      <c r="F709" s="233" t="s">
        <v>842</v>
      </c>
      <c r="G709" s="234" t="s">
        <v>229</v>
      </c>
      <c r="H709" s="235">
        <v>111.83</v>
      </c>
      <c r="I709" s="236"/>
      <c r="J709" s="237">
        <f>ROUND(I709*H709,2)</f>
        <v>0</v>
      </c>
      <c r="K709" s="238"/>
      <c r="L709" s="46"/>
      <c r="M709" s="239" t="s">
        <v>1</v>
      </c>
      <c r="N709" s="240" t="s">
        <v>44</v>
      </c>
      <c r="O709" s="93"/>
      <c r="P709" s="241">
        <f>O709*H709</f>
        <v>0</v>
      </c>
      <c r="Q709" s="241">
        <v>0</v>
      </c>
      <c r="R709" s="241">
        <f>Q709*H709</f>
        <v>0</v>
      </c>
      <c r="S709" s="241">
        <v>0</v>
      </c>
      <c r="T709" s="242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3" t="s">
        <v>319</v>
      </c>
      <c r="AT709" s="243" t="s">
        <v>226</v>
      </c>
      <c r="AU709" s="243" t="s">
        <v>89</v>
      </c>
      <c r="AY709" s="19" t="s">
        <v>224</v>
      </c>
      <c r="BE709" s="244">
        <f>IF(N709="základní",J709,0)</f>
        <v>0</v>
      </c>
      <c r="BF709" s="244">
        <f>IF(N709="snížená",J709,0)</f>
        <v>0</v>
      </c>
      <c r="BG709" s="244">
        <f>IF(N709="zákl. přenesená",J709,0)</f>
        <v>0</v>
      </c>
      <c r="BH709" s="244">
        <f>IF(N709="sníž. přenesená",J709,0)</f>
        <v>0</v>
      </c>
      <c r="BI709" s="244">
        <f>IF(N709="nulová",J709,0)</f>
        <v>0</v>
      </c>
      <c r="BJ709" s="19" t="s">
        <v>89</v>
      </c>
      <c r="BK709" s="244">
        <f>ROUND(I709*H709,2)</f>
        <v>0</v>
      </c>
      <c r="BL709" s="19" t="s">
        <v>319</v>
      </c>
      <c r="BM709" s="243" t="s">
        <v>4386</v>
      </c>
    </row>
    <row r="710" s="14" customFormat="1">
      <c r="A710" s="14"/>
      <c r="B710" s="257"/>
      <c r="C710" s="258"/>
      <c r="D710" s="247" t="s">
        <v>232</v>
      </c>
      <c r="E710" s="259" t="s">
        <v>1</v>
      </c>
      <c r="F710" s="260" t="s">
        <v>1297</v>
      </c>
      <c r="G710" s="258"/>
      <c r="H710" s="259" t="s">
        <v>1</v>
      </c>
      <c r="I710" s="261"/>
      <c r="J710" s="258"/>
      <c r="K710" s="258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232</v>
      </c>
      <c r="AU710" s="266" t="s">
        <v>89</v>
      </c>
      <c r="AV710" s="14" t="s">
        <v>84</v>
      </c>
      <c r="AW710" s="14" t="s">
        <v>33</v>
      </c>
      <c r="AX710" s="14" t="s">
        <v>78</v>
      </c>
      <c r="AY710" s="266" t="s">
        <v>224</v>
      </c>
    </row>
    <row r="711" s="13" customFormat="1">
      <c r="A711" s="13"/>
      <c r="B711" s="245"/>
      <c r="C711" s="246"/>
      <c r="D711" s="247" t="s">
        <v>232</v>
      </c>
      <c r="E711" s="248" t="s">
        <v>1</v>
      </c>
      <c r="F711" s="249" t="s">
        <v>3510</v>
      </c>
      <c r="G711" s="246"/>
      <c r="H711" s="250">
        <v>111.83</v>
      </c>
      <c r="I711" s="251"/>
      <c r="J711" s="246"/>
      <c r="K711" s="246"/>
      <c r="L711" s="252"/>
      <c r="M711" s="253"/>
      <c r="N711" s="254"/>
      <c r="O711" s="254"/>
      <c r="P711" s="254"/>
      <c r="Q711" s="254"/>
      <c r="R711" s="254"/>
      <c r="S711" s="254"/>
      <c r="T711" s="25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6" t="s">
        <v>232</v>
      </c>
      <c r="AU711" s="256" t="s">
        <v>89</v>
      </c>
      <c r="AV711" s="13" t="s">
        <v>89</v>
      </c>
      <c r="AW711" s="13" t="s">
        <v>33</v>
      </c>
      <c r="AX711" s="13" t="s">
        <v>84</v>
      </c>
      <c r="AY711" s="256" t="s">
        <v>224</v>
      </c>
    </row>
    <row r="712" s="2" customFormat="1" ht="24.15" customHeight="1">
      <c r="A712" s="40"/>
      <c r="B712" s="41"/>
      <c r="C712" s="278" t="s">
        <v>916</v>
      </c>
      <c r="D712" s="278" t="s">
        <v>390</v>
      </c>
      <c r="E712" s="279" t="s">
        <v>845</v>
      </c>
      <c r="F712" s="280" t="s">
        <v>846</v>
      </c>
      <c r="G712" s="281" t="s">
        <v>229</v>
      </c>
      <c r="H712" s="282">
        <v>123.292</v>
      </c>
      <c r="I712" s="283"/>
      <c r="J712" s="284">
        <f>ROUND(I712*H712,2)</f>
        <v>0</v>
      </c>
      <c r="K712" s="285"/>
      <c r="L712" s="286"/>
      <c r="M712" s="287" t="s">
        <v>1</v>
      </c>
      <c r="N712" s="288" t="s">
        <v>44</v>
      </c>
      <c r="O712" s="93"/>
      <c r="P712" s="241">
        <f>O712*H712</f>
        <v>0</v>
      </c>
      <c r="Q712" s="241">
        <v>0.00080000000000000004</v>
      </c>
      <c r="R712" s="241">
        <f>Q712*H712</f>
        <v>0.098633600000000002</v>
      </c>
      <c r="S712" s="241">
        <v>0</v>
      </c>
      <c r="T712" s="242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3" t="s">
        <v>418</v>
      </c>
      <c r="AT712" s="243" t="s">
        <v>390</v>
      </c>
      <c r="AU712" s="243" t="s">
        <v>89</v>
      </c>
      <c r="AY712" s="19" t="s">
        <v>224</v>
      </c>
      <c r="BE712" s="244">
        <f>IF(N712="základní",J712,0)</f>
        <v>0</v>
      </c>
      <c r="BF712" s="244">
        <f>IF(N712="snížená",J712,0)</f>
        <v>0</v>
      </c>
      <c r="BG712" s="244">
        <f>IF(N712="zákl. přenesená",J712,0)</f>
        <v>0</v>
      </c>
      <c r="BH712" s="244">
        <f>IF(N712="sníž. přenesená",J712,0)</f>
        <v>0</v>
      </c>
      <c r="BI712" s="244">
        <f>IF(N712="nulová",J712,0)</f>
        <v>0</v>
      </c>
      <c r="BJ712" s="19" t="s">
        <v>89</v>
      </c>
      <c r="BK712" s="244">
        <f>ROUND(I712*H712,2)</f>
        <v>0</v>
      </c>
      <c r="BL712" s="19" t="s">
        <v>319</v>
      </c>
      <c r="BM712" s="243" t="s">
        <v>4387</v>
      </c>
    </row>
    <row r="713" s="14" customFormat="1">
      <c r="A713" s="14"/>
      <c r="B713" s="257"/>
      <c r="C713" s="258"/>
      <c r="D713" s="247" t="s">
        <v>232</v>
      </c>
      <c r="E713" s="259" t="s">
        <v>1</v>
      </c>
      <c r="F713" s="260" t="s">
        <v>1297</v>
      </c>
      <c r="G713" s="258"/>
      <c r="H713" s="259" t="s">
        <v>1</v>
      </c>
      <c r="I713" s="261"/>
      <c r="J713" s="258"/>
      <c r="K713" s="258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232</v>
      </c>
      <c r="AU713" s="266" t="s">
        <v>89</v>
      </c>
      <c r="AV713" s="14" t="s">
        <v>84</v>
      </c>
      <c r="AW713" s="14" t="s">
        <v>33</v>
      </c>
      <c r="AX713" s="14" t="s">
        <v>78</v>
      </c>
      <c r="AY713" s="266" t="s">
        <v>224</v>
      </c>
    </row>
    <row r="714" s="13" customFormat="1">
      <c r="A714" s="13"/>
      <c r="B714" s="245"/>
      <c r="C714" s="246"/>
      <c r="D714" s="247" t="s">
        <v>232</v>
      </c>
      <c r="E714" s="248" t="s">
        <v>1</v>
      </c>
      <c r="F714" s="249" t="s">
        <v>3523</v>
      </c>
      <c r="G714" s="246"/>
      <c r="H714" s="250">
        <v>123.292</v>
      </c>
      <c r="I714" s="251"/>
      <c r="J714" s="246"/>
      <c r="K714" s="246"/>
      <c r="L714" s="252"/>
      <c r="M714" s="253"/>
      <c r="N714" s="254"/>
      <c r="O714" s="254"/>
      <c r="P714" s="254"/>
      <c r="Q714" s="254"/>
      <c r="R714" s="254"/>
      <c r="S714" s="254"/>
      <c r="T714" s="25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6" t="s">
        <v>232</v>
      </c>
      <c r="AU714" s="256" t="s">
        <v>89</v>
      </c>
      <c r="AV714" s="13" t="s">
        <v>89</v>
      </c>
      <c r="AW714" s="13" t="s">
        <v>33</v>
      </c>
      <c r="AX714" s="13" t="s">
        <v>84</v>
      </c>
      <c r="AY714" s="256" t="s">
        <v>224</v>
      </c>
    </row>
    <row r="715" s="2" customFormat="1" ht="16.5" customHeight="1">
      <c r="A715" s="40"/>
      <c r="B715" s="41"/>
      <c r="C715" s="231" t="s">
        <v>921</v>
      </c>
      <c r="D715" s="231" t="s">
        <v>226</v>
      </c>
      <c r="E715" s="232" t="s">
        <v>850</v>
      </c>
      <c r="F715" s="233" t="s">
        <v>851</v>
      </c>
      <c r="G715" s="234" t="s">
        <v>229</v>
      </c>
      <c r="H715" s="235">
        <v>111.83</v>
      </c>
      <c r="I715" s="236"/>
      <c r="J715" s="237">
        <f>ROUND(I715*H715,2)</f>
        <v>0</v>
      </c>
      <c r="K715" s="238"/>
      <c r="L715" s="46"/>
      <c r="M715" s="239" t="s">
        <v>1</v>
      </c>
      <c r="N715" s="240" t="s">
        <v>44</v>
      </c>
      <c r="O715" s="93"/>
      <c r="P715" s="241">
        <f>O715*H715</f>
        <v>0</v>
      </c>
      <c r="Q715" s="241">
        <v>0</v>
      </c>
      <c r="R715" s="241">
        <f>Q715*H715</f>
        <v>0</v>
      </c>
      <c r="S715" s="241">
        <v>0</v>
      </c>
      <c r="T715" s="242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3" t="s">
        <v>319</v>
      </c>
      <c r="AT715" s="243" t="s">
        <v>226</v>
      </c>
      <c r="AU715" s="243" t="s">
        <v>89</v>
      </c>
      <c r="AY715" s="19" t="s">
        <v>224</v>
      </c>
      <c r="BE715" s="244">
        <f>IF(N715="základní",J715,0)</f>
        <v>0</v>
      </c>
      <c r="BF715" s="244">
        <f>IF(N715="snížená",J715,0)</f>
        <v>0</v>
      </c>
      <c r="BG715" s="244">
        <f>IF(N715="zákl. přenesená",J715,0)</f>
        <v>0</v>
      </c>
      <c r="BH715" s="244">
        <f>IF(N715="sníž. přenesená",J715,0)</f>
        <v>0</v>
      </c>
      <c r="BI715" s="244">
        <f>IF(N715="nulová",J715,0)</f>
        <v>0</v>
      </c>
      <c r="BJ715" s="19" t="s">
        <v>89</v>
      </c>
      <c r="BK715" s="244">
        <f>ROUND(I715*H715,2)</f>
        <v>0</v>
      </c>
      <c r="BL715" s="19" t="s">
        <v>319</v>
      </c>
      <c r="BM715" s="243" t="s">
        <v>4388</v>
      </c>
    </row>
    <row r="716" s="14" customFormat="1">
      <c r="A716" s="14"/>
      <c r="B716" s="257"/>
      <c r="C716" s="258"/>
      <c r="D716" s="247" t="s">
        <v>232</v>
      </c>
      <c r="E716" s="259" t="s">
        <v>1</v>
      </c>
      <c r="F716" s="260" t="s">
        <v>1297</v>
      </c>
      <c r="G716" s="258"/>
      <c r="H716" s="259" t="s">
        <v>1</v>
      </c>
      <c r="I716" s="261"/>
      <c r="J716" s="258"/>
      <c r="K716" s="258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232</v>
      </c>
      <c r="AU716" s="266" t="s">
        <v>89</v>
      </c>
      <c r="AV716" s="14" t="s">
        <v>84</v>
      </c>
      <c r="AW716" s="14" t="s">
        <v>33</v>
      </c>
      <c r="AX716" s="14" t="s">
        <v>78</v>
      </c>
      <c r="AY716" s="266" t="s">
        <v>224</v>
      </c>
    </row>
    <row r="717" s="13" customFormat="1">
      <c r="A717" s="13"/>
      <c r="B717" s="245"/>
      <c r="C717" s="246"/>
      <c r="D717" s="247" t="s">
        <v>232</v>
      </c>
      <c r="E717" s="248" t="s">
        <v>1</v>
      </c>
      <c r="F717" s="249" t="s">
        <v>3510</v>
      </c>
      <c r="G717" s="246"/>
      <c r="H717" s="250">
        <v>111.83</v>
      </c>
      <c r="I717" s="251"/>
      <c r="J717" s="246"/>
      <c r="K717" s="246"/>
      <c r="L717" s="252"/>
      <c r="M717" s="253"/>
      <c r="N717" s="254"/>
      <c r="O717" s="254"/>
      <c r="P717" s="254"/>
      <c r="Q717" s="254"/>
      <c r="R717" s="254"/>
      <c r="S717" s="254"/>
      <c r="T717" s="25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6" t="s">
        <v>232</v>
      </c>
      <c r="AU717" s="256" t="s">
        <v>89</v>
      </c>
      <c r="AV717" s="13" t="s">
        <v>89</v>
      </c>
      <c r="AW717" s="13" t="s">
        <v>33</v>
      </c>
      <c r="AX717" s="13" t="s">
        <v>84</v>
      </c>
      <c r="AY717" s="256" t="s">
        <v>224</v>
      </c>
    </row>
    <row r="718" s="2" customFormat="1" ht="16.5" customHeight="1">
      <c r="A718" s="40"/>
      <c r="B718" s="41"/>
      <c r="C718" s="278" t="s">
        <v>926</v>
      </c>
      <c r="D718" s="278" t="s">
        <v>390</v>
      </c>
      <c r="E718" s="279" t="s">
        <v>854</v>
      </c>
      <c r="F718" s="280" t="s">
        <v>855</v>
      </c>
      <c r="G718" s="281" t="s">
        <v>229</v>
      </c>
      <c r="H718" s="282">
        <v>123.01300000000001</v>
      </c>
      <c r="I718" s="283"/>
      <c r="J718" s="284">
        <f>ROUND(I718*H718,2)</f>
        <v>0</v>
      </c>
      <c r="K718" s="285"/>
      <c r="L718" s="286"/>
      <c r="M718" s="287" t="s">
        <v>1</v>
      </c>
      <c r="N718" s="288" t="s">
        <v>44</v>
      </c>
      <c r="O718" s="93"/>
      <c r="P718" s="241">
        <f>O718*H718</f>
        <v>0</v>
      </c>
      <c r="Q718" s="241">
        <v>0.00012999999999999999</v>
      </c>
      <c r="R718" s="241">
        <f>Q718*H718</f>
        <v>0.015991689999999999</v>
      </c>
      <c r="S718" s="241">
        <v>0</v>
      </c>
      <c r="T718" s="242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3" t="s">
        <v>418</v>
      </c>
      <c r="AT718" s="243" t="s">
        <v>390</v>
      </c>
      <c r="AU718" s="243" t="s">
        <v>89</v>
      </c>
      <c r="AY718" s="19" t="s">
        <v>224</v>
      </c>
      <c r="BE718" s="244">
        <f>IF(N718="základní",J718,0)</f>
        <v>0</v>
      </c>
      <c r="BF718" s="244">
        <f>IF(N718="snížená",J718,0)</f>
        <v>0</v>
      </c>
      <c r="BG718" s="244">
        <f>IF(N718="zákl. přenesená",J718,0)</f>
        <v>0</v>
      </c>
      <c r="BH718" s="244">
        <f>IF(N718="sníž. přenesená",J718,0)</f>
        <v>0</v>
      </c>
      <c r="BI718" s="244">
        <f>IF(N718="nulová",J718,0)</f>
        <v>0</v>
      </c>
      <c r="BJ718" s="19" t="s">
        <v>89</v>
      </c>
      <c r="BK718" s="244">
        <f>ROUND(I718*H718,2)</f>
        <v>0</v>
      </c>
      <c r="BL718" s="19" t="s">
        <v>319</v>
      </c>
      <c r="BM718" s="243" t="s">
        <v>4389</v>
      </c>
    </row>
    <row r="719" s="14" customFormat="1">
      <c r="A719" s="14"/>
      <c r="B719" s="257"/>
      <c r="C719" s="258"/>
      <c r="D719" s="247" t="s">
        <v>232</v>
      </c>
      <c r="E719" s="259" t="s">
        <v>1</v>
      </c>
      <c r="F719" s="260" t="s">
        <v>1297</v>
      </c>
      <c r="G719" s="258"/>
      <c r="H719" s="259" t="s">
        <v>1</v>
      </c>
      <c r="I719" s="261"/>
      <c r="J719" s="258"/>
      <c r="K719" s="258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232</v>
      </c>
      <c r="AU719" s="266" t="s">
        <v>89</v>
      </c>
      <c r="AV719" s="14" t="s">
        <v>84</v>
      </c>
      <c r="AW719" s="14" t="s">
        <v>33</v>
      </c>
      <c r="AX719" s="14" t="s">
        <v>78</v>
      </c>
      <c r="AY719" s="266" t="s">
        <v>224</v>
      </c>
    </row>
    <row r="720" s="13" customFormat="1">
      <c r="A720" s="13"/>
      <c r="B720" s="245"/>
      <c r="C720" s="246"/>
      <c r="D720" s="247" t="s">
        <v>232</v>
      </c>
      <c r="E720" s="248" t="s">
        <v>1</v>
      </c>
      <c r="F720" s="249" t="s">
        <v>3526</v>
      </c>
      <c r="G720" s="246"/>
      <c r="H720" s="250">
        <v>123.01300000000001</v>
      </c>
      <c r="I720" s="251"/>
      <c r="J720" s="246"/>
      <c r="K720" s="246"/>
      <c r="L720" s="252"/>
      <c r="M720" s="253"/>
      <c r="N720" s="254"/>
      <c r="O720" s="254"/>
      <c r="P720" s="254"/>
      <c r="Q720" s="254"/>
      <c r="R720" s="254"/>
      <c r="S720" s="254"/>
      <c r="T720" s="25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6" t="s">
        <v>232</v>
      </c>
      <c r="AU720" s="256" t="s">
        <v>89</v>
      </c>
      <c r="AV720" s="13" t="s">
        <v>89</v>
      </c>
      <c r="AW720" s="13" t="s">
        <v>33</v>
      </c>
      <c r="AX720" s="13" t="s">
        <v>84</v>
      </c>
      <c r="AY720" s="256" t="s">
        <v>224</v>
      </c>
    </row>
    <row r="721" s="2" customFormat="1" ht="21.75" customHeight="1">
      <c r="A721" s="40"/>
      <c r="B721" s="41"/>
      <c r="C721" s="231" t="s">
        <v>930</v>
      </c>
      <c r="D721" s="231" t="s">
        <v>226</v>
      </c>
      <c r="E721" s="232" t="s">
        <v>859</v>
      </c>
      <c r="F721" s="233" t="s">
        <v>860</v>
      </c>
      <c r="G721" s="234" t="s">
        <v>229</v>
      </c>
      <c r="H721" s="235">
        <v>111.83</v>
      </c>
      <c r="I721" s="236"/>
      <c r="J721" s="237">
        <f>ROUND(I721*H721,2)</f>
        <v>0</v>
      </c>
      <c r="K721" s="238"/>
      <c r="L721" s="46"/>
      <c r="M721" s="239" t="s">
        <v>1</v>
      </c>
      <c r="N721" s="240" t="s">
        <v>44</v>
      </c>
      <c r="O721" s="93"/>
      <c r="P721" s="241">
        <f>O721*H721</f>
        <v>0</v>
      </c>
      <c r="Q721" s="241">
        <v>0</v>
      </c>
      <c r="R721" s="241">
        <f>Q721*H721</f>
        <v>0</v>
      </c>
      <c r="S721" s="241">
        <v>0</v>
      </c>
      <c r="T721" s="242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3" t="s">
        <v>319</v>
      </c>
      <c r="AT721" s="243" t="s">
        <v>226</v>
      </c>
      <c r="AU721" s="243" t="s">
        <v>89</v>
      </c>
      <c r="AY721" s="19" t="s">
        <v>224</v>
      </c>
      <c r="BE721" s="244">
        <f>IF(N721="základní",J721,0)</f>
        <v>0</v>
      </c>
      <c r="BF721" s="244">
        <f>IF(N721="snížená",J721,0)</f>
        <v>0</v>
      </c>
      <c r="BG721" s="244">
        <f>IF(N721="zákl. přenesená",J721,0)</f>
        <v>0</v>
      </c>
      <c r="BH721" s="244">
        <f>IF(N721="sníž. přenesená",J721,0)</f>
        <v>0</v>
      </c>
      <c r="BI721" s="244">
        <f>IF(N721="nulová",J721,0)</f>
        <v>0</v>
      </c>
      <c r="BJ721" s="19" t="s">
        <v>89</v>
      </c>
      <c r="BK721" s="244">
        <f>ROUND(I721*H721,2)</f>
        <v>0</v>
      </c>
      <c r="BL721" s="19" t="s">
        <v>319</v>
      </c>
      <c r="BM721" s="243" t="s">
        <v>4390</v>
      </c>
    </row>
    <row r="722" s="14" customFormat="1">
      <c r="A722" s="14"/>
      <c r="B722" s="257"/>
      <c r="C722" s="258"/>
      <c r="D722" s="247" t="s">
        <v>232</v>
      </c>
      <c r="E722" s="259" t="s">
        <v>1</v>
      </c>
      <c r="F722" s="260" t="s">
        <v>1297</v>
      </c>
      <c r="G722" s="258"/>
      <c r="H722" s="259" t="s">
        <v>1</v>
      </c>
      <c r="I722" s="261"/>
      <c r="J722" s="258"/>
      <c r="K722" s="258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232</v>
      </c>
      <c r="AU722" s="266" t="s">
        <v>89</v>
      </c>
      <c r="AV722" s="14" t="s">
        <v>84</v>
      </c>
      <c r="AW722" s="14" t="s">
        <v>33</v>
      </c>
      <c r="AX722" s="14" t="s">
        <v>78</v>
      </c>
      <c r="AY722" s="266" t="s">
        <v>224</v>
      </c>
    </row>
    <row r="723" s="13" customFormat="1">
      <c r="A723" s="13"/>
      <c r="B723" s="245"/>
      <c r="C723" s="246"/>
      <c r="D723" s="247" t="s">
        <v>232</v>
      </c>
      <c r="E723" s="248" t="s">
        <v>1</v>
      </c>
      <c r="F723" s="249" t="s">
        <v>3510</v>
      </c>
      <c r="G723" s="246"/>
      <c r="H723" s="250">
        <v>111.83</v>
      </c>
      <c r="I723" s="251"/>
      <c r="J723" s="246"/>
      <c r="K723" s="246"/>
      <c r="L723" s="252"/>
      <c r="M723" s="253"/>
      <c r="N723" s="254"/>
      <c r="O723" s="254"/>
      <c r="P723" s="254"/>
      <c r="Q723" s="254"/>
      <c r="R723" s="254"/>
      <c r="S723" s="254"/>
      <c r="T723" s="25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6" t="s">
        <v>232</v>
      </c>
      <c r="AU723" s="256" t="s">
        <v>89</v>
      </c>
      <c r="AV723" s="13" t="s">
        <v>89</v>
      </c>
      <c r="AW723" s="13" t="s">
        <v>33</v>
      </c>
      <c r="AX723" s="13" t="s">
        <v>84</v>
      </c>
      <c r="AY723" s="256" t="s">
        <v>224</v>
      </c>
    </row>
    <row r="724" s="2" customFormat="1" ht="16.5" customHeight="1">
      <c r="A724" s="40"/>
      <c r="B724" s="41"/>
      <c r="C724" s="278" t="s">
        <v>934</v>
      </c>
      <c r="D724" s="278" t="s">
        <v>390</v>
      </c>
      <c r="E724" s="279" t="s">
        <v>863</v>
      </c>
      <c r="F724" s="280" t="s">
        <v>864</v>
      </c>
      <c r="G724" s="281" t="s">
        <v>236</v>
      </c>
      <c r="H724" s="282">
        <v>8.2189999999999994</v>
      </c>
      <c r="I724" s="283"/>
      <c r="J724" s="284">
        <f>ROUND(I724*H724,2)</f>
        <v>0</v>
      </c>
      <c r="K724" s="285"/>
      <c r="L724" s="286"/>
      <c r="M724" s="287" t="s">
        <v>1</v>
      </c>
      <c r="N724" s="288" t="s">
        <v>44</v>
      </c>
      <c r="O724" s="93"/>
      <c r="P724" s="241">
        <f>O724*H724</f>
        <v>0</v>
      </c>
      <c r="Q724" s="241">
        <v>0.5</v>
      </c>
      <c r="R724" s="241">
        <f>Q724*H724</f>
        <v>4.1094999999999997</v>
      </c>
      <c r="S724" s="241">
        <v>0</v>
      </c>
      <c r="T724" s="242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3" t="s">
        <v>418</v>
      </c>
      <c r="AT724" s="243" t="s">
        <v>390</v>
      </c>
      <c r="AU724" s="243" t="s">
        <v>89</v>
      </c>
      <c r="AY724" s="19" t="s">
        <v>224</v>
      </c>
      <c r="BE724" s="244">
        <f>IF(N724="základní",J724,0)</f>
        <v>0</v>
      </c>
      <c r="BF724" s="244">
        <f>IF(N724="snížená",J724,0)</f>
        <v>0</v>
      </c>
      <c r="BG724" s="244">
        <f>IF(N724="zákl. přenesená",J724,0)</f>
        <v>0</v>
      </c>
      <c r="BH724" s="244">
        <f>IF(N724="sníž. přenesená",J724,0)</f>
        <v>0</v>
      </c>
      <c r="BI724" s="244">
        <f>IF(N724="nulová",J724,0)</f>
        <v>0</v>
      </c>
      <c r="BJ724" s="19" t="s">
        <v>89</v>
      </c>
      <c r="BK724" s="244">
        <f>ROUND(I724*H724,2)</f>
        <v>0</v>
      </c>
      <c r="BL724" s="19" t="s">
        <v>319</v>
      </c>
      <c r="BM724" s="243" t="s">
        <v>4391</v>
      </c>
    </row>
    <row r="725" s="14" customFormat="1">
      <c r="A725" s="14"/>
      <c r="B725" s="257"/>
      <c r="C725" s="258"/>
      <c r="D725" s="247" t="s">
        <v>232</v>
      </c>
      <c r="E725" s="259" t="s">
        <v>1</v>
      </c>
      <c r="F725" s="260" t="s">
        <v>1297</v>
      </c>
      <c r="G725" s="258"/>
      <c r="H725" s="259" t="s">
        <v>1</v>
      </c>
      <c r="I725" s="261"/>
      <c r="J725" s="258"/>
      <c r="K725" s="258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232</v>
      </c>
      <c r="AU725" s="266" t="s">
        <v>89</v>
      </c>
      <c r="AV725" s="14" t="s">
        <v>84</v>
      </c>
      <c r="AW725" s="14" t="s">
        <v>33</v>
      </c>
      <c r="AX725" s="14" t="s">
        <v>78</v>
      </c>
      <c r="AY725" s="266" t="s">
        <v>224</v>
      </c>
    </row>
    <row r="726" s="13" customFormat="1">
      <c r="A726" s="13"/>
      <c r="B726" s="245"/>
      <c r="C726" s="246"/>
      <c r="D726" s="247" t="s">
        <v>232</v>
      </c>
      <c r="E726" s="248" t="s">
        <v>1</v>
      </c>
      <c r="F726" s="249" t="s">
        <v>3529</v>
      </c>
      <c r="G726" s="246"/>
      <c r="H726" s="250">
        <v>8.2189999999999994</v>
      </c>
      <c r="I726" s="251"/>
      <c r="J726" s="246"/>
      <c r="K726" s="246"/>
      <c r="L726" s="252"/>
      <c r="M726" s="253"/>
      <c r="N726" s="254"/>
      <c r="O726" s="254"/>
      <c r="P726" s="254"/>
      <c r="Q726" s="254"/>
      <c r="R726" s="254"/>
      <c r="S726" s="254"/>
      <c r="T726" s="25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6" t="s">
        <v>232</v>
      </c>
      <c r="AU726" s="256" t="s">
        <v>89</v>
      </c>
      <c r="AV726" s="13" t="s">
        <v>89</v>
      </c>
      <c r="AW726" s="13" t="s">
        <v>33</v>
      </c>
      <c r="AX726" s="13" t="s">
        <v>84</v>
      </c>
      <c r="AY726" s="256" t="s">
        <v>224</v>
      </c>
    </row>
    <row r="727" s="2" customFormat="1" ht="16.5" customHeight="1">
      <c r="A727" s="40"/>
      <c r="B727" s="41"/>
      <c r="C727" s="231" t="s">
        <v>938</v>
      </c>
      <c r="D727" s="231" t="s">
        <v>226</v>
      </c>
      <c r="E727" s="232" t="s">
        <v>868</v>
      </c>
      <c r="F727" s="233" t="s">
        <v>869</v>
      </c>
      <c r="G727" s="234" t="s">
        <v>229</v>
      </c>
      <c r="H727" s="235">
        <v>111.83</v>
      </c>
      <c r="I727" s="236"/>
      <c r="J727" s="237">
        <f>ROUND(I727*H727,2)</f>
        <v>0</v>
      </c>
      <c r="K727" s="238"/>
      <c r="L727" s="46"/>
      <c r="M727" s="239" t="s">
        <v>1</v>
      </c>
      <c r="N727" s="240" t="s">
        <v>44</v>
      </c>
      <c r="O727" s="93"/>
      <c r="P727" s="241">
        <f>O727*H727</f>
        <v>0</v>
      </c>
      <c r="Q727" s="241">
        <v>0</v>
      </c>
      <c r="R727" s="241">
        <f>Q727*H727</f>
        <v>0</v>
      </c>
      <c r="S727" s="241">
        <v>0</v>
      </c>
      <c r="T727" s="242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3" t="s">
        <v>319</v>
      </c>
      <c r="AT727" s="243" t="s">
        <v>226</v>
      </c>
      <c r="AU727" s="243" t="s">
        <v>89</v>
      </c>
      <c r="AY727" s="19" t="s">
        <v>224</v>
      </c>
      <c r="BE727" s="244">
        <f>IF(N727="základní",J727,0)</f>
        <v>0</v>
      </c>
      <c r="BF727" s="244">
        <f>IF(N727="snížená",J727,0)</f>
        <v>0</v>
      </c>
      <c r="BG727" s="244">
        <f>IF(N727="zákl. přenesená",J727,0)</f>
        <v>0</v>
      </c>
      <c r="BH727" s="244">
        <f>IF(N727="sníž. přenesená",J727,0)</f>
        <v>0</v>
      </c>
      <c r="BI727" s="244">
        <f>IF(N727="nulová",J727,0)</f>
        <v>0</v>
      </c>
      <c r="BJ727" s="19" t="s">
        <v>89</v>
      </c>
      <c r="BK727" s="244">
        <f>ROUND(I727*H727,2)</f>
        <v>0</v>
      </c>
      <c r="BL727" s="19" t="s">
        <v>319</v>
      </c>
      <c r="BM727" s="243" t="s">
        <v>4392</v>
      </c>
    </row>
    <row r="728" s="14" customFormat="1">
      <c r="A728" s="14"/>
      <c r="B728" s="257"/>
      <c r="C728" s="258"/>
      <c r="D728" s="247" t="s">
        <v>232</v>
      </c>
      <c r="E728" s="259" t="s">
        <v>1</v>
      </c>
      <c r="F728" s="260" t="s">
        <v>1297</v>
      </c>
      <c r="G728" s="258"/>
      <c r="H728" s="259" t="s">
        <v>1</v>
      </c>
      <c r="I728" s="261"/>
      <c r="J728" s="258"/>
      <c r="K728" s="258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232</v>
      </c>
      <c r="AU728" s="266" t="s">
        <v>89</v>
      </c>
      <c r="AV728" s="14" t="s">
        <v>84</v>
      </c>
      <c r="AW728" s="14" t="s">
        <v>33</v>
      </c>
      <c r="AX728" s="14" t="s">
        <v>78</v>
      </c>
      <c r="AY728" s="266" t="s">
        <v>224</v>
      </c>
    </row>
    <row r="729" s="13" customFormat="1">
      <c r="A729" s="13"/>
      <c r="B729" s="245"/>
      <c r="C729" s="246"/>
      <c r="D729" s="247" t="s">
        <v>232</v>
      </c>
      <c r="E729" s="248" t="s">
        <v>1</v>
      </c>
      <c r="F729" s="249" t="s">
        <v>3510</v>
      </c>
      <c r="G729" s="246"/>
      <c r="H729" s="250">
        <v>111.83</v>
      </c>
      <c r="I729" s="251"/>
      <c r="J729" s="246"/>
      <c r="K729" s="246"/>
      <c r="L729" s="252"/>
      <c r="M729" s="253"/>
      <c r="N729" s="254"/>
      <c r="O729" s="254"/>
      <c r="P729" s="254"/>
      <c r="Q729" s="254"/>
      <c r="R729" s="254"/>
      <c r="S729" s="254"/>
      <c r="T729" s="25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6" t="s">
        <v>232</v>
      </c>
      <c r="AU729" s="256" t="s">
        <v>89</v>
      </c>
      <c r="AV729" s="13" t="s">
        <v>89</v>
      </c>
      <c r="AW729" s="13" t="s">
        <v>33</v>
      </c>
      <c r="AX729" s="13" t="s">
        <v>84</v>
      </c>
      <c r="AY729" s="256" t="s">
        <v>224</v>
      </c>
    </row>
    <row r="730" s="2" customFormat="1" ht="24.15" customHeight="1">
      <c r="A730" s="40"/>
      <c r="B730" s="41"/>
      <c r="C730" s="278" t="s">
        <v>952</v>
      </c>
      <c r="D730" s="278" t="s">
        <v>390</v>
      </c>
      <c r="E730" s="279" t="s">
        <v>3531</v>
      </c>
      <c r="F730" s="280" t="s">
        <v>3532</v>
      </c>
      <c r="G730" s="281" t="s">
        <v>229</v>
      </c>
      <c r="H730" s="282">
        <v>117.42100000000001</v>
      </c>
      <c r="I730" s="283"/>
      <c r="J730" s="284">
        <f>ROUND(I730*H730,2)</f>
        <v>0</v>
      </c>
      <c r="K730" s="285"/>
      <c r="L730" s="286"/>
      <c r="M730" s="287" t="s">
        <v>1</v>
      </c>
      <c r="N730" s="288" t="s">
        <v>44</v>
      </c>
      <c r="O730" s="93"/>
      <c r="P730" s="241">
        <f>O730*H730</f>
        <v>0</v>
      </c>
      <c r="Q730" s="241">
        <v>0.01</v>
      </c>
      <c r="R730" s="241">
        <f>Q730*H730</f>
        <v>1.1742100000000002</v>
      </c>
      <c r="S730" s="241">
        <v>0</v>
      </c>
      <c r="T730" s="242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3" t="s">
        <v>418</v>
      </c>
      <c r="AT730" s="243" t="s">
        <v>390</v>
      </c>
      <c r="AU730" s="243" t="s">
        <v>89</v>
      </c>
      <c r="AY730" s="19" t="s">
        <v>224</v>
      </c>
      <c r="BE730" s="244">
        <f>IF(N730="základní",J730,0)</f>
        <v>0</v>
      </c>
      <c r="BF730" s="244">
        <f>IF(N730="snížená",J730,0)</f>
        <v>0</v>
      </c>
      <c r="BG730" s="244">
        <f>IF(N730="zákl. přenesená",J730,0)</f>
        <v>0</v>
      </c>
      <c r="BH730" s="244">
        <f>IF(N730="sníž. přenesená",J730,0)</f>
        <v>0</v>
      </c>
      <c r="BI730" s="244">
        <f>IF(N730="nulová",J730,0)</f>
        <v>0</v>
      </c>
      <c r="BJ730" s="19" t="s">
        <v>89</v>
      </c>
      <c r="BK730" s="244">
        <f>ROUND(I730*H730,2)</f>
        <v>0</v>
      </c>
      <c r="BL730" s="19" t="s">
        <v>319</v>
      </c>
      <c r="BM730" s="243" t="s">
        <v>4393</v>
      </c>
    </row>
    <row r="731" s="14" customFormat="1">
      <c r="A731" s="14"/>
      <c r="B731" s="257"/>
      <c r="C731" s="258"/>
      <c r="D731" s="247" t="s">
        <v>232</v>
      </c>
      <c r="E731" s="259" t="s">
        <v>1</v>
      </c>
      <c r="F731" s="260" t="s">
        <v>1297</v>
      </c>
      <c r="G731" s="258"/>
      <c r="H731" s="259" t="s">
        <v>1</v>
      </c>
      <c r="I731" s="261"/>
      <c r="J731" s="258"/>
      <c r="K731" s="258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232</v>
      </c>
      <c r="AU731" s="266" t="s">
        <v>89</v>
      </c>
      <c r="AV731" s="14" t="s">
        <v>84</v>
      </c>
      <c r="AW731" s="14" t="s">
        <v>33</v>
      </c>
      <c r="AX731" s="14" t="s">
        <v>78</v>
      </c>
      <c r="AY731" s="266" t="s">
        <v>224</v>
      </c>
    </row>
    <row r="732" s="13" customFormat="1">
      <c r="A732" s="13"/>
      <c r="B732" s="245"/>
      <c r="C732" s="246"/>
      <c r="D732" s="247" t="s">
        <v>232</v>
      </c>
      <c r="E732" s="248" t="s">
        <v>1</v>
      </c>
      <c r="F732" s="249" t="s">
        <v>3534</v>
      </c>
      <c r="G732" s="246"/>
      <c r="H732" s="250">
        <v>117.42100000000001</v>
      </c>
      <c r="I732" s="251"/>
      <c r="J732" s="246"/>
      <c r="K732" s="246"/>
      <c r="L732" s="252"/>
      <c r="M732" s="253"/>
      <c r="N732" s="254"/>
      <c r="O732" s="254"/>
      <c r="P732" s="254"/>
      <c r="Q732" s="254"/>
      <c r="R732" s="254"/>
      <c r="S732" s="254"/>
      <c r="T732" s="25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6" t="s">
        <v>232</v>
      </c>
      <c r="AU732" s="256" t="s">
        <v>89</v>
      </c>
      <c r="AV732" s="13" t="s">
        <v>89</v>
      </c>
      <c r="AW732" s="13" t="s">
        <v>33</v>
      </c>
      <c r="AX732" s="13" t="s">
        <v>84</v>
      </c>
      <c r="AY732" s="256" t="s">
        <v>224</v>
      </c>
    </row>
    <row r="733" s="2" customFormat="1" ht="16.5" customHeight="1">
      <c r="A733" s="40"/>
      <c r="B733" s="41"/>
      <c r="C733" s="231" t="s">
        <v>956</v>
      </c>
      <c r="D733" s="231" t="s">
        <v>226</v>
      </c>
      <c r="E733" s="232" t="s">
        <v>877</v>
      </c>
      <c r="F733" s="233" t="s">
        <v>878</v>
      </c>
      <c r="G733" s="234" t="s">
        <v>229</v>
      </c>
      <c r="H733" s="235">
        <v>111.83</v>
      </c>
      <c r="I733" s="236"/>
      <c r="J733" s="237">
        <f>ROUND(I733*H733,2)</f>
        <v>0</v>
      </c>
      <c r="K733" s="238"/>
      <c r="L733" s="46"/>
      <c r="M733" s="239" t="s">
        <v>1</v>
      </c>
      <c r="N733" s="240" t="s">
        <v>44</v>
      </c>
      <c r="O733" s="93"/>
      <c r="P733" s="241">
        <f>O733*H733</f>
        <v>0</v>
      </c>
      <c r="Q733" s="241">
        <v>0</v>
      </c>
      <c r="R733" s="241">
        <f>Q733*H733</f>
        <v>0</v>
      </c>
      <c r="S733" s="241">
        <v>0</v>
      </c>
      <c r="T733" s="242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3" t="s">
        <v>319</v>
      </c>
      <c r="AT733" s="243" t="s">
        <v>226</v>
      </c>
      <c r="AU733" s="243" t="s">
        <v>89</v>
      </c>
      <c r="AY733" s="19" t="s">
        <v>224</v>
      </c>
      <c r="BE733" s="244">
        <f>IF(N733="základní",J733,0)</f>
        <v>0</v>
      </c>
      <c r="BF733" s="244">
        <f>IF(N733="snížená",J733,0)</f>
        <v>0</v>
      </c>
      <c r="BG733" s="244">
        <f>IF(N733="zákl. přenesená",J733,0)</f>
        <v>0</v>
      </c>
      <c r="BH733" s="244">
        <f>IF(N733="sníž. přenesená",J733,0)</f>
        <v>0</v>
      </c>
      <c r="BI733" s="244">
        <f>IF(N733="nulová",J733,0)</f>
        <v>0</v>
      </c>
      <c r="BJ733" s="19" t="s">
        <v>89</v>
      </c>
      <c r="BK733" s="244">
        <f>ROUND(I733*H733,2)</f>
        <v>0</v>
      </c>
      <c r="BL733" s="19" t="s">
        <v>319</v>
      </c>
      <c r="BM733" s="243" t="s">
        <v>4394</v>
      </c>
    </row>
    <row r="734" s="14" customFormat="1">
      <c r="A734" s="14"/>
      <c r="B734" s="257"/>
      <c r="C734" s="258"/>
      <c r="D734" s="247" t="s">
        <v>232</v>
      </c>
      <c r="E734" s="259" t="s">
        <v>1</v>
      </c>
      <c r="F734" s="260" t="s">
        <v>1297</v>
      </c>
      <c r="G734" s="258"/>
      <c r="H734" s="259" t="s">
        <v>1</v>
      </c>
      <c r="I734" s="261"/>
      <c r="J734" s="258"/>
      <c r="K734" s="258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232</v>
      </c>
      <c r="AU734" s="266" t="s">
        <v>89</v>
      </c>
      <c r="AV734" s="14" t="s">
        <v>84</v>
      </c>
      <c r="AW734" s="14" t="s">
        <v>33</v>
      </c>
      <c r="AX734" s="14" t="s">
        <v>78</v>
      </c>
      <c r="AY734" s="266" t="s">
        <v>224</v>
      </c>
    </row>
    <row r="735" s="13" customFormat="1">
      <c r="A735" s="13"/>
      <c r="B735" s="245"/>
      <c r="C735" s="246"/>
      <c r="D735" s="247" t="s">
        <v>232</v>
      </c>
      <c r="E735" s="248" t="s">
        <v>1</v>
      </c>
      <c r="F735" s="249" t="s">
        <v>3510</v>
      </c>
      <c r="G735" s="246"/>
      <c r="H735" s="250">
        <v>111.83</v>
      </c>
      <c r="I735" s="251"/>
      <c r="J735" s="246"/>
      <c r="K735" s="246"/>
      <c r="L735" s="252"/>
      <c r="M735" s="253"/>
      <c r="N735" s="254"/>
      <c r="O735" s="254"/>
      <c r="P735" s="254"/>
      <c r="Q735" s="254"/>
      <c r="R735" s="254"/>
      <c r="S735" s="254"/>
      <c r="T735" s="25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6" t="s">
        <v>232</v>
      </c>
      <c r="AU735" s="256" t="s">
        <v>89</v>
      </c>
      <c r="AV735" s="13" t="s">
        <v>89</v>
      </c>
      <c r="AW735" s="13" t="s">
        <v>33</v>
      </c>
      <c r="AX735" s="13" t="s">
        <v>84</v>
      </c>
      <c r="AY735" s="256" t="s">
        <v>224</v>
      </c>
    </row>
    <row r="736" s="2" customFormat="1" ht="21.75" customHeight="1">
      <c r="A736" s="40"/>
      <c r="B736" s="41"/>
      <c r="C736" s="278" t="s">
        <v>960</v>
      </c>
      <c r="D736" s="278" t="s">
        <v>390</v>
      </c>
      <c r="E736" s="279" t="s">
        <v>881</v>
      </c>
      <c r="F736" s="280" t="s">
        <v>882</v>
      </c>
      <c r="G736" s="281" t="s">
        <v>386</v>
      </c>
      <c r="H736" s="282">
        <v>2236.598</v>
      </c>
      <c r="I736" s="283"/>
      <c r="J736" s="284">
        <f>ROUND(I736*H736,2)</f>
        <v>0</v>
      </c>
      <c r="K736" s="285"/>
      <c r="L736" s="286"/>
      <c r="M736" s="287" t="s">
        <v>1</v>
      </c>
      <c r="N736" s="288" t="s">
        <v>44</v>
      </c>
      <c r="O736" s="93"/>
      <c r="P736" s="241">
        <f>O736*H736</f>
        <v>0</v>
      </c>
      <c r="Q736" s="241">
        <v>8.0000000000000007E-05</v>
      </c>
      <c r="R736" s="241">
        <f>Q736*H736</f>
        <v>0.17892784000000001</v>
      </c>
      <c r="S736" s="241">
        <v>0</v>
      </c>
      <c r="T736" s="242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3" t="s">
        <v>418</v>
      </c>
      <c r="AT736" s="243" t="s">
        <v>390</v>
      </c>
      <c r="AU736" s="243" t="s">
        <v>89</v>
      </c>
      <c r="AY736" s="19" t="s">
        <v>224</v>
      </c>
      <c r="BE736" s="244">
        <f>IF(N736="základní",J736,0)</f>
        <v>0</v>
      </c>
      <c r="BF736" s="244">
        <f>IF(N736="snížená",J736,0)</f>
        <v>0</v>
      </c>
      <c r="BG736" s="244">
        <f>IF(N736="zákl. přenesená",J736,0)</f>
        <v>0</v>
      </c>
      <c r="BH736" s="244">
        <f>IF(N736="sníž. přenesená",J736,0)</f>
        <v>0</v>
      </c>
      <c r="BI736" s="244">
        <f>IF(N736="nulová",J736,0)</f>
        <v>0</v>
      </c>
      <c r="BJ736" s="19" t="s">
        <v>89</v>
      </c>
      <c r="BK736" s="244">
        <f>ROUND(I736*H736,2)</f>
        <v>0</v>
      </c>
      <c r="BL736" s="19" t="s">
        <v>319</v>
      </c>
      <c r="BM736" s="243" t="s">
        <v>4395</v>
      </c>
    </row>
    <row r="737" s="14" customFormat="1">
      <c r="A737" s="14"/>
      <c r="B737" s="257"/>
      <c r="C737" s="258"/>
      <c r="D737" s="247" t="s">
        <v>232</v>
      </c>
      <c r="E737" s="259" t="s">
        <v>1</v>
      </c>
      <c r="F737" s="260" t="s">
        <v>1297</v>
      </c>
      <c r="G737" s="258"/>
      <c r="H737" s="259" t="s">
        <v>1</v>
      </c>
      <c r="I737" s="261"/>
      <c r="J737" s="258"/>
      <c r="K737" s="258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232</v>
      </c>
      <c r="AU737" s="266" t="s">
        <v>89</v>
      </c>
      <c r="AV737" s="14" t="s">
        <v>84</v>
      </c>
      <c r="AW737" s="14" t="s">
        <v>33</v>
      </c>
      <c r="AX737" s="14" t="s">
        <v>78</v>
      </c>
      <c r="AY737" s="266" t="s">
        <v>224</v>
      </c>
    </row>
    <row r="738" s="13" customFormat="1">
      <c r="A738" s="13"/>
      <c r="B738" s="245"/>
      <c r="C738" s="246"/>
      <c r="D738" s="247" t="s">
        <v>232</v>
      </c>
      <c r="E738" s="248" t="s">
        <v>1</v>
      </c>
      <c r="F738" s="249" t="s">
        <v>3537</v>
      </c>
      <c r="G738" s="246"/>
      <c r="H738" s="250">
        <v>2236.598</v>
      </c>
      <c r="I738" s="251"/>
      <c r="J738" s="246"/>
      <c r="K738" s="246"/>
      <c r="L738" s="252"/>
      <c r="M738" s="253"/>
      <c r="N738" s="254"/>
      <c r="O738" s="254"/>
      <c r="P738" s="254"/>
      <c r="Q738" s="254"/>
      <c r="R738" s="254"/>
      <c r="S738" s="254"/>
      <c r="T738" s="25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6" t="s">
        <v>232</v>
      </c>
      <c r="AU738" s="256" t="s">
        <v>89</v>
      </c>
      <c r="AV738" s="13" t="s">
        <v>89</v>
      </c>
      <c r="AW738" s="13" t="s">
        <v>33</v>
      </c>
      <c r="AX738" s="13" t="s">
        <v>84</v>
      </c>
      <c r="AY738" s="256" t="s">
        <v>224</v>
      </c>
    </row>
    <row r="739" s="2" customFormat="1" ht="16.5" customHeight="1">
      <c r="A739" s="40"/>
      <c r="B739" s="41"/>
      <c r="C739" s="231" t="s">
        <v>967</v>
      </c>
      <c r="D739" s="231" t="s">
        <v>226</v>
      </c>
      <c r="E739" s="232" t="s">
        <v>886</v>
      </c>
      <c r="F739" s="233" t="s">
        <v>887</v>
      </c>
      <c r="G739" s="234" t="s">
        <v>229</v>
      </c>
      <c r="H739" s="235">
        <v>22.693999999999999</v>
      </c>
      <c r="I739" s="236"/>
      <c r="J739" s="237">
        <f>ROUND(I739*H739,2)</f>
        <v>0</v>
      </c>
      <c r="K739" s="238"/>
      <c r="L739" s="46"/>
      <c r="M739" s="239" t="s">
        <v>1</v>
      </c>
      <c r="N739" s="240" t="s">
        <v>44</v>
      </c>
      <c r="O739" s="93"/>
      <c r="P739" s="241">
        <f>O739*H739</f>
        <v>0</v>
      </c>
      <c r="Q739" s="241">
        <v>0</v>
      </c>
      <c r="R739" s="241">
        <f>Q739*H739</f>
        <v>0</v>
      </c>
      <c r="S739" s="241">
        <v>0</v>
      </c>
      <c r="T739" s="242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3" t="s">
        <v>319</v>
      </c>
      <c r="AT739" s="243" t="s">
        <v>226</v>
      </c>
      <c r="AU739" s="243" t="s">
        <v>89</v>
      </c>
      <c r="AY739" s="19" t="s">
        <v>224</v>
      </c>
      <c r="BE739" s="244">
        <f>IF(N739="základní",J739,0)</f>
        <v>0</v>
      </c>
      <c r="BF739" s="244">
        <f>IF(N739="snížená",J739,0)</f>
        <v>0</v>
      </c>
      <c r="BG739" s="244">
        <f>IF(N739="zákl. přenesená",J739,0)</f>
        <v>0</v>
      </c>
      <c r="BH739" s="244">
        <f>IF(N739="sníž. přenesená",J739,0)</f>
        <v>0</v>
      </c>
      <c r="BI739" s="244">
        <f>IF(N739="nulová",J739,0)</f>
        <v>0</v>
      </c>
      <c r="BJ739" s="19" t="s">
        <v>89</v>
      </c>
      <c r="BK739" s="244">
        <f>ROUND(I739*H739,2)</f>
        <v>0</v>
      </c>
      <c r="BL739" s="19" t="s">
        <v>319</v>
      </c>
      <c r="BM739" s="243" t="s">
        <v>4396</v>
      </c>
    </row>
    <row r="740" s="13" customFormat="1">
      <c r="A740" s="13"/>
      <c r="B740" s="245"/>
      <c r="C740" s="246"/>
      <c r="D740" s="247" t="s">
        <v>232</v>
      </c>
      <c r="E740" s="248" t="s">
        <v>1</v>
      </c>
      <c r="F740" s="249" t="s">
        <v>3539</v>
      </c>
      <c r="G740" s="246"/>
      <c r="H740" s="250">
        <v>22.693999999999999</v>
      </c>
      <c r="I740" s="251"/>
      <c r="J740" s="246"/>
      <c r="K740" s="246"/>
      <c r="L740" s="252"/>
      <c r="M740" s="253"/>
      <c r="N740" s="254"/>
      <c r="O740" s="254"/>
      <c r="P740" s="254"/>
      <c r="Q740" s="254"/>
      <c r="R740" s="254"/>
      <c r="S740" s="254"/>
      <c r="T740" s="25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6" t="s">
        <v>232</v>
      </c>
      <c r="AU740" s="256" t="s">
        <v>89</v>
      </c>
      <c r="AV740" s="13" t="s">
        <v>89</v>
      </c>
      <c r="AW740" s="13" t="s">
        <v>33</v>
      </c>
      <c r="AX740" s="13" t="s">
        <v>84</v>
      </c>
      <c r="AY740" s="256" t="s">
        <v>224</v>
      </c>
    </row>
    <row r="741" s="2" customFormat="1" ht="16.5" customHeight="1">
      <c r="A741" s="40"/>
      <c r="B741" s="41"/>
      <c r="C741" s="278" t="s">
        <v>973</v>
      </c>
      <c r="D741" s="278" t="s">
        <v>390</v>
      </c>
      <c r="E741" s="279" t="s">
        <v>776</v>
      </c>
      <c r="F741" s="280" t="s">
        <v>777</v>
      </c>
      <c r="G741" s="281" t="s">
        <v>322</v>
      </c>
      <c r="H741" s="282">
        <v>0.067000000000000004</v>
      </c>
      <c r="I741" s="283"/>
      <c r="J741" s="284">
        <f>ROUND(I741*H741,2)</f>
        <v>0</v>
      </c>
      <c r="K741" s="285"/>
      <c r="L741" s="286"/>
      <c r="M741" s="287" t="s">
        <v>1</v>
      </c>
      <c r="N741" s="288" t="s">
        <v>44</v>
      </c>
      <c r="O741" s="93"/>
      <c r="P741" s="241">
        <f>O741*H741</f>
        <v>0</v>
      </c>
      <c r="Q741" s="241">
        <v>1</v>
      </c>
      <c r="R741" s="241">
        <f>Q741*H741</f>
        <v>0.067000000000000004</v>
      </c>
      <c r="S741" s="241">
        <v>0</v>
      </c>
      <c r="T741" s="242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3" t="s">
        <v>418</v>
      </c>
      <c r="AT741" s="243" t="s">
        <v>390</v>
      </c>
      <c r="AU741" s="243" t="s">
        <v>89</v>
      </c>
      <c r="AY741" s="19" t="s">
        <v>224</v>
      </c>
      <c r="BE741" s="244">
        <f>IF(N741="základní",J741,0)</f>
        <v>0</v>
      </c>
      <c r="BF741" s="244">
        <f>IF(N741="snížená",J741,0)</f>
        <v>0</v>
      </c>
      <c r="BG741" s="244">
        <f>IF(N741="zákl. přenesená",J741,0)</f>
        <v>0</v>
      </c>
      <c r="BH741" s="244">
        <f>IF(N741="sníž. přenesená",J741,0)</f>
        <v>0</v>
      </c>
      <c r="BI741" s="244">
        <f>IF(N741="nulová",J741,0)</f>
        <v>0</v>
      </c>
      <c r="BJ741" s="19" t="s">
        <v>89</v>
      </c>
      <c r="BK741" s="244">
        <f>ROUND(I741*H741,2)</f>
        <v>0</v>
      </c>
      <c r="BL741" s="19" t="s">
        <v>319</v>
      </c>
      <c r="BM741" s="243" t="s">
        <v>4397</v>
      </c>
    </row>
    <row r="742" s="13" customFormat="1">
      <c r="A742" s="13"/>
      <c r="B742" s="245"/>
      <c r="C742" s="246"/>
      <c r="D742" s="247" t="s">
        <v>232</v>
      </c>
      <c r="E742" s="248" t="s">
        <v>1</v>
      </c>
      <c r="F742" s="249" t="s">
        <v>3541</v>
      </c>
      <c r="G742" s="246"/>
      <c r="H742" s="250">
        <v>0.058999999999999997</v>
      </c>
      <c r="I742" s="251"/>
      <c r="J742" s="246"/>
      <c r="K742" s="246"/>
      <c r="L742" s="252"/>
      <c r="M742" s="253"/>
      <c r="N742" s="254"/>
      <c r="O742" s="254"/>
      <c r="P742" s="254"/>
      <c r="Q742" s="254"/>
      <c r="R742" s="254"/>
      <c r="S742" s="254"/>
      <c r="T742" s="25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6" t="s">
        <v>232</v>
      </c>
      <c r="AU742" s="256" t="s">
        <v>89</v>
      </c>
      <c r="AV742" s="13" t="s">
        <v>89</v>
      </c>
      <c r="AW742" s="13" t="s">
        <v>33</v>
      </c>
      <c r="AX742" s="13" t="s">
        <v>78</v>
      </c>
      <c r="AY742" s="256" t="s">
        <v>224</v>
      </c>
    </row>
    <row r="743" s="13" customFormat="1">
      <c r="A743" s="13"/>
      <c r="B743" s="245"/>
      <c r="C743" s="246"/>
      <c r="D743" s="247" t="s">
        <v>232</v>
      </c>
      <c r="E743" s="248" t="s">
        <v>1</v>
      </c>
      <c r="F743" s="249" t="s">
        <v>3542</v>
      </c>
      <c r="G743" s="246"/>
      <c r="H743" s="250">
        <v>0.0080000000000000002</v>
      </c>
      <c r="I743" s="251"/>
      <c r="J743" s="246"/>
      <c r="K743" s="246"/>
      <c r="L743" s="252"/>
      <c r="M743" s="253"/>
      <c r="N743" s="254"/>
      <c r="O743" s="254"/>
      <c r="P743" s="254"/>
      <c r="Q743" s="254"/>
      <c r="R743" s="254"/>
      <c r="S743" s="254"/>
      <c r="T743" s="25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6" t="s">
        <v>232</v>
      </c>
      <c r="AU743" s="256" t="s">
        <v>89</v>
      </c>
      <c r="AV743" s="13" t="s">
        <v>89</v>
      </c>
      <c r="AW743" s="13" t="s">
        <v>33</v>
      </c>
      <c r="AX743" s="13" t="s">
        <v>78</v>
      </c>
      <c r="AY743" s="256" t="s">
        <v>224</v>
      </c>
    </row>
    <row r="744" s="15" customFormat="1">
      <c r="A744" s="15"/>
      <c r="B744" s="267"/>
      <c r="C744" s="268"/>
      <c r="D744" s="247" t="s">
        <v>232</v>
      </c>
      <c r="E744" s="269" t="s">
        <v>1</v>
      </c>
      <c r="F744" s="270" t="s">
        <v>248</v>
      </c>
      <c r="G744" s="268"/>
      <c r="H744" s="271">
        <v>0.067000000000000004</v>
      </c>
      <c r="I744" s="272"/>
      <c r="J744" s="268"/>
      <c r="K744" s="268"/>
      <c r="L744" s="273"/>
      <c r="M744" s="274"/>
      <c r="N744" s="275"/>
      <c r="O744" s="275"/>
      <c r="P744" s="275"/>
      <c r="Q744" s="275"/>
      <c r="R744" s="275"/>
      <c r="S744" s="275"/>
      <c r="T744" s="27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7" t="s">
        <v>232</v>
      </c>
      <c r="AU744" s="277" t="s">
        <v>89</v>
      </c>
      <c r="AV744" s="15" t="s">
        <v>230</v>
      </c>
      <c r="AW744" s="15" t="s">
        <v>33</v>
      </c>
      <c r="AX744" s="15" t="s">
        <v>84</v>
      </c>
      <c r="AY744" s="277" t="s">
        <v>224</v>
      </c>
    </row>
    <row r="745" s="2" customFormat="1" ht="16.5" customHeight="1">
      <c r="A745" s="40"/>
      <c r="B745" s="41"/>
      <c r="C745" s="231" t="s">
        <v>977</v>
      </c>
      <c r="D745" s="231" t="s">
        <v>226</v>
      </c>
      <c r="E745" s="232" t="s">
        <v>895</v>
      </c>
      <c r="F745" s="233" t="s">
        <v>896</v>
      </c>
      <c r="G745" s="234" t="s">
        <v>229</v>
      </c>
      <c r="H745" s="235">
        <v>22.693999999999999</v>
      </c>
      <c r="I745" s="236"/>
      <c r="J745" s="237">
        <f>ROUND(I745*H745,2)</f>
        <v>0</v>
      </c>
      <c r="K745" s="238"/>
      <c r="L745" s="46"/>
      <c r="M745" s="239" t="s">
        <v>1</v>
      </c>
      <c r="N745" s="240" t="s">
        <v>44</v>
      </c>
      <c r="O745" s="93"/>
      <c r="P745" s="241">
        <f>O745*H745</f>
        <v>0</v>
      </c>
      <c r="Q745" s="241">
        <v>0.00093999999999999997</v>
      </c>
      <c r="R745" s="241">
        <f>Q745*H745</f>
        <v>0.021332359999999998</v>
      </c>
      <c r="S745" s="241">
        <v>0</v>
      </c>
      <c r="T745" s="242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3" t="s">
        <v>319</v>
      </c>
      <c r="AT745" s="243" t="s">
        <v>226</v>
      </c>
      <c r="AU745" s="243" t="s">
        <v>89</v>
      </c>
      <c r="AY745" s="19" t="s">
        <v>224</v>
      </c>
      <c r="BE745" s="244">
        <f>IF(N745="základní",J745,0)</f>
        <v>0</v>
      </c>
      <c r="BF745" s="244">
        <f>IF(N745="snížená",J745,0)</f>
        <v>0</v>
      </c>
      <c r="BG745" s="244">
        <f>IF(N745="zákl. přenesená",J745,0)</f>
        <v>0</v>
      </c>
      <c r="BH745" s="244">
        <f>IF(N745="sníž. přenesená",J745,0)</f>
        <v>0</v>
      </c>
      <c r="BI745" s="244">
        <f>IF(N745="nulová",J745,0)</f>
        <v>0</v>
      </c>
      <c r="BJ745" s="19" t="s">
        <v>89</v>
      </c>
      <c r="BK745" s="244">
        <f>ROUND(I745*H745,2)</f>
        <v>0</v>
      </c>
      <c r="BL745" s="19" t="s">
        <v>319</v>
      </c>
      <c r="BM745" s="243" t="s">
        <v>4398</v>
      </c>
    </row>
    <row r="746" s="14" customFormat="1">
      <c r="A746" s="14"/>
      <c r="B746" s="257"/>
      <c r="C746" s="258"/>
      <c r="D746" s="247" t="s">
        <v>232</v>
      </c>
      <c r="E746" s="259" t="s">
        <v>1</v>
      </c>
      <c r="F746" s="260" t="s">
        <v>832</v>
      </c>
      <c r="G746" s="258"/>
      <c r="H746" s="259" t="s">
        <v>1</v>
      </c>
      <c r="I746" s="261"/>
      <c r="J746" s="258"/>
      <c r="K746" s="258"/>
      <c r="L746" s="262"/>
      <c r="M746" s="263"/>
      <c r="N746" s="264"/>
      <c r="O746" s="264"/>
      <c r="P746" s="264"/>
      <c r="Q746" s="264"/>
      <c r="R746" s="264"/>
      <c r="S746" s="264"/>
      <c r="T746" s="26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6" t="s">
        <v>232</v>
      </c>
      <c r="AU746" s="266" t="s">
        <v>89</v>
      </c>
      <c r="AV746" s="14" t="s">
        <v>84</v>
      </c>
      <c r="AW746" s="14" t="s">
        <v>33</v>
      </c>
      <c r="AX746" s="14" t="s">
        <v>78</v>
      </c>
      <c r="AY746" s="266" t="s">
        <v>224</v>
      </c>
    </row>
    <row r="747" s="13" customFormat="1">
      <c r="A747" s="13"/>
      <c r="B747" s="245"/>
      <c r="C747" s="246"/>
      <c r="D747" s="247" t="s">
        <v>232</v>
      </c>
      <c r="E747" s="248" t="s">
        <v>1</v>
      </c>
      <c r="F747" s="249" t="s">
        <v>3539</v>
      </c>
      <c r="G747" s="246"/>
      <c r="H747" s="250">
        <v>22.693999999999999</v>
      </c>
      <c r="I747" s="251"/>
      <c r="J747" s="246"/>
      <c r="K747" s="246"/>
      <c r="L747" s="252"/>
      <c r="M747" s="253"/>
      <c r="N747" s="254"/>
      <c r="O747" s="254"/>
      <c r="P747" s="254"/>
      <c r="Q747" s="254"/>
      <c r="R747" s="254"/>
      <c r="S747" s="254"/>
      <c r="T747" s="25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6" t="s">
        <v>232</v>
      </c>
      <c r="AU747" s="256" t="s">
        <v>89</v>
      </c>
      <c r="AV747" s="13" t="s">
        <v>89</v>
      </c>
      <c r="AW747" s="13" t="s">
        <v>33</v>
      </c>
      <c r="AX747" s="13" t="s">
        <v>84</v>
      </c>
      <c r="AY747" s="256" t="s">
        <v>224</v>
      </c>
    </row>
    <row r="748" s="2" customFormat="1" ht="24.15" customHeight="1">
      <c r="A748" s="40"/>
      <c r="B748" s="41"/>
      <c r="C748" s="278" t="s">
        <v>982</v>
      </c>
      <c r="D748" s="278" t="s">
        <v>390</v>
      </c>
      <c r="E748" s="279" t="s">
        <v>792</v>
      </c>
      <c r="F748" s="280" t="s">
        <v>793</v>
      </c>
      <c r="G748" s="281" t="s">
        <v>229</v>
      </c>
      <c r="H748" s="282">
        <v>255.37799999999999</v>
      </c>
      <c r="I748" s="283"/>
      <c r="J748" s="284">
        <f>ROUND(I748*H748,2)</f>
        <v>0</v>
      </c>
      <c r="K748" s="285"/>
      <c r="L748" s="286"/>
      <c r="M748" s="287" t="s">
        <v>1</v>
      </c>
      <c r="N748" s="288" t="s">
        <v>44</v>
      </c>
      <c r="O748" s="93"/>
      <c r="P748" s="241">
        <f>O748*H748</f>
        <v>0</v>
      </c>
      <c r="Q748" s="241">
        <v>0.0047000000000000002</v>
      </c>
      <c r="R748" s="241">
        <f>Q748*H748</f>
        <v>1.2002766</v>
      </c>
      <c r="S748" s="241">
        <v>0</v>
      </c>
      <c r="T748" s="242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3" t="s">
        <v>418</v>
      </c>
      <c r="AT748" s="243" t="s">
        <v>390</v>
      </c>
      <c r="AU748" s="243" t="s">
        <v>89</v>
      </c>
      <c r="AY748" s="19" t="s">
        <v>224</v>
      </c>
      <c r="BE748" s="244">
        <f>IF(N748="základní",J748,0)</f>
        <v>0</v>
      </c>
      <c r="BF748" s="244">
        <f>IF(N748="snížená",J748,0)</f>
        <v>0</v>
      </c>
      <c r="BG748" s="244">
        <f>IF(N748="zákl. přenesená",J748,0)</f>
        <v>0</v>
      </c>
      <c r="BH748" s="244">
        <f>IF(N748="sníž. přenesená",J748,0)</f>
        <v>0</v>
      </c>
      <c r="BI748" s="244">
        <f>IF(N748="nulová",J748,0)</f>
        <v>0</v>
      </c>
      <c r="BJ748" s="19" t="s">
        <v>89</v>
      </c>
      <c r="BK748" s="244">
        <f>ROUND(I748*H748,2)</f>
        <v>0</v>
      </c>
      <c r="BL748" s="19" t="s">
        <v>319</v>
      </c>
      <c r="BM748" s="243" t="s">
        <v>4399</v>
      </c>
    </row>
    <row r="749" s="14" customFormat="1">
      <c r="A749" s="14"/>
      <c r="B749" s="257"/>
      <c r="C749" s="258"/>
      <c r="D749" s="247" t="s">
        <v>232</v>
      </c>
      <c r="E749" s="259" t="s">
        <v>1</v>
      </c>
      <c r="F749" s="260" t="s">
        <v>832</v>
      </c>
      <c r="G749" s="258"/>
      <c r="H749" s="259" t="s">
        <v>1</v>
      </c>
      <c r="I749" s="261"/>
      <c r="J749" s="258"/>
      <c r="K749" s="258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232</v>
      </c>
      <c r="AU749" s="266" t="s">
        <v>89</v>
      </c>
      <c r="AV749" s="14" t="s">
        <v>84</v>
      </c>
      <c r="AW749" s="14" t="s">
        <v>33</v>
      </c>
      <c r="AX749" s="14" t="s">
        <v>78</v>
      </c>
      <c r="AY749" s="266" t="s">
        <v>224</v>
      </c>
    </row>
    <row r="750" s="13" customFormat="1">
      <c r="A750" s="13"/>
      <c r="B750" s="245"/>
      <c r="C750" s="246"/>
      <c r="D750" s="247" t="s">
        <v>232</v>
      </c>
      <c r="E750" s="248" t="s">
        <v>1</v>
      </c>
      <c r="F750" s="249" t="s">
        <v>3545</v>
      </c>
      <c r="G750" s="246"/>
      <c r="H750" s="250">
        <v>227.79300000000001</v>
      </c>
      <c r="I750" s="251"/>
      <c r="J750" s="246"/>
      <c r="K750" s="246"/>
      <c r="L750" s="252"/>
      <c r="M750" s="253"/>
      <c r="N750" s="254"/>
      <c r="O750" s="254"/>
      <c r="P750" s="254"/>
      <c r="Q750" s="254"/>
      <c r="R750" s="254"/>
      <c r="S750" s="254"/>
      <c r="T750" s="25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6" t="s">
        <v>232</v>
      </c>
      <c r="AU750" s="256" t="s">
        <v>89</v>
      </c>
      <c r="AV750" s="13" t="s">
        <v>89</v>
      </c>
      <c r="AW750" s="13" t="s">
        <v>33</v>
      </c>
      <c r="AX750" s="13" t="s">
        <v>78</v>
      </c>
      <c r="AY750" s="256" t="s">
        <v>224</v>
      </c>
    </row>
    <row r="751" s="13" customFormat="1">
      <c r="A751" s="13"/>
      <c r="B751" s="245"/>
      <c r="C751" s="246"/>
      <c r="D751" s="247" t="s">
        <v>232</v>
      </c>
      <c r="E751" s="248" t="s">
        <v>1</v>
      </c>
      <c r="F751" s="249" t="s">
        <v>3546</v>
      </c>
      <c r="G751" s="246"/>
      <c r="H751" s="250">
        <v>27.585000000000001</v>
      </c>
      <c r="I751" s="251"/>
      <c r="J751" s="246"/>
      <c r="K751" s="246"/>
      <c r="L751" s="252"/>
      <c r="M751" s="253"/>
      <c r="N751" s="254"/>
      <c r="O751" s="254"/>
      <c r="P751" s="254"/>
      <c r="Q751" s="254"/>
      <c r="R751" s="254"/>
      <c r="S751" s="254"/>
      <c r="T751" s="25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6" t="s">
        <v>232</v>
      </c>
      <c r="AU751" s="256" t="s">
        <v>89</v>
      </c>
      <c r="AV751" s="13" t="s">
        <v>89</v>
      </c>
      <c r="AW751" s="13" t="s">
        <v>33</v>
      </c>
      <c r="AX751" s="13" t="s">
        <v>78</v>
      </c>
      <c r="AY751" s="256" t="s">
        <v>224</v>
      </c>
    </row>
    <row r="752" s="15" customFormat="1">
      <c r="A752" s="15"/>
      <c r="B752" s="267"/>
      <c r="C752" s="268"/>
      <c r="D752" s="247" t="s">
        <v>232</v>
      </c>
      <c r="E752" s="269" t="s">
        <v>1</v>
      </c>
      <c r="F752" s="270" t="s">
        <v>248</v>
      </c>
      <c r="G752" s="268"/>
      <c r="H752" s="271">
        <v>255.37799999999999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7" t="s">
        <v>232</v>
      </c>
      <c r="AU752" s="277" t="s">
        <v>89</v>
      </c>
      <c r="AV752" s="15" t="s">
        <v>230</v>
      </c>
      <c r="AW752" s="15" t="s">
        <v>33</v>
      </c>
      <c r="AX752" s="15" t="s">
        <v>84</v>
      </c>
      <c r="AY752" s="277" t="s">
        <v>224</v>
      </c>
    </row>
    <row r="753" s="2" customFormat="1" ht="16.5" customHeight="1">
      <c r="A753" s="40"/>
      <c r="B753" s="41"/>
      <c r="C753" s="231" t="s">
        <v>986</v>
      </c>
      <c r="D753" s="231" t="s">
        <v>226</v>
      </c>
      <c r="E753" s="232" t="s">
        <v>903</v>
      </c>
      <c r="F753" s="233" t="s">
        <v>904</v>
      </c>
      <c r="G753" s="234" t="s">
        <v>810</v>
      </c>
      <c r="H753" s="289"/>
      <c r="I753" s="236"/>
      <c r="J753" s="237">
        <f>ROUND(I753*H753,2)</f>
        <v>0</v>
      </c>
      <c r="K753" s="238"/>
      <c r="L753" s="46"/>
      <c r="M753" s="239" t="s">
        <v>1</v>
      </c>
      <c r="N753" s="240" t="s">
        <v>44</v>
      </c>
      <c r="O753" s="93"/>
      <c r="P753" s="241">
        <f>O753*H753</f>
        <v>0</v>
      </c>
      <c r="Q753" s="241">
        <v>0</v>
      </c>
      <c r="R753" s="241">
        <f>Q753*H753</f>
        <v>0</v>
      </c>
      <c r="S753" s="241">
        <v>0</v>
      </c>
      <c r="T753" s="242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3" t="s">
        <v>319</v>
      </c>
      <c r="AT753" s="243" t="s">
        <v>226</v>
      </c>
      <c r="AU753" s="243" t="s">
        <v>89</v>
      </c>
      <c r="AY753" s="19" t="s">
        <v>224</v>
      </c>
      <c r="BE753" s="244">
        <f>IF(N753="základní",J753,0)</f>
        <v>0</v>
      </c>
      <c r="BF753" s="244">
        <f>IF(N753="snížená",J753,0)</f>
        <v>0</v>
      </c>
      <c r="BG753" s="244">
        <f>IF(N753="zákl. přenesená",J753,0)</f>
        <v>0</v>
      </c>
      <c r="BH753" s="244">
        <f>IF(N753="sníž. přenesená",J753,0)</f>
        <v>0</v>
      </c>
      <c r="BI753" s="244">
        <f>IF(N753="nulová",J753,0)</f>
        <v>0</v>
      </c>
      <c r="BJ753" s="19" t="s">
        <v>89</v>
      </c>
      <c r="BK753" s="244">
        <f>ROUND(I753*H753,2)</f>
        <v>0</v>
      </c>
      <c r="BL753" s="19" t="s">
        <v>319</v>
      </c>
      <c r="BM753" s="243" t="s">
        <v>4400</v>
      </c>
    </row>
    <row r="754" s="12" customFormat="1" ht="22.8" customHeight="1">
      <c r="A754" s="12"/>
      <c r="B754" s="215"/>
      <c r="C754" s="216"/>
      <c r="D754" s="217" t="s">
        <v>77</v>
      </c>
      <c r="E754" s="229" t="s">
        <v>906</v>
      </c>
      <c r="F754" s="229" t="s">
        <v>907</v>
      </c>
      <c r="G754" s="216"/>
      <c r="H754" s="216"/>
      <c r="I754" s="219"/>
      <c r="J754" s="230">
        <f>BK754</f>
        <v>0</v>
      </c>
      <c r="K754" s="216"/>
      <c r="L754" s="221"/>
      <c r="M754" s="222"/>
      <c r="N754" s="223"/>
      <c r="O754" s="223"/>
      <c r="P754" s="224">
        <f>SUM(P755:P865)</f>
        <v>0</v>
      </c>
      <c r="Q754" s="223"/>
      <c r="R754" s="224">
        <f>SUM(R755:R865)</f>
        <v>4.4350202400000001</v>
      </c>
      <c r="S754" s="223"/>
      <c r="T754" s="225">
        <f>SUM(T755:T865)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26" t="s">
        <v>89</v>
      </c>
      <c r="AT754" s="227" t="s">
        <v>77</v>
      </c>
      <c r="AU754" s="227" t="s">
        <v>84</v>
      </c>
      <c r="AY754" s="226" t="s">
        <v>224</v>
      </c>
      <c r="BK754" s="228">
        <f>SUM(BK755:BK865)</f>
        <v>0</v>
      </c>
    </row>
    <row r="755" s="2" customFormat="1" ht="16.5" customHeight="1">
      <c r="A755" s="40"/>
      <c r="B755" s="41"/>
      <c r="C755" s="231" t="s">
        <v>989</v>
      </c>
      <c r="D755" s="231" t="s">
        <v>226</v>
      </c>
      <c r="E755" s="232" t="s">
        <v>935</v>
      </c>
      <c r="F755" s="233" t="s">
        <v>936</v>
      </c>
      <c r="G755" s="234" t="s">
        <v>229</v>
      </c>
      <c r="H755" s="235">
        <v>110.03</v>
      </c>
      <c r="I755" s="236"/>
      <c r="J755" s="237">
        <f>ROUND(I755*H755,2)</f>
        <v>0</v>
      </c>
      <c r="K755" s="238"/>
      <c r="L755" s="46"/>
      <c r="M755" s="239" t="s">
        <v>1</v>
      </c>
      <c r="N755" s="240" t="s">
        <v>44</v>
      </c>
      <c r="O755" s="93"/>
      <c r="P755" s="241">
        <f>O755*H755</f>
        <v>0</v>
      </c>
      <c r="Q755" s="241">
        <v>0</v>
      </c>
      <c r="R755" s="241">
        <f>Q755*H755</f>
        <v>0</v>
      </c>
      <c r="S755" s="241">
        <v>0</v>
      </c>
      <c r="T755" s="242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3" t="s">
        <v>319</v>
      </c>
      <c r="AT755" s="243" t="s">
        <v>226</v>
      </c>
      <c r="AU755" s="243" t="s">
        <v>89</v>
      </c>
      <c r="AY755" s="19" t="s">
        <v>224</v>
      </c>
      <c r="BE755" s="244">
        <f>IF(N755="základní",J755,0)</f>
        <v>0</v>
      </c>
      <c r="BF755" s="244">
        <f>IF(N755="snížená",J755,0)</f>
        <v>0</v>
      </c>
      <c r="BG755" s="244">
        <f>IF(N755="zákl. přenesená",J755,0)</f>
        <v>0</v>
      </c>
      <c r="BH755" s="244">
        <f>IF(N755="sníž. přenesená",J755,0)</f>
        <v>0</v>
      </c>
      <c r="BI755" s="244">
        <f>IF(N755="nulová",J755,0)</f>
        <v>0</v>
      </c>
      <c r="BJ755" s="19" t="s">
        <v>89</v>
      </c>
      <c r="BK755" s="244">
        <f>ROUND(I755*H755,2)</f>
        <v>0</v>
      </c>
      <c r="BL755" s="19" t="s">
        <v>319</v>
      </c>
      <c r="BM755" s="243" t="s">
        <v>4401</v>
      </c>
    </row>
    <row r="756" s="14" customFormat="1">
      <c r="A756" s="14"/>
      <c r="B756" s="257"/>
      <c r="C756" s="258"/>
      <c r="D756" s="247" t="s">
        <v>232</v>
      </c>
      <c r="E756" s="259" t="s">
        <v>1</v>
      </c>
      <c r="F756" s="260" t="s">
        <v>674</v>
      </c>
      <c r="G756" s="258"/>
      <c r="H756" s="259" t="s">
        <v>1</v>
      </c>
      <c r="I756" s="261"/>
      <c r="J756" s="258"/>
      <c r="K756" s="258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232</v>
      </c>
      <c r="AU756" s="266" t="s">
        <v>89</v>
      </c>
      <c r="AV756" s="14" t="s">
        <v>84</v>
      </c>
      <c r="AW756" s="14" t="s">
        <v>33</v>
      </c>
      <c r="AX756" s="14" t="s">
        <v>78</v>
      </c>
      <c r="AY756" s="266" t="s">
        <v>224</v>
      </c>
    </row>
    <row r="757" s="13" customFormat="1">
      <c r="A757" s="13"/>
      <c r="B757" s="245"/>
      <c r="C757" s="246"/>
      <c r="D757" s="247" t="s">
        <v>232</v>
      </c>
      <c r="E757" s="248" t="s">
        <v>1</v>
      </c>
      <c r="F757" s="249" t="s">
        <v>3333</v>
      </c>
      <c r="G757" s="246"/>
      <c r="H757" s="250">
        <v>31.670000000000002</v>
      </c>
      <c r="I757" s="251"/>
      <c r="J757" s="246"/>
      <c r="K757" s="246"/>
      <c r="L757" s="252"/>
      <c r="M757" s="253"/>
      <c r="N757" s="254"/>
      <c r="O757" s="254"/>
      <c r="P757" s="254"/>
      <c r="Q757" s="254"/>
      <c r="R757" s="254"/>
      <c r="S757" s="254"/>
      <c r="T757" s="25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6" t="s">
        <v>232</v>
      </c>
      <c r="AU757" s="256" t="s">
        <v>89</v>
      </c>
      <c r="AV757" s="13" t="s">
        <v>89</v>
      </c>
      <c r="AW757" s="13" t="s">
        <v>33</v>
      </c>
      <c r="AX757" s="13" t="s">
        <v>78</v>
      </c>
      <c r="AY757" s="256" t="s">
        <v>224</v>
      </c>
    </row>
    <row r="758" s="13" customFormat="1">
      <c r="A758" s="13"/>
      <c r="B758" s="245"/>
      <c r="C758" s="246"/>
      <c r="D758" s="247" t="s">
        <v>232</v>
      </c>
      <c r="E758" s="248" t="s">
        <v>1</v>
      </c>
      <c r="F758" s="249" t="s">
        <v>3335</v>
      </c>
      <c r="G758" s="246"/>
      <c r="H758" s="250">
        <v>12.74</v>
      </c>
      <c r="I758" s="251"/>
      <c r="J758" s="246"/>
      <c r="K758" s="246"/>
      <c r="L758" s="252"/>
      <c r="M758" s="253"/>
      <c r="N758" s="254"/>
      <c r="O758" s="254"/>
      <c r="P758" s="254"/>
      <c r="Q758" s="254"/>
      <c r="R758" s="254"/>
      <c r="S758" s="254"/>
      <c r="T758" s="25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6" t="s">
        <v>232</v>
      </c>
      <c r="AU758" s="256" t="s">
        <v>89</v>
      </c>
      <c r="AV758" s="13" t="s">
        <v>89</v>
      </c>
      <c r="AW758" s="13" t="s">
        <v>33</v>
      </c>
      <c r="AX758" s="13" t="s">
        <v>78</v>
      </c>
      <c r="AY758" s="256" t="s">
        <v>224</v>
      </c>
    </row>
    <row r="759" s="13" customFormat="1">
      <c r="A759" s="13"/>
      <c r="B759" s="245"/>
      <c r="C759" s="246"/>
      <c r="D759" s="247" t="s">
        <v>232</v>
      </c>
      <c r="E759" s="248" t="s">
        <v>1</v>
      </c>
      <c r="F759" s="249" t="s">
        <v>3336</v>
      </c>
      <c r="G759" s="246"/>
      <c r="H759" s="250">
        <v>12.74</v>
      </c>
      <c r="I759" s="251"/>
      <c r="J759" s="246"/>
      <c r="K759" s="246"/>
      <c r="L759" s="252"/>
      <c r="M759" s="253"/>
      <c r="N759" s="254"/>
      <c r="O759" s="254"/>
      <c r="P759" s="254"/>
      <c r="Q759" s="254"/>
      <c r="R759" s="254"/>
      <c r="S759" s="254"/>
      <c r="T759" s="25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6" t="s">
        <v>232</v>
      </c>
      <c r="AU759" s="256" t="s">
        <v>89</v>
      </c>
      <c r="AV759" s="13" t="s">
        <v>89</v>
      </c>
      <c r="AW759" s="13" t="s">
        <v>33</v>
      </c>
      <c r="AX759" s="13" t="s">
        <v>78</v>
      </c>
      <c r="AY759" s="256" t="s">
        <v>224</v>
      </c>
    </row>
    <row r="760" s="13" customFormat="1">
      <c r="A760" s="13"/>
      <c r="B760" s="245"/>
      <c r="C760" s="246"/>
      <c r="D760" s="247" t="s">
        <v>232</v>
      </c>
      <c r="E760" s="248" t="s">
        <v>1</v>
      </c>
      <c r="F760" s="249" t="s">
        <v>3337</v>
      </c>
      <c r="G760" s="246"/>
      <c r="H760" s="250">
        <v>13.720000000000001</v>
      </c>
      <c r="I760" s="251"/>
      <c r="J760" s="246"/>
      <c r="K760" s="246"/>
      <c r="L760" s="252"/>
      <c r="M760" s="253"/>
      <c r="N760" s="254"/>
      <c r="O760" s="254"/>
      <c r="P760" s="254"/>
      <c r="Q760" s="254"/>
      <c r="R760" s="254"/>
      <c r="S760" s="254"/>
      <c r="T760" s="25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6" t="s">
        <v>232</v>
      </c>
      <c r="AU760" s="256" t="s">
        <v>89</v>
      </c>
      <c r="AV760" s="13" t="s">
        <v>89</v>
      </c>
      <c r="AW760" s="13" t="s">
        <v>33</v>
      </c>
      <c r="AX760" s="13" t="s">
        <v>78</v>
      </c>
      <c r="AY760" s="256" t="s">
        <v>224</v>
      </c>
    </row>
    <row r="761" s="14" customFormat="1">
      <c r="A761" s="14"/>
      <c r="B761" s="257"/>
      <c r="C761" s="258"/>
      <c r="D761" s="247" t="s">
        <v>232</v>
      </c>
      <c r="E761" s="259" t="s">
        <v>1</v>
      </c>
      <c r="F761" s="260" t="s">
        <v>679</v>
      </c>
      <c r="G761" s="258"/>
      <c r="H761" s="259" t="s">
        <v>1</v>
      </c>
      <c r="I761" s="261"/>
      <c r="J761" s="258"/>
      <c r="K761" s="258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232</v>
      </c>
      <c r="AU761" s="266" t="s">
        <v>89</v>
      </c>
      <c r="AV761" s="14" t="s">
        <v>84</v>
      </c>
      <c r="AW761" s="14" t="s">
        <v>33</v>
      </c>
      <c r="AX761" s="14" t="s">
        <v>78</v>
      </c>
      <c r="AY761" s="266" t="s">
        <v>224</v>
      </c>
    </row>
    <row r="762" s="13" customFormat="1">
      <c r="A762" s="13"/>
      <c r="B762" s="245"/>
      <c r="C762" s="246"/>
      <c r="D762" s="247" t="s">
        <v>232</v>
      </c>
      <c r="E762" s="248" t="s">
        <v>1</v>
      </c>
      <c r="F762" s="249" t="s">
        <v>3451</v>
      </c>
      <c r="G762" s="246"/>
      <c r="H762" s="250">
        <v>22.789999999999999</v>
      </c>
      <c r="I762" s="251"/>
      <c r="J762" s="246"/>
      <c r="K762" s="246"/>
      <c r="L762" s="252"/>
      <c r="M762" s="253"/>
      <c r="N762" s="254"/>
      <c r="O762" s="254"/>
      <c r="P762" s="254"/>
      <c r="Q762" s="254"/>
      <c r="R762" s="254"/>
      <c r="S762" s="254"/>
      <c r="T762" s="25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6" t="s">
        <v>232</v>
      </c>
      <c r="AU762" s="256" t="s">
        <v>89</v>
      </c>
      <c r="AV762" s="13" t="s">
        <v>89</v>
      </c>
      <c r="AW762" s="13" t="s">
        <v>33</v>
      </c>
      <c r="AX762" s="13" t="s">
        <v>78</v>
      </c>
      <c r="AY762" s="256" t="s">
        <v>224</v>
      </c>
    </row>
    <row r="763" s="13" customFormat="1">
      <c r="A763" s="13"/>
      <c r="B763" s="245"/>
      <c r="C763" s="246"/>
      <c r="D763" s="247" t="s">
        <v>232</v>
      </c>
      <c r="E763" s="248" t="s">
        <v>1</v>
      </c>
      <c r="F763" s="249" t="s">
        <v>3452</v>
      </c>
      <c r="G763" s="246"/>
      <c r="H763" s="250">
        <v>3.1899999999999999</v>
      </c>
      <c r="I763" s="251"/>
      <c r="J763" s="246"/>
      <c r="K763" s="246"/>
      <c r="L763" s="252"/>
      <c r="M763" s="253"/>
      <c r="N763" s="254"/>
      <c r="O763" s="254"/>
      <c r="P763" s="254"/>
      <c r="Q763" s="254"/>
      <c r="R763" s="254"/>
      <c r="S763" s="254"/>
      <c r="T763" s="25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6" t="s">
        <v>232</v>
      </c>
      <c r="AU763" s="256" t="s">
        <v>89</v>
      </c>
      <c r="AV763" s="13" t="s">
        <v>89</v>
      </c>
      <c r="AW763" s="13" t="s">
        <v>33</v>
      </c>
      <c r="AX763" s="13" t="s">
        <v>78</v>
      </c>
      <c r="AY763" s="256" t="s">
        <v>224</v>
      </c>
    </row>
    <row r="764" s="14" customFormat="1">
      <c r="A764" s="14"/>
      <c r="B764" s="257"/>
      <c r="C764" s="258"/>
      <c r="D764" s="247" t="s">
        <v>232</v>
      </c>
      <c r="E764" s="259" t="s">
        <v>1</v>
      </c>
      <c r="F764" s="260" t="s">
        <v>683</v>
      </c>
      <c r="G764" s="258"/>
      <c r="H764" s="259" t="s">
        <v>1</v>
      </c>
      <c r="I764" s="261"/>
      <c r="J764" s="258"/>
      <c r="K764" s="258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232</v>
      </c>
      <c r="AU764" s="266" t="s">
        <v>89</v>
      </c>
      <c r="AV764" s="14" t="s">
        <v>84</v>
      </c>
      <c r="AW764" s="14" t="s">
        <v>33</v>
      </c>
      <c r="AX764" s="14" t="s">
        <v>78</v>
      </c>
      <c r="AY764" s="266" t="s">
        <v>224</v>
      </c>
    </row>
    <row r="765" s="13" customFormat="1">
      <c r="A765" s="13"/>
      <c r="B765" s="245"/>
      <c r="C765" s="246"/>
      <c r="D765" s="247" t="s">
        <v>232</v>
      </c>
      <c r="E765" s="248" t="s">
        <v>1</v>
      </c>
      <c r="F765" s="249" t="s">
        <v>3453</v>
      </c>
      <c r="G765" s="246"/>
      <c r="H765" s="250">
        <v>5.5800000000000001</v>
      </c>
      <c r="I765" s="251"/>
      <c r="J765" s="246"/>
      <c r="K765" s="246"/>
      <c r="L765" s="252"/>
      <c r="M765" s="253"/>
      <c r="N765" s="254"/>
      <c r="O765" s="254"/>
      <c r="P765" s="254"/>
      <c r="Q765" s="254"/>
      <c r="R765" s="254"/>
      <c r="S765" s="254"/>
      <c r="T765" s="25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6" t="s">
        <v>232</v>
      </c>
      <c r="AU765" s="256" t="s">
        <v>89</v>
      </c>
      <c r="AV765" s="13" t="s">
        <v>89</v>
      </c>
      <c r="AW765" s="13" t="s">
        <v>33</v>
      </c>
      <c r="AX765" s="13" t="s">
        <v>78</v>
      </c>
      <c r="AY765" s="256" t="s">
        <v>224</v>
      </c>
    </row>
    <row r="766" s="13" customFormat="1">
      <c r="A766" s="13"/>
      <c r="B766" s="245"/>
      <c r="C766" s="246"/>
      <c r="D766" s="247" t="s">
        <v>232</v>
      </c>
      <c r="E766" s="248" t="s">
        <v>1</v>
      </c>
      <c r="F766" s="249" t="s">
        <v>3454</v>
      </c>
      <c r="G766" s="246"/>
      <c r="H766" s="250">
        <v>7.5999999999999996</v>
      </c>
      <c r="I766" s="251"/>
      <c r="J766" s="246"/>
      <c r="K766" s="246"/>
      <c r="L766" s="252"/>
      <c r="M766" s="253"/>
      <c r="N766" s="254"/>
      <c r="O766" s="254"/>
      <c r="P766" s="254"/>
      <c r="Q766" s="254"/>
      <c r="R766" s="254"/>
      <c r="S766" s="254"/>
      <c r="T766" s="25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6" t="s">
        <v>232</v>
      </c>
      <c r="AU766" s="256" t="s">
        <v>89</v>
      </c>
      <c r="AV766" s="13" t="s">
        <v>89</v>
      </c>
      <c r="AW766" s="13" t="s">
        <v>33</v>
      </c>
      <c r="AX766" s="13" t="s">
        <v>78</v>
      </c>
      <c r="AY766" s="256" t="s">
        <v>224</v>
      </c>
    </row>
    <row r="767" s="15" customFormat="1">
      <c r="A767" s="15"/>
      <c r="B767" s="267"/>
      <c r="C767" s="268"/>
      <c r="D767" s="247" t="s">
        <v>232</v>
      </c>
      <c r="E767" s="269" t="s">
        <v>1</v>
      </c>
      <c r="F767" s="270" t="s">
        <v>248</v>
      </c>
      <c r="G767" s="268"/>
      <c r="H767" s="271">
        <v>110.03</v>
      </c>
      <c r="I767" s="272"/>
      <c r="J767" s="268"/>
      <c r="K767" s="268"/>
      <c r="L767" s="273"/>
      <c r="M767" s="274"/>
      <c r="N767" s="275"/>
      <c r="O767" s="275"/>
      <c r="P767" s="275"/>
      <c r="Q767" s="275"/>
      <c r="R767" s="275"/>
      <c r="S767" s="275"/>
      <c r="T767" s="27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7" t="s">
        <v>232</v>
      </c>
      <c r="AU767" s="277" t="s">
        <v>89</v>
      </c>
      <c r="AV767" s="15" t="s">
        <v>230</v>
      </c>
      <c r="AW767" s="15" t="s">
        <v>33</v>
      </c>
      <c r="AX767" s="15" t="s">
        <v>84</v>
      </c>
      <c r="AY767" s="277" t="s">
        <v>224</v>
      </c>
    </row>
    <row r="768" s="2" customFormat="1" ht="16.5" customHeight="1">
      <c r="A768" s="40"/>
      <c r="B768" s="41"/>
      <c r="C768" s="278" t="s">
        <v>991</v>
      </c>
      <c r="D768" s="278" t="s">
        <v>390</v>
      </c>
      <c r="E768" s="279" t="s">
        <v>939</v>
      </c>
      <c r="F768" s="280" t="s">
        <v>940</v>
      </c>
      <c r="G768" s="281" t="s">
        <v>229</v>
      </c>
      <c r="H768" s="282">
        <v>115.533</v>
      </c>
      <c r="I768" s="283"/>
      <c r="J768" s="284">
        <f>ROUND(I768*H768,2)</f>
        <v>0</v>
      </c>
      <c r="K768" s="285"/>
      <c r="L768" s="286"/>
      <c r="M768" s="287" t="s">
        <v>1</v>
      </c>
      <c r="N768" s="288" t="s">
        <v>44</v>
      </c>
      <c r="O768" s="93"/>
      <c r="P768" s="241">
        <f>O768*H768</f>
        <v>0</v>
      </c>
      <c r="Q768" s="241">
        <v>0.0011000000000000001</v>
      </c>
      <c r="R768" s="241">
        <f>Q768*H768</f>
        <v>0.12708630000000001</v>
      </c>
      <c r="S768" s="241">
        <v>0</v>
      </c>
      <c r="T768" s="242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3" t="s">
        <v>418</v>
      </c>
      <c r="AT768" s="243" t="s">
        <v>390</v>
      </c>
      <c r="AU768" s="243" t="s">
        <v>89</v>
      </c>
      <c r="AY768" s="19" t="s">
        <v>224</v>
      </c>
      <c r="BE768" s="244">
        <f>IF(N768="základní",J768,0)</f>
        <v>0</v>
      </c>
      <c r="BF768" s="244">
        <f>IF(N768="snížená",J768,0)</f>
        <v>0</v>
      </c>
      <c r="BG768" s="244">
        <f>IF(N768="zákl. přenesená",J768,0)</f>
        <v>0</v>
      </c>
      <c r="BH768" s="244">
        <f>IF(N768="sníž. přenesená",J768,0)</f>
        <v>0</v>
      </c>
      <c r="BI768" s="244">
        <f>IF(N768="nulová",J768,0)</f>
        <v>0</v>
      </c>
      <c r="BJ768" s="19" t="s">
        <v>89</v>
      </c>
      <c r="BK768" s="244">
        <f>ROUND(I768*H768,2)</f>
        <v>0</v>
      </c>
      <c r="BL768" s="19" t="s">
        <v>319</v>
      </c>
      <c r="BM768" s="243" t="s">
        <v>4402</v>
      </c>
    </row>
    <row r="769" s="14" customFormat="1">
      <c r="A769" s="14"/>
      <c r="B769" s="257"/>
      <c r="C769" s="258"/>
      <c r="D769" s="247" t="s">
        <v>232</v>
      </c>
      <c r="E769" s="259" t="s">
        <v>1</v>
      </c>
      <c r="F769" s="260" t="s">
        <v>674</v>
      </c>
      <c r="G769" s="258"/>
      <c r="H769" s="259" t="s">
        <v>1</v>
      </c>
      <c r="I769" s="261"/>
      <c r="J769" s="258"/>
      <c r="K769" s="258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232</v>
      </c>
      <c r="AU769" s="266" t="s">
        <v>89</v>
      </c>
      <c r="AV769" s="14" t="s">
        <v>84</v>
      </c>
      <c r="AW769" s="14" t="s">
        <v>33</v>
      </c>
      <c r="AX769" s="14" t="s">
        <v>78</v>
      </c>
      <c r="AY769" s="266" t="s">
        <v>224</v>
      </c>
    </row>
    <row r="770" s="13" customFormat="1">
      <c r="A770" s="13"/>
      <c r="B770" s="245"/>
      <c r="C770" s="246"/>
      <c r="D770" s="247" t="s">
        <v>232</v>
      </c>
      <c r="E770" s="248" t="s">
        <v>1</v>
      </c>
      <c r="F770" s="249" t="s">
        <v>3550</v>
      </c>
      <c r="G770" s="246"/>
      <c r="H770" s="250">
        <v>33.253999999999998</v>
      </c>
      <c r="I770" s="251"/>
      <c r="J770" s="246"/>
      <c r="K770" s="246"/>
      <c r="L770" s="252"/>
      <c r="M770" s="253"/>
      <c r="N770" s="254"/>
      <c r="O770" s="254"/>
      <c r="P770" s="254"/>
      <c r="Q770" s="254"/>
      <c r="R770" s="254"/>
      <c r="S770" s="254"/>
      <c r="T770" s="25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6" t="s">
        <v>232</v>
      </c>
      <c r="AU770" s="256" t="s">
        <v>89</v>
      </c>
      <c r="AV770" s="13" t="s">
        <v>89</v>
      </c>
      <c r="AW770" s="13" t="s">
        <v>33</v>
      </c>
      <c r="AX770" s="13" t="s">
        <v>78</v>
      </c>
      <c r="AY770" s="256" t="s">
        <v>224</v>
      </c>
    </row>
    <row r="771" s="13" customFormat="1">
      <c r="A771" s="13"/>
      <c r="B771" s="245"/>
      <c r="C771" s="246"/>
      <c r="D771" s="247" t="s">
        <v>232</v>
      </c>
      <c r="E771" s="248" t="s">
        <v>1</v>
      </c>
      <c r="F771" s="249" t="s">
        <v>3551</v>
      </c>
      <c r="G771" s="246"/>
      <c r="H771" s="250">
        <v>13.377000000000001</v>
      </c>
      <c r="I771" s="251"/>
      <c r="J771" s="246"/>
      <c r="K771" s="246"/>
      <c r="L771" s="252"/>
      <c r="M771" s="253"/>
      <c r="N771" s="254"/>
      <c r="O771" s="254"/>
      <c r="P771" s="254"/>
      <c r="Q771" s="254"/>
      <c r="R771" s="254"/>
      <c r="S771" s="254"/>
      <c r="T771" s="25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6" t="s">
        <v>232</v>
      </c>
      <c r="AU771" s="256" t="s">
        <v>89</v>
      </c>
      <c r="AV771" s="13" t="s">
        <v>89</v>
      </c>
      <c r="AW771" s="13" t="s">
        <v>33</v>
      </c>
      <c r="AX771" s="13" t="s">
        <v>78</v>
      </c>
      <c r="AY771" s="256" t="s">
        <v>224</v>
      </c>
    </row>
    <row r="772" s="13" customFormat="1">
      <c r="A772" s="13"/>
      <c r="B772" s="245"/>
      <c r="C772" s="246"/>
      <c r="D772" s="247" t="s">
        <v>232</v>
      </c>
      <c r="E772" s="248" t="s">
        <v>1</v>
      </c>
      <c r="F772" s="249" t="s">
        <v>3552</v>
      </c>
      <c r="G772" s="246"/>
      <c r="H772" s="250">
        <v>13.377000000000001</v>
      </c>
      <c r="I772" s="251"/>
      <c r="J772" s="246"/>
      <c r="K772" s="246"/>
      <c r="L772" s="252"/>
      <c r="M772" s="253"/>
      <c r="N772" s="254"/>
      <c r="O772" s="254"/>
      <c r="P772" s="254"/>
      <c r="Q772" s="254"/>
      <c r="R772" s="254"/>
      <c r="S772" s="254"/>
      <c r="T772" s="25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6" t="s">
        <v>232</v>
      </c>
      <c r="AU772" s="256" t="s">
        <v>89</v>
      </c>
      <c r="AV772" s="13" t="s">
        <v>89</v>
      </c>
      <c r="AW772" s="13" t="s">
        <v>33</v>
      </c>
      <c r="AX772" s="13" t="s">
        <v>78</v>
      </c>
      <c r="AY772" s="256" t="s">
        <v>224</v>
      </c>
    </row>
    <row r="773" s="13" customFormat="1">
      <c r="A773" s="13"/>
      <c r="B773" s="245"/>
      <c r="C773" s="246"/>
      <c r="D773" s="247" t="s">
        <v>232</v>
      </c>
      <c r="E773" s="248" t="s">
        <v>1</v>
      </c>
      <c r="F773" s="249" t="s">
        <v>3553</v>
      </c>
      <c r="G773" s="246"/>
      <c r="H773" s="250">
        <v>14.406000000000001</v>
      </c>
      <c r="I773" s="251"/>
      <c r="J773" s="246"/>
      <c r="K773" s="246"/>
      <c r="L773" s="252"/>
      <c r="M773" s="253"/>
      <c r="N773" s="254"/>
      <c r="O773" s="254"/>
      <c r="P773" s="254"/>
      <c r="Q773" s="254"/>
      <c r="R773" s="254"/>
      <c r="S773" s="254"/>
      <c r="T773" s="25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6" t="s">
        <v>232</v>
      </c>
      <c r="AU773" s="256" t="s">
        <v>89</v>
      </c>
      <c r="AV773" s="13" t="s">
        <v>89</v>
      </c>
      <c r="AW773" s="13" t="s">
        <v>33</v>
      </c>
      <c r="AX773" s="13" t="s">
        <v>78</v>
      </c>
      <c r="AY773" s="256" t="s">
        <v>224</v>
      </c>
    </row>
    <row r="774" s="14" customFormat="1">
      <c r="A774" s="14"/>
      <c r="B774" s="257"/>
      <c r="C774" s="258"/>
      <c r="D774" s="247" t="s">
        <v>232</v>
      </c>
      <c r="E774" s="259" t="s">
        <v>1</v>
      </c>
      <c r="F774" s="260" t="s">
        <v>679</v>
      </c>
      <c r="G774" s="258"/>
      <c r="H774" s="259" t="s">
        <v>1</v>
      </c>
      <c r="I774" s="261"/>
      <c r="J774" s="258"/>
      <c r="K774" s="258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232</v>
      </c>
      <c r="AU774" s="266" t="s">
        <v>89</v>
      </c>
      <c r="AV774" s="14" t="s">
        <v>84</v>
      </c>
      <c r="AW774" s="14" t="s">
        <v>33</v>
      </c>
      <c r="AX774" s="14" t="s">
        <v>78</v>
      </c>
      <c r="AY774" s="266" t="s">
        <v>224</v>
      </c>
    </row>
    <row r="775" s="13" customFormat="1">
      <c r="A775" s="13"/>
      <c r="B775" s="245"/>
      <c r="C775" s="246"/>
      <c r="D775" s="247" t="s">
        <v>232</v>
      </c>
      <c r="E775" s="248" t="s">
        <v>1</v>
      </c>
      <c r="F775" s="249" t="s">
        <v>3554</v>
      </c>
      <c r="G775" s="246"/>
      <c r="H775" s="250">
        <v>23.93</v>
      </c>
      <c r="I775" s="251"/>
      <c r="J775" s="246"/>
      <c r="K775" s="246"/>
      <c r="L775" s="252"/>
      <c r="M775" s="253"/>
      <c r="N775" s="254"/>
      <c r="O775" s="254"/>
      <c r="P775" s="254"/>
      <c r="Q775" s="254"/>
      <c r="R775" s="254"/>
      <c r="S775" s="254"/>
      <c r="T775" s="25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6" t="s">
        <v>232</v>
      </c>
      <c r="AU775" s="256" t="s">
        <v>89</v>
      </c>
      <c r="AV775" s="13" t="s">
        <v>89</v>
      </c>
      <c r="AW775" s="13" t="s">
        <v>33</v>
      </c>
      <c r="AX775" s="13" t="s">
        <v>78</v>
      </c>
      <c r="AY775" s="256" t="s">
        <v>224</v>
      </c>
    </row>
    <row r="776" s="13" customFormat="1">
      <c r="A776" s="13"/>
      <c r="B776" s="245"/>
      <c r="C776" s="246"/>
      <c r="D776" s="247" t="s">
        <v>232</v>
      </c>
      <c r="E776" s="248" t="s">
        <v>1</v>
      </c>
      <c r="F776" s="249" t="s">
        <v>3555</v>
      </c>
      <c r="G776" s="246"/>
      <c r="H776" s="250">
        <v>3.3500000000000001</v>
      </c>
      <c r="I776" s="251"/>
      <c r="J776" s="246"/>
      <c r="K776" s="246"/>
      <c r="L776" s="252"/>
      <c r="M776" s="253"/>
      <c r="N776" s="254"/>
      <c r="O776" s="254"/>
      <c r="P776" s="254"/>
      <c r="Q776" s="254"/>
      <c r="R776" s="254"/>
      <c r="S776" s="254"/>
      <c r="T776" s="25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6" t="s">
        <v>232</v>
      </c>
      <c r="AU776" s="256" t="s">
        <v>89</v>
      </c>
      <c r="AV776" s="13" t="s">
        <v>89</v>
      </c>
      <c r="AW776" s="13" t="s">
        <v>33</v>
      </c>
      <c r="AX776" s="13" t="s">
        <v>78</v>
      </c>
      <c r="AY776" s="256" t="s">
        <v>224</v>
      </c>
    </row>
    <row r="777" s="14" customFormat="1">
      <c r="A777" s="14"/>
      <c r="B777" s="257"/>
      <c r="C777" s="258"/>
      <c r="D777" s="247" t="s">
        <v>232</v>
      </c>
      <c r="E777" s="259" t="s">
        <v>1</v>
      </c>
      <c r="F777" s="260" t="s">
        <v>683</v>
      </c>
      <c r="G777" s="258"/>
      <c r="H777" s="259" t="s">
        <v>1</v>
      </c>
      <c r="I777" s="261"/>
      <c r="J777" s="258"/>
      <c r="K777" s="258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232</v>
      </c>
      <c r="AU777" s="266" t="s">
        <v>89</v>
      </c>
      <c r="AV777" s="14" t="s">
        <v>84</v>
      </c>
      <c r="AW777" s="14" t="s">
        <v>33</v>
      </c>
      <c r="AX777" s="14" t="s">
        <v>78</v>
      </c>
      <c r="AY777" s="266" t="s">
        <v>224</v>
      </c>
    </row>
    <row r="778" s="13" customFormat="1">
      <c r="A778" s="13"/>
      <c r="B778" s="245"/>
      <c r="C778" s="246"/>
      <c r="D778" s="247" t="s">
        <v>232</v>
      </c>
      <c r="E778" s="248" t="s">
        <v>1</v>
      </c>
      <c r="F778" s="249" t="s">
        <v>3556</v>
      </c>
      <c r="G778" s="246"/>
      <c r="H778" s="250">
        <v>5.859</v>
      </c>
      <c r="I778" s="251"/>
      <c r="J778" s="246"/>
      <c r="K778" s="246"/>
      <c r="L778" s="252"/>
      <c r="M778" s="253"/>
      <c r="N778" s="254"/>
      <c r="O778" s="254"/>
      <c r="P778" s="254"/>
      <c r="Q778" s="254"/>
      <c r="R778" s="254"/>
      <c r="S778" s="254"/>
      <c r="T778" s="25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6" t="s">
        <v>232</v>
      </c>
      <c r="AU778" s="256" t="s">
        <v>89</v>
      </c>
      <c r="AV778" s="13" t="s">
        <v>89</v>
      </c>
      <c r="AW778" s="13" t="s">
        <v>33</v>
      </c>
      <c r="AX778" s="13" t="s">
        <v>78</v>
      </c>
      <c r="AY778" s="256" t="s">
        <v>224</v>
      </c>
    </row>
    <row r="779" s="13" customFormat="1">
      <c r="A779" s="13"/>
      <c r="B779" s="245"/>
      <c r="C779" s="246"/>
      <c r="D779" s="247" t="s">
        <v>232</v>
      </c>
      <c r="E779" s="248" t="s">
        <v>1</v>
      </c>
      <c r="F779" s="249" t="s">
        <v>3557</v>
      </c>
      <c r="G779" s="246"/>
      <c r="H779" s="250">
        <v>7.9800000000000004</v>
      </c>
      <c r="I779" s="251"/>
      <c r="J779" s="246"/>
      <c r="K779" s="246"/>
      <c r="L779" s="252"/>
      <c r="M779" s="253"/>
      <c r="N779" s="254"/>
      <c r="O779" s="254"/>
      <c r="P779" s="254"/>
      <c r="Q779" s="254"/>
      <c r="R779" s="254"/>
      <c r="S779" s="254"/>
      <c r="T779" s="25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6" t="s">
        <v>232</v>
      </c>
      <c r="AU779" s="256" t="s">
        <v>89</v>
      </c>
      <c r="AV779" s="13" t="s">
        <v>89</v>
      </c>
      <c r="AW779" s="13" t="s">
        <v>33</v>
      </c>
      <c r="AX779" s="13" t="s">
        <v>78</v>
      </c>
      <c r="AY779" s="256" t="s">
        <v>224</v>
      </c>
    </row>
    <row r="780" s="15" customFormat="1">
      <c r="A780" s="15"/>
      <c r="B780" s="267"/>
      <c r="C780" s="268"/>
      <c r="D780" s="247" t="s">
        <v>232</v>
      </c>
      <c r="E780" s="269" t="s">
        <v>1</v>
      </c>
      <c r="F780" s="270" t="s">
        <v>248</v>
      </c>
      <c r="G780" s="268"/>
      <c r="H780" s="271">
        <v>115.533</v>
      </c>
      <c r="I780" s="272"/>
      <c r="J780" s="268"/>
      <c r="K780" s="268"/>
      <c r="L780" s="273"/>
      <c r="M780" s="274"/>
      <c r="N780" s="275"/>
      <c r="O780" s="275"/>
      <c r="P780" s="275"/>
      <c r="Q780" s="275"/>
      <c r="R780" s="275"/>
      <c r="S780" s="275"/>
      <c r="T780" s="27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7" t="s">
        <v>232</v>
      </c>
      <c r="AU780" s="277" t="s">
        <v>89</v>
      </c>
      <c r="AV780" s="15" t="s">
        <v>230</v>
      </c>
      <c r="AW780" s="15" t="s">
        <v>33</v>
      </c>
      <c r="AX780" s="15" t="s">
        <v>84</v>
      </c>
      <c r="AY780" s="277" t="s">
        <v>224</v>
      </c>
    </row>
    <row r="781" s="2" customFormat="1" ht="24.15" customHeight="1">
      <c r="A781" s="40"/>
      <c r="B781" s="41"/>
      <c r="C781" s="231" t="s">
        <v>995</v>
      </c>
      <c r="D781" s="231" t="s">
        <v>226</v>
      </c>
      <c r="E781" s="232" t="s">
        <v>953</v>
      </c>
      <c r="F781" s="233" t="s">
        <v>954</v>
      </c>
      <c r="G781" s="234" t="s">
        <v>229</v>
      </c>
      <c r="H781" s="235">
        <v>110.03</v>
      </c>
      <c r="I781" s="236"/>
      <c r="J781" s="237">
        <f>ROUND(I781*H781,2)</f>
        <v>0</v>
      </c>
      <c r="K781" s="238"/>
      <c r="L781" s="46"/>
      <c r="M781" s="239" t="s">
        <v>1</v>
      </c>
      <c r="N781" s="240" t="s">
        <v>44</v>
      </c>
      <c r="O781" s="93"/>
      <c r="P781" s="241">
        <f>O781*H781</f>
        <v>0</v>
      </c>
      <c r="Q781" s="241">
        <v>0</v>
      </c>
      <c r="R781" s="241">
        <f>Q781*H781</f>
        <v>0</v>
      </c>
      <c r="S781" s="241">
        <v>0</v>
      </c>
      <c r="T781" s="242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3" t="s">
        <v>319</v>
      </c>
      <c r="AT781" s="243" t="s">
        <v>226</v>
      </c>
      <c r="AU781" s="243" t="s">
        <v>89</v>
      </c>
      <c r="AY781" s="19" t="s">
        <v>224</v>
      </c>
      <c r="BE781" s="244">
        <f>IF(N781="základní",J781,0)</f>
        <v>0</v>
      </c>
      <c r="BF781" s="244">
        <f>IF(N781="snížená",J781,0)</f>
        <v>0</v>
      </c>
      <c r="BG781" s="244">
        <f>IF(N781="zákl. přenesená",J781,0)</f>
        <v>0</v>
      </c>
      <c r="BH781" s="244">
        <f>IF(N781="sníž. přenesená",J781,0)</f>
        <v>0</v>
      </c>
      <c r="BI781" s="244">
        <f>IF(N781="nulová",J781,0)</f>
        <v>0</v>
      </c>
      <c r="BJ781" s="19" t="s">
        <v>89</v>
      </c>
      <c r="BK781" s="244">
        <f>ROUND(I781*H781,2)</f>
        <v>0</v>
      </c>
      <c r="BL781" s="19" t="s">
        <v>319</v>
      </c>
      <c r="BM781" s="243" t="s">
        <v>4403</v>
      </c>
    </row>
    <row r="782" s="14" customFormat="1">
      <c r="A782" s="14"/>
      <c r="B782" s="257"/>
      <c r="C782" s="258"/>
      <c r="D782" s="247" t="s">
        <v>232</v>
      </c>
      <c r="E782" s="259" t="s">
        <v>1</v>
      </c>
      <c r="F782" s="260" t="s">
        <v>674</v>
      </c>
      <c r="G782" s="258"/>
      <c r="H782" s="259" t="s">
        <v>1</v>
      </c>
      <c r="I782" s="261"/>
      <c r="J782" s="258"/>
      <c r="K782" s="258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232</v>
      </c>
      <c r="AU782" s="266" t="s">
        <v>89</v>
      </c>
      <c r="AV782" s="14" t="s">
        <v>84</v>
      </c>
      <c r="AW782" s="14" t="s">
        <v>33</v>
      </c>
      <c r="AX782" s="14" t="s">
        <v>78</v>
      </c>
      <c r="AY782" s="266" t="s">
        <v>224</v>
      </c>
    </row>
    <row r="783" s="13" customFormat="1">
      <c r="A783" s="13"/>
      <c r="B783" s="245"/>
      <c r="C783" s="246"/>
      <c r="D783" s="247" t="s">
        <v>232</v>
      </c>
      <c r="E783" s="248" t="s">
        <v>1</v>
      </c>
      <c r="F783" s="249" t="s">
        <v>3333</v>
      </c>
      <c r="G783" s="246"/>
      <c r="H783" s="250">
        <v>31.670000000000002</v>
      </c>
      <c r="I783" s="251"/>
      <c r="J783" s="246"/>
      <c r="K783" s="246"/>
      <c r="L783" s="252"/>
      <c r="M783" s="253"/>
      <c r="N783" s="254"/>
      <c r="O783" s="254"/>
      <c r="P783" s="254"/>
      <c r="Q783" s="254"/>
      <c r="R783" s="254"/>
      <c r="S783" s="254"/>
      <c r="T783" s="25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6" t="s">
        <v>232</v>
      </c>
      <c r="AU783" s="256" t="s">
        <v>89</v>
      </c>
      <c r="AV783" s="13" t="s">
        <v>89</v>
      </c>
      <c r="AW783" s="13" t="s">
        <v>33</v>
      </c>
      <c r="AX783" s="13" t="s">
        <v>78</v>
      </c>
      <c r="AY783" s="256" t="s">
        <v>224</v>
      </c>
    </row>
    <row r="784" s="13" customFormat="1">
      <c r="A784" s="13"/>
      <c r="B784" s="245"/>
      <c r="C784" s="246"/>
      <c r="D784" s="247" t="s">
        <v>232</v>
      </c>
      <c r="E784" s="248" t="s">
        <v>1</v>
      </c>
      <c r="F784" s="249" t="s">
        <v>3335</v>
      </c>
      <c r="G784" s="246"/>
      <c r="H784" s="250">
        <v>12.74</v>
      </c>
      <c r="I784" s="251"/>
      <c r="J784" s="246"/>
      <c r="K784" s="246"/>
      <c r="L784" s="252"/>
      <c r="M784" s="253"/>
      <c r="N784" s="254"/>
      <c r="O784" s="254"/>
      <c r="P784" s="254"/>
      <c r="Q784" s="254"/>
      <c r="R784" s="254"/>
      <c r="S784" s="254"/>
      <c r="T784" s="25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6" t="s">
        <v>232</v>
      </c>
      <c r="AU784" s="256" t="s">
        <v>89</v>
      </c>
      <c r="AV784" s="13" t="s">
        <v>89</v>
      </c>
      <c r="AW784" s="13" t="s">
        <v>33</v>
      </c>
      <c r="AX784" s="13" t="s">
        <v>78</v>
      </c>
      <c r="AY784" s="256" t="s">
        <v>224</v>
      </c>
    </row>
    <row r="785" s="13" customFormat="1">
      <c r="A785" s="13"/>
      <c r="B785" s="245"/>
      <c r="C785" s="246"/>
      <c r="D785" s="247" t="s">
        <v>232</v>
      </c>
      <c r="E785" s="248" t="s">
        <v>1</v>
      </c>
      <c r="F785" s="249" t="s">
        <v>3336</v>
      </c>
      <c r="G785" s="246"/>
      <c r="H785" s="250">
        <v>12.74</v>
      </c>
      <c r="I785" s="251"/>
      <c r="J785" s="246"/>
      <c r="K785" s="246"/>
      <c r="L785" s="252"/>
      <c r="M785" s="253"/>
      <c r="N785" s="254"/>
      <c r="O785" s="254"/>
      <c r="P785" s="254"/>
      <c r="Q785" s="254"/>
      <c r="R785" s="254"/>
      <c r="S785" s="254"/>
      <c r="T785" s="25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6" t="s">
        <v>232</v>
      </c>
      <c r="AU785" s="256" t="s">
        <v>89</v>
      </c>
      <c r="AV785" s="13" t="s">
        <v>89</v>
      </c>
      <c r="AW785" s="13" t="s">
        <v>33</v>
      </c>
      <c r="AX785" s="13" t="s">
        <v>78</v>
      </c>
      <c r="AY785" s="256" t="s">
        <v>224</v>
      </c>
    </row>
    <row r="786" s="13" customFormat="1">
      <c r="A786" s="13"/>
      <c r="B786" s="245"/>
      <c r="C786" s="246"/>
      <c r="D786" s="247" t="s">
        <v>232</v>
      </c>
      <c r="E786" s="248" t="s">
        <v>1</v>
      </c>
      <c r="F786" s="249" t="s">
        <v>3337</v>
      </c>
      <c r="G786" s="246"/>
      <c r="H786" s="250">
        <v>13.720000000000001</v>
      </c>
      <c r="I786" s="251"/>
      <c r="J786" s="246"/>
      <c r="K786" s="246"/>
      <c r="L786" s="252"/>
      <c r="M786" s="253"/>
      <c r="N786" s="254"/>
      <c r="O786" s="254"/>
      <c r="P786" s="254"/>
      <c r="Q786" s="254"/>
      <c r="R786" s="254"/>
      <c r="S786" s="254"/>
      <c r="T786" s="25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6" t="s">
        <v>232</v>
      </c>
      <c r="AU786" s="256" t="s">
        <v>89</v>
      </c>
      <c r="AV786" s="13" t="s">
        <v>89</v>
      </c>
      <c r="AW786" s="13" t="s">
        <v>33</v>
      </c>
      <c r="AX786" s="13" t="s">
        <v>78</v>
      </c>
      <c r="AY786" s="256" t="s">
        <v>224</v>
      </c>
    </row>
    <row r="787" s="14" customFormat="1">
      <c r="A787" s="14"/>
      <c r="B787" s="257"/>
      <c r="C787" s="258"/>
      <c r="D787" s="247" t="s">
        <v>232</v>
      </c>
      <c r="E787" s="259" t="s">
        <v>1</v>
      </c>
      <c r="F787" s="260" t="s">
        <v>679</v>
      </c>
      <c r="G787" s="258"/>
      <c r="H787" s="259" t="s">
        <v>1</v>
      </c>
      <c r="I787" s="261"/>
      <c r="J787" s="258"/>
      <c r="K787" s="258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232</v>
      </c>
      <c r="AU787" s="266" t="s">
        <v>89</v>
      </c>
      <c r="AV787" s="14" t="s">
        <v>84</v>
      </c>
      <c r="AW787" s="14" t="s">
        <v>33</v>
      </c>
      <c r="AX787" s="14" t="s">
        <v>78</v>
      </c>
      <c r="AY787" s="266" t="s">
        <v>224</v>
      </c>
    </row>
    <row r="788" s="13" customFormat="1">
      <c r="A788" s="13"/>
      <c r="B788" s="245"/>
      <c r="C788" s="246"/>
      <c r="D788" s="247" t="s">
        <v>232</v>
      </c>
      <c r="E788" s="248" t="s">
        <v>1</v>
      </c>
      <c r="F788" s="249" t="s">
        <v>3451</v>
      </c>
      <c r="G788" s="246"/>
      <c r="H788" s="250">
        <v>22.789999999999999</v>
      </c>
      <c r="I788" s="251"/>
      <c r="J788" s="246"/>
      <c r="K788" s="246"/>
      <c r="L788" s="252"/>
      <c r="M788" s="253"/>
      <c r="N788" s="254"/>
      <c r="O788" s="254"/>
      <c r="P788" s="254"/>
      <c r="Q788" s="254"/>
      <c r="R788" s="254"/>
      <c r="S788" s="254"/>
      <c r="T788" s="25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6" t="s">
        <v>232</v>
      </c>
      <c r="AU788" s="256" t="s">
        <v>89</v>
      </c>
      <c r="AV788" s="13" t="s">
        <v>89</v>
      </c>
      <c r="AW788" s="13" t="s">
        <v>33</v>
      </c>
      <c r="AX788" s="13" t="s">
        <v>78</v>
      </c>
      <c r="AY788" s="256" t="s">
        <v>224</v>
      </c>
    </row>
    <row r="789" s="13" customFormat="1">
      <c r="A789" s="13"/>
      <c r="B789" s="245"/>
      <c r="C789" s="246"/>
      <c r="D789" s="247" t="s">
        <v>232</v>
      </c>
      <c r="E789" s="248" t="s">
        <v>1</v>
      </c>
      <c r="F789" s="249" t="s">
        <v>3452</v>
      </c>
      <c r="G789" s="246"/>
      <c r="H789" s="250">
        <v>3.1899999999999999</v>
      </c>
      <c r="I789" s="251"/>
      <c r="J789" s="246"/>
      <c r="K789" s="246"/>
      <c r="L789" s="252"/>
      <c r="M789" s="253"/>
      <c r="N789" s="254"/>
      <c r="O789" s="254"/>
      <c r="P789" s="254"/>
      <c r="Q789" s="254"/>
      <c r="R789" s="254"/>
      <c r="S789" s="254"/>
      <c r="T789" s="25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6" t="s">
        <v>232</v>
      </c>
      <c r="AU789" s="256" t="s">
        <v>89</v>
      </c>
      <c r="AV789" s="13" t="s">
        <v>89</v>
      </c>
      <c r="AW789" s="13" t="s">
        <v>33</v>
      </c>
      <c r="AX789" s="13" t="s">
        <v>78</v>
      </c>
      <c r="AY789" s="256" t="s">
        <v>224</v>
      </c>
    </row>
    <row r="790" s="14" customFormat="1">
      <c r="A790" s="14"/>
      <c r="B790" s="257"/>
      <c r="C790" s="258"/>
      <c r="D790" s="247" t="s">
        <v>232</v>
      </c>
      <c r="E790" s="259" t="s">
        <v>1</v>
      </c>
      <c r="F790" s="260" t="s">
        <v>683</v>
      </c>
      <c r="G790" s="258"/>
      <c r="H790" s="259" t="s">
        <v>1</v>
      </c>
      <c r="I790" s="261"/>
      <c r="J790" s="258"/>
      <c r="K790" s="258"/>
      <c r="L790" s="262"/>
      <c r="M790" s="263"/>
      <c r="N790" s="264"/>
      <c r="O790" s="264"/>
      <c r="P790" s="264"/>
      <c r="Q790" s="264"/>
      <c r="R790" s="264"/>
      <c r="S790" s="264"/>
      <c r="T790" s="26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6" t="s">
        <v>232</v>
      </c>
      <c r="AU790" s="266" t="s">
        <v>89</v>
      </c>
      <c r="AV790" s="14" t="s">
        <v>84</v>
      </c>
      <c r="AW790" s="14" t="s">
        <v>33</v>
      </c>
      <c r="AX790" s="14" t="s">
        <v>78</v>
      </c>
      <c r="AY790" s="266" t="s">
        <v>224</v>
      </c>
    </row>
    <row r="791" s="13" customFormat="1">
      <c r="A791" s="13"/>
      <c r="B791" s="245"/>
      <c r="C791" s="246"/>
      <c r="D791" s="247" t="s">
        <v>232</v>
      </c>
      <c r="E791" s="248" t="s">
        <v>1</v>
      </c>
      <c r="F791" s="249" t="s">
        <v>3453</v>
      </c>
      <c r="G791" s="246"/>
      <c r="H791" s="250">
        <v>5.5800000000000001</v>
      </c>
      <c r="I791" s="251"/>
      <c r="J791" s="246"/>
      <c r="K791" s="246"/>
      <c r="L791" s="252"/>
      <c r="M791" s="253"/>
      <c r="N791" s="254"/>
      <c r="O791" s="254"/>
      <c r="P791" s="254"/>
      <c r="Q791" s="254"/>
      <c r="R791" s="254"/>
      <c r="S791" s="254"/>
      <c r="T791" s="25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6" t="s">
        <v>232</v>
      </c>
      <c r="AU791" s="256" t="s">
        <v>89</v>
      </c>
      <c r="AV791" s="13" t="s">
        <v>89</v>
      </c>
      <c r="AW791" s="13" t="s">
        <v>33</v>
      </c>
      <c r="AX791" s="13" t="s">
        <v>78</v>
      </c>
      <c r="AY791" s="256" t="s">
        <v>224</v>
      </c>
    </row>
    <row r="792" s="13" customFormat="1">
      <c r="A792" s="13"/>
      <c r="B792" s="245"/>
      <c r="C792" s="246"/>
      <c r="D792" s="247" t="s">
        <v>232</v>
      </c>
      <c r="E792" s="248" t="s">
        <v>1</v>
      </c>
      <c r="F792" s="249" t="s">
        <v>3454</v>
      </c>
      <c r="G792" s="246"/>
      <c r="H792" s="250">
        <v>7.5999999999999996</v>
      </c>
      <c r="I792" s="251"/>
      <c r="J792" s="246"/>
      <c r="K792" s="246"/>
      <c r="L792" s="252"/>
      <c r="M792" s="253"/>
      <c r="N792" s="254"/>
      <c r="O792" s="254"/>
      <c r="P792" s="254"/>
      <c r="Q792" s="254"/>
      <c r="R792" s="254"/>
      <c r="S792" s="254"/>
      <c r="T792" s="25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6" t="s">
        <v>232</v>
      </c>
      <c r="AU792" s="256" t="s">
        <v>89</v>
      </c>
      <c r="AV792" s="13" t="s">
        <v>89</v>
      </c>
      <c r="AW792" s="13" t="s">
        <v>33</v>
      </c>
      <c r="AX792" s="13" t="s">
        <v>78</v>
      </c>
      <c r="AY792" s="256" t="s">
        <v>224</v>
      </c>
    </row>
    <row r="793" s="15" customFormat="1">
      <c r="A793" s="15"/>
      <c r="B793" s="267"/>
      <c r="C793" s="268"/>
      <c r="D793" s="247" t="s">
        <v>232</v>
      </c>
      <c r="E793" s="269" t="s">
        <v>1</v>
      </c>
      <c r="F793" s="270" t="s">
        <v>248</v>
      </c>
      <c r="G793" s="268"/>
      <c r="H793" s="271">
        <v>110.03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232</v>
      </c>
      <c r="AU793" s="277" t="s">
        <v>89</v>
      </c>
      <c r="AV793" s="15" t="s">
        <v>230</v>
      </c>
      <c r="AW793" s="15" t="s">
        <v>33</v>
      </c>
      <c r="AX793" s="15" t="s">
        <v>84</v>
      </c>
      <c r="AY793" s="277" t="s">
        <v>224</v>
      </c>
    </row>
    <row r="794" s="2" customFormat="1" ht="16.5" customHeight="1">
      <c r="A794" s="40"/>
      <c r="B794" s="41"/>
      <c r="C794" s="278" t="s">
        <v>1000</v>
      </c>
      <c r="D794" s="278" t="s">
        <v>390</v>
      </c>
      <c r="E794" s="279" t="s">
        <v>957</v>
      </c>
      <c r="F794" s="280" t="s">
        <v>958</v>
      </c>
      <c r="G794" s="281" t="s">
        <v>229</v>
      </c>
      <c r="H794" s="282">
        <v>115.533</v>
      </c>
      <c r="I794" s="283"/>
      <c r="J794" s="284">
        <f>ROUND(I794*H794,2)</f>
        <v>0</v>
      </c>
      <c r="K794" s="285"/>
      <c r="L794" s="286"/>
      <c r="M794" s="287" t="s">
        <v>1</v>
      </c>
      <c r="N794" s="288" t="s">
        <v>44</v>
      </c>
      <c r="O794" s="93"/>
      <c r="P794" s="241">
        <f>O794*H794</f>
        <v>0</v>
      </c>
      <c r="Q794" s="241">
        <v>0.0066</v>
      </c>
      <c r="R794" s="241">
        <f>Q794*H794</f>
        <v>0.76251780000000002</v>
      </c>
      <c r="S794" s="241">
        <v>0</v>
      </c>
      <c r="T794" s="242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3" t="s">
        <v>418</v>
      </c>
      <c r="AT794" s="243" t="s">
        <v>390</v>
      </c>
      <c r="AU794" s="243" t="s">
        <v>89</v>
      </c>
      <c r="AY794" s="19" t="s">
        <v>224</v>
      </c>
      <c r="BE794" s="244">
        <f>IF(N794="základní",J794,0)</f>
        <v>0</v>
      </c>
      <c r="BF794" s="244">
        <f>IF(N794="snížená",J794,0)</f>
        <v>0</v>
      </c>
      <c r="BG794" s="244">
        <f>IF(N794="zákl. přenesená",J794,0)</f>
        <v>0</v>
      </c>
      <c r="BH794" s="244">
        <f>IF(N794="sníž. přenesená",J794,0)</f>
        <v>0</v>
      </c>
      <c r="BI794" s="244">
        <f>IF(N794="nulová",J794,0)</f>
        <v>0</v>
      </c>
      <c r="BJ794" s="19" t="s">
        <v>89</v>
      </c>
      <c r="BK794" s="244">
        <f>ROUND(I794*H794,2)</f>
        <v>0</v>
      </c>
      <c r="BL794" s="19" t="s">
        <v>319</v>
      </c>
      <c r="BM794" s="243" t="s">
        <v>4404</v>
      </c>
    </row>
    <row r="795" s="14" customFormat="1">
      <c r="A795" s="14"/>
      <c r="B795" s="257"/>
      <c r="C795" s="258"/>
      <c r="D795" s="247" t="s">
        <v>232</v>
      </c>
      <c r="E795" s="259" t="s">
        <v>1</v>
      </c>
      <c r="F795" s="260" t="s">
        <v>674</v>
      </c>
      <c r="G795" s="258"/>
      <c r="H795" s="259" t="s">
        <v>1</v>
      </c>
      <c r="I795" s="261"/>
      <c r="J795" s="258"/>
      <c r="K795" s="258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232</v>
      </c>
      <c r="AU795" s="266" t="s">
        <v>89</v>
      </c>
      <c r="AV795" s="14" t="s">
        <v>84</v>
      </c>
      <c r="AW795" s="14" t="s">
        <v>33</v>
      </c>
      <c r="AX795" s="14" t="s">
        <v>78</v>
      </c>
      <c r="AY795" s="266" t="s">
        <v>224</v>
      </c>
    </row>
    <row r="796" s="13" customFormat="1">
      <c r="A796" s="13"/>
      <c r="B796" s="245"/>
      <c r="C796" s="246"/>
      <c r="D796" s="247" t="s">
        <v>232</v>
      </c>
      <c r="E796" s="248" t="s">
        <v>1</v>
      </c>
      <c r="F796" s="249" t="s">
        <v>3550</v>
      </c>
      <c r="G796" s="246"/>
      <c r="H796" s="250">
        <v>33.253999999999998</v>
      </c>
      <c r="I796" s="251"/>
      <c r="J796" s="246"/>
      <c r="K796" s="246"/>
      <c r="L796" s="252"/>
      <c r="M796" s="253"/>
      <c r="N796" s="254"/>
      <c r="O796" s="254"/>
      <c r="P796" s="254"/>
      <c r="Q796" s="254"/>
      <c r="R796" s="254"/>
      <c r="S796" s="254"/>
      <c r="T796" s="25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6" t="s">
        <v>232</v>
      </c>
      <c r="AU796" s="256" t="s">
        <v>89</v>
      </c>
      <c r="AV796" s="13" t="s">
        <v>89</v>
      </c>
      <c r="AW796" s="13" t="s">
        <v>33</v>
      </c>
      <c r="AX796" s="13" t="s">
        <v>78</v>
      </c>
      <c r="AY796" s="256" t="s">
        <v>224</v>
      </c>
    </row>
    <row r="797" s="13" customFormat="1">
      <c r="A797" s="13"/>
      <c r="B797" s="245"/>
      <c r="C797" s="246"/>
      <c r="D797" s="247" t="s">
        <v>232</v>
      </c>
      <c r="E797" s="248" t="s">
        <v>1</v>
      </c>
      <c r="F797" s="249" t="s">
        <v>3551</v>
      </c>
      <c r="G797" s="246"/>
      <c r="H797" s="250">
        <v>13.377000000000001</v>
      </c>
      <c r="I797" s="251"/>
      <c r="J797" s="246"/>
      <c r="K797" s="246"/>
      <c r="L797" s="252"/>
      <c r="M797" s="253"/>
      <c r="N797" s="254"/>
      <c r="O797" s="254"/>
      <c r="P797" s="254"/>
      <c r="Q797" s="254"/>
      <c r="R797" s="254"/>
      <c r="S797" s="254"/>
      <c r="T797" s="25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6" t="s">
        <v>232</v>
      </c>
      <c r="AU797" s="256" t="s">
        <v>89</v>
      </c>
      <c r="AV797" s="13" t="s">
        <v>89</v>
      </c>
      <c r="AW797" s="13" t="s">
        <v>33</v>
      </c>
      <c r="AX797" s="13" t="s">
        <v>78</v>
      </c>
      <c r="AY797" s="256" t="s">
        <v>224</v>
      </c>
    </row>
    <row r="798" s="13" customFormat="1">
      <c r="A798" s="13"/>
      <c r="B798" s="245"/>
      <c r="C798" s="246"/>
      <c r="D798" s="247" t="s">
        <v>232</v>
      </c>
      <c r="E798" s="248" t="s">
        <v>1</v>
      </c>
      <c r="F798" s="249" t="s">
        <v>3552</v>
      </c>
      <c r="G798" s="246"/>
      <c r="H798" s="250">
        <v>13.377000000000001</v>
      </c>
      <c r="I798" s="251"/>
      <c r="J798" s="246"/>
      <c r="K798" s="246"/>
      <c r="L798" s="252"/>
      <c r="M798" s="253"/>
      <c r="N798" s="254"/>
      <c r="O798" s="254"/>
      <c r="P798" s="254"/>
      <c r="Q798" s="254"/>
      <c r="R798" s="254"/>
      <c r="S798" s="254"/>
      <c r="T798" s="25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6" t="s">
        <v>232</v>
      </c>
      <c r="AU798" s="256" t="s">
        <v>89</v>
      </c>
      <c r="AV798" s="13" t="s">
        <v>89</v>
      </c>
      <c r="AW798" s="13" t="s">
        <v>33</v>
      </c>
      <c r="AX798" s="13" t="s">
        <v>78</v>
      </c>
      <c r="AY798" s="256" t="s">
        <v>224</v>
      </c>
    </row>
    <row r="799" s="13" customFormat="1">
      <c r="A799" s="13"/>
      <c r="B799" s="245"/>
      <c r="C799" s="246"/>
      <c r="D799" s="247" t="s">
        <v>232</v>
      </c>
      <c r="E799" s="248" t="s">
        <v>1</v>
      </c>
      <c r="F799" s="249" t="s">
        <v>3553</v>
      </c>
      <c r="G799" s="246"/>
      <c r="H799" s="250">
        <v>14.406000000000001</v>
      </c>
      <c r="I799" s="251"/>
      <c r="J799" s="246"/>
      <c r="K799" s="246"/>
      <c r="L799" s="252"/>
      <c r="M799" s="253"/>
      <c r="N799" s="254"/>
      <c r="O799" s="254"/>
      <c r="P799" s="254"/>
      <c r="Q799" s="254"/>
      <c r="R799" s="254"/>
      <c r="S799" s="254"/>
      <c r="T799" s="25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6" t="s">
        <v>232</v>
      </c>
      <c r="AU799" s="256" t="s">
        <v>89</v>
      </c>
      <c r="AV799" s="13" t="s">
        <v>89</v>
      </c>
      <c r="AW799" s="13" t="s">
        <v>33</v>
      </c>
      <c r="AX799" s="13" t="s">
        <v>78</v>
      </c>
      <c r="AY799" s="256" t="s">
        <v>224</v>
      </c>
    </row>
    <row r="800" s="14" customFormat="1">
      <c r="A800" s="14"/>
      <c r="B800" s="257"/>
      <c r="C800" s="258"/>
      <c r="D800" s="247" t="s">
        <v>232</v>
      </c>
      <c r="E800" s="259" t="s">
        <v>1</v>
      </c>
      <c r="F800" s="260" t="s">
        <v>679</v>
      </c>
      <c r="G800" s="258"/>
      <c r="H800" s="259" t="s">
        <v>1</v>
      </c>
      <c r="I800" s="261"/>
      <c r="J800" s="258"/>
      <c r="K800" s="258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232</v>
      </c>
      <c r="AU800" s="266" t="s">
        <v>89</v>
      </c>
      <c r="AV800" s="14" t="s">
        <v>84</v>
      </c>
      <c r="AW800" s="14" t="s">
        <v>33</v>
      </c>
      <c r="AX800" s="14" t="s">
        <v>78</v>
      </c>
      <c r="AY800" s="266" t="s">
        <v>224</v>
      </c>
    </row>
    <row r="801" s="13" customFormat="1">
      <c r="A801" s="13"/>
      <c r="B801" s="245"/>
      <c r="C801" s="246"/>
      <c r="D801" s="247" t="s">
        <v>232</v>
      </c>
      <c r="E801" s="248" t="s">
        <v>1</v>
      </c>
      <c r="F801" s="249" t="s">
        <v>3554</v>
      </c>
      <c r="G801" s="246"/>
      <c r="H801" s="250">
        <v>23.93</v>
      </c>
      <c r="I801" s="251"/>
      <c r="J801" s="246"/>
      <c r="K801" s="246"/>
      <c r="L801" s="252"/>
      <c r="M801" s="253"/>
      <c r="N801" s="254"/>
      <c r="O801" s="254"/>
      <c r="P801" s="254"/>
      <c r="Q801" s="254"/>
      <c r="R801" s="254"/>
      <c r="S801" s="254"/>
      <c r="T801" s="25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6" t="s">
        <v>232</v>
      </c>
      <c r="AU801" s="256" t="s">
        <v>89</v>
      </c>
      <c r="AV801" s="13" t="s">
        <v>89</v>
      </c>
      <c r="AW801" s="13" t="s">
        <v>33</v>
      </c>
      <c r="AX801" s="13" t="s">
        <v>78</v>
      </c>
      <c r="AY801" s="256" t="s">
        <v>224</v>
      </c>
    </row>
    <row r="802" s="13" customFormat="1">
      <c r="A802" s="13"/>
      <c r="B802" s="245"/>
      <c r="C802" s="246"/>
      <c r="D802" s="247" t="s">
        <v>232</v>
      </c>
      <c r="E802" s="248" t="s">
        <v>1</v>
      </c>
      <c r="F802" s="249" t="s">
        <v>3555</v>
      </c>
      <c r="G802" s="246"/>
      <c r="H802" s="250">
        <v>3.3500000000000001</v>
      </c>
      <c r="I802" s="251"/>
      <c r="J802" s="246"/>
      <c r="K802" s="246"/>
      <c r="L802" s="252"/>
      <c r="M802" s="253"/>
      <c r="N802" s="254"/>
      <c r="O802" s="254"/>
      <c r="P802" s="254"/>
      <c r="Q802" s="254"/>
      <c r="R802" s="254"/>
      <c r="S802" s="254"/>
      <c r="T802" s="25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6" t="s">
        <v>232</v>
      </c>
      <c r="AU802" s="256" t="s">
        <v>89</v>
      </c>
      <c r="AV802" s="13" t="s">
        <v>89</v>
      </c>
      <c r="AW802" s="13" t="s">
        <v>33</v>
      </c>
      <c r="AX802" s="13" t="s">
        <v>78</v>
      </c>
      <c r="AY802" s="256" t="s">
        <v>224</v>
      </c>
    </row>
    <row r="803" s="14" customFormat="1">
      <c r="A803" s="14"/>
      <c r="B803" s="257"/>
      <c r="C803" s="258"/>
      <c r="D803" s="247" t="s">
        <v>232</v>
      </c>
      <c r="E803" s="259" t="s">
        <v>1</v>
      </c>
      <c r="F803" s="260" t="s">
        <v>683</v>
      </c>
      <c r="G803" s="258"/>
      <c r="H803" s="259" t="s">
        <v>1</v>
      </c>
      <c r="I803" s="261"/>
      <c r="J803" s="258"/>
      <c r="K803" s="258"/>
      <c r="L803" s="262"/>
      <c r="M803" s="263"/>
      <c r="N803" s="264"/>
      <c r="O803" s="264"/>
      <c r="P803" s="264"/>
      <c r="Q803" s="264"/>
      <c r="R803" s="264"/>
      <c r="S803" s="264"/>
      <c r="T803" s="26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6" t="s">
        <v>232</v>
      </c>
      <c r="AU803" s="266" t="s">
        <v>89</v>
      </c>
      <c r="AV803" s="14" t="s">
        <v>84</v>
      </c>
      <c r="AW803" s="14" t="s">
        <v>33</v>
      </c>
      <c r="AX803" s="14" t="s">
        <v>78</v>
      </c>
      <c r="AY803" s="266" t="s">
        <v>224</v>
      </c>
    </row>
    <row r="804" s="13" customFormat="1">
      <c r="A804" s="13"/>
      <c r="B804" s="245"/>
      <c r="C804" s="246"/>
      <c r="D804" s="247" t="s">
        <v>232</v>
      </c>
      <c r="E804" s="248" t="s">
        <v>1</v>
      </c>
      <c r="F804" s="249" t="s">
        <v>3556</v>
      </c>
      <c r="G804" s="246"/>
      <c r="H804" s="250">
        <v>5.859</v>
      </c>
      <c r="I804" s="251"/>
      <c r="J804" s="246"/>
      <c r="K804" s="246"/>
      <c r="L804" s="252"/>
      <c r="M804" s="253"/>
      <c r="N804" s="254"/>
      <c r="O804" s="254"/>
      <c r="P804" s="254"/>
      <c r="Q804" s="254"/>
      <c r="R804" s="254"/>
      <c r="S804" s="254"/>
      <c r="T804" s="25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6" t="s">
        <v>232</v>
      </c>
      <c r="AU804" s="256" t="s">
        <v>89</v>
      </c>
      <c r="AV804" s="13" t="s">
        <v>89</v>
      </c>
      <c r="AW804" s="13" t="s">
        <v>33</v>
      </c>
      <c r="AX804" s="13" t="s">
        <v>78</v>
      </c>
      <c r="AY804" s="256" t="s">
        <v>224</v>
      </c>
    </row>
    <row r="805" s="13" customFormat="1">
      <c r="A805" s="13"/>
      <c r="B805" s="245"/>
      <c r="C805" s="246"/>
      <c r="D805" s="247" t="s">
        <v>232</v>
      </c>
      <c r="E805" s="248" t="s">
        <v>1</v>
      </c>
      <c r="F805" s="249" t="s">
        <v>3557</v>
      </c>
      <c r="G805" s="246"/>
      <c r="H805" s="250">
        <v>7.9800000000000004</v>
      </c>
      <c r="I805" s="251"/>
      <c r="J805" s="246"/>
      <c r="K805" s="246"/>
      <c r="L805" s="252"/>
      <c r="M805" s="253"/>
      <c r="N805" s="254"/>
      <c r="O805" s="254"/>
      <c r="P805" s="254"/>
      <c r="Q805" s="254"/>
      <c r="R805" s="254"/>
      <c r="S805" s="254"/>
      <c r="T805" s="25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6" t="s">
        <v>232</v>
      </c>
      <c r="AU805" s="256" t="s">
        <v>89</v>
      </c>
      <c r="AV805" s="13" t="s">
        <v>89</v>
      </c>
      <c r="AW805" s="13" t="s">
        <v>33</v>
      </c>
      <c r="AX805" s="13" t="s">
        <v>78</v>
      </c>
      <c r="AY805" s="256" t="s">
        <v>224</v>
      </c>
    </row>
    <row r="806" s="15" customFormat="1">
      <c r="A806" s="15"/>
      <c r="B806" s="267"/>
      <c r="C806" s="268"/>
      <c r="D806" s="247" t="s">
        <v>232</v>
      </c>
      <c r="E806" s="269" t="s">
        <v>1</v>
      </c>
      <c r="F806" s="270" t="s">
        <v>248</v>
      </c>
      <c r="G806" s="268"/>
      <c r="H806" s="271">
        <v>115.533</v>
      </c>
      <c r="I806" s="272"/>
      <c r="J806" s="268"/>
      <c r="K806" s="268"/>
      <c r="L806" s="273"/>
      <c r="M806" s="274"/>
      <c r="N806" s="275"/>
      <c r="O806" s="275"/>
      <c r="P806" s="275"/>
      <c r="Q806" s="275"/>
      <c r="R806" s="275"/>
      <c r="S806" s="275"/>
      <c r="T806" s="27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7" t="s">
        <v>232</v>
      </c>
      <c r="AU806" s="277" t="s">
        <v>89</v>
      </c>
      <c r="AV806" s="15" t="s">
        <v>230</v>
      </c>
      <c r="AW806" s="15" t="s">
        <v>33</v>
      </c>
      <c r="AX806" s="15" t="s">
        <v>84</v>
      </c>
      <c r="AY806" s="277" t="s">
        <v>224</v>
      </c>
    </row>
    <row r="807" s="2" customFormat="1" ht="16.5" customHeight="1">
      <c r="A807" s="40"/>
      <c r="B807" s="41"/>
      <c r="C807" s="231" t="s">
        <v>1006</v>
      </c>
      <c r="D807" s="231" t="s">
        <v>226</v>
      </c>
      <c r="E807" s="232" t="s">
        <v>961</v>
      </c>
      <c r="F807" s="233" t="s">
        <v>962</v>
      </c>
      <c r="G807" s="234" t="s">
        <v>229</v>
      </c>
      <c r="H807" s="235">
        <v>89.650999999999996</v>
      </c>
      <c r="I807" s="236"/>
      <c r="J807" s="237">
        <f>ROUND(I807*H807,2)</f>
        <v>0</v>
      </c>
      <c r="K807" s="238"/>
      <c r="L807" s="46"/>
      <c r="M807" s="239" t="s">
        <v>1</v>
      </c>
      <c r="N807" s="240" t="s">
        <v>44</v>
      </c>
      <c r="O807" s="93"/>
      <c r="P807" s="241">
        <f>O807*H807</f>
        <v>0</v>
      </c>
      <c r="Q807" s="241">
        <v>0.0060000000000000001</v>
      </c>
      <c r="R807" s="241">
        <f>Q807*H807</f>
        <v>0.537906</v>
      </c>
      <c r="S807" s="241">
        <v>0</v>
      </c>
      <c r="T807" s="242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3" t="s">
        <v>319</v>
      </c>
      <c r="AT807" s="243" t="s">
        <v>226</v>
      </c>
      <c r="AU807" s="243" t="s">
        <v>89</v>
      </c>
      <c r="AY807" s="19" t="s">
        <v>224</v>
      </c>
      <c r="BE807" s="244">
        <f>IF(N807="základní",J807,0)</f>
        <v>0</v>
      </c>
      <c r="BF807" s="244">
        <f>IF(N807="snížená",J807,0)</f>
        <v>0</v>
      </c>
      <c r="BG807" s="244">
        <f>IF(N807="zákl. přenesená",J807,0)</f>
        <v>0</v>
      </c>
      <c r="BH807" s="244">
        <f>IF(N807="sníž. přenesená",J807,0)</f>
        <v>0</v>
      </c>
      <c r="BI807" s="244">
        <f>IF(N807="nulová",J807,0)</f>
        <v>0</v>
      </c>
      <c r="BJ807" s="19" t="s">
        <v>89</v>
      </c>
      <c r="BK807" s="244">
        <f>ROUND(I807*H807,2)</f>
        <v>0</v>
      </c>
      <c r="BL807" s="19" t="s">
        <v>319</v>
      </c>
      <c r="BM807" s="243" t="s">
        <v>4405</v>
      </c>
    </row>
    <row r="808" s="14" customFormat="1">
      <c r="A808" s="14"/>
      <c r="B808" s="257"/>
      <c r="C808" s="258"/>
      <c r="D808" s="247" t="s">
        <v>232</v>
      </c>
      <c r="E808" s="259" t="s">
        <v>1</v>
      </c>
      <c r="F808" s="260" t="s">
        <v>964</v>
      </c>
      <c r="G808" s="258"/>
      <c r="H808" s="259" t="s">
        <v>1</v>
      </c>
      <c r="I808" s="261"/>
      <c r="J808" s="258"/>
      <c r="K808" s="258"/>
      <c r="L808" s="262"/>
      <c r="M808" s="263"/>
      <c r="N808" s="264"/>
      <c r="O808" s="264"/>
      <c r="P808" s="264"/>
      <c r="Q808" s="264"/>
      <c r="R808" s="264"/>
      <c r="S808" s="264"/>
      <c r="T808" s="26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6" t="s">
        <v>232</v>
      </c>
      <c r="AU808" s="266" t="s">
        <v>89</v>
      </c>
      <c r="AV808" s="14" t="s">
        <v>84</v>
      </c>
      <c r="AW808" s="14" t="s">
        <v>33</v>
      </c>
      <c r="AX808" s="14" t="s">
        <v>78</v>
      </c>
      <c r="AY808" s="266" t="s">
        <v>224</v>
      </c>
    </row>
    <row r="809" s="13" customFormat="1">
      <c r="A809" s="13"/>
      <c r="B809" s="245"/>
      <c r="C809" s="246"/>
      <c r="D809" s="247" t="s">
        <v>232</v>
      </c>
      <c r="E809" s="248" t="s">
        <v>1</v>
      </c>
      <c r="F809" s="249" t="s">
        <v>3561</v>
      </c>
      <c r="G809" s="246"/>
      <c r="H809" s="250">
        <v>88.739999999999995</v>
      </c>
      <c r="I809" s="251"/>
      <c r="J809" s="246"/>
      <c r="K809" s="246"/>
      <c r="L809" s="252"/>
      <c r="M809" s="253"/>
      <c r="N809" s="254"/>
      <c r="O809" s="254"/>
      <c r="P809" s="254"/>
      <c r="Q809" s="254"/>
      <c r="R809" s="254"/>
      <c r="S809" s="254"/>
      <c r="T809" s="25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6" t="s">
        <v>232</v>
      </c>
      <c r="AU809" s="256" t="s">
        <v>89</v>
      </c>
      <c r="AV809" s="13" t="s">
        <v>89</v>
      </c>
      <c r="AW809" s="13" t="s">
        <v>33</v>
      </c>
      <c r="AX809" s="13" t="s">
        <v>78</v>
      </c>
      <c r="AY809" s="256" t="s">
        <v>224</v>
      </c>
    </row>
    <row r="810" s="14" customFormat="1">
      <c r="A810" s="14"/>
      <c r="B810" s="257"/>
      <c r="C810" s="258"/>
      <c r="D810" s="247" t="s">
        <v>232</v>
      </c>
      <c r="E810" s="259" t="s">
        <v>1</v>
      </c>
      <c r="F810" s="260" t="s">
        <v>574</v>
      </c>
      <c r="G810" s="258"/>
      <c r="H810" s="259" t="s">
        <v>1</v>
      </c>
      <c r="I810" s="261"/>
      <c r="J810" s="258"/>
      <c r="K810" s="258"/>
      <c r="L810" s="262"/>
      <c r="M810" s="263"/>
      <c r="N810" s="264"/>
      <c r="O810" s="264"/>
      <c r="P810" s="264"/>
      <c r="Q810" s="264"/>
      <c r="R810" s="264"/>
      <c r="S810" s="264"/>
      <c r="T810" s="26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6" t="s">
        <v>232</v>
      </c>
      <c r="AU810" s="266" t="s">
        <v>89</v>
      </c>
      <c r="AV810" s="14" t="s">
        <v>84</v>
      </c>
      <c r="AW810" s="14" t="s">
        <v>33</v>
      </c>
      <c r="AX810" s="14" t="s">
        <v>78</v>
      </c>
      <c r="AY810" s="266" t="s">
        <v>224</v>
      </c>
    </row>
    <row r="811" s="13" customFormat="1">
      <c r="A811" s="13"/>
      <c r="B811" s="245"/>
      <c r="C811" s="246"/>
      <c r="D811" s="247" t="s">
        <v>232</v>
      </c>
      <c r="E811" s="248" t="s">
        <v>1</v>
      </c>
      <c r="F811" s="249" t="s">
        <v>3562</v>
      </c>
      <c r="G811" s="246"/>
      <c r="H811" s="250">
        <v>0.91100000000000003</v>
      </c>
      <c r="I811" s="251"/>
      <c r="J811" s="246"/>
      <c r="K811" s="246"/>
      <c r="L811" s="252"/>
      <c r="M811" s="253"/>
      <c r="N811" s="254"/>
      <c r="O811" s="254"/>
      <c r="P811" s="254"/>
      <c r="Q811" s="254"/>
      <c r="R811" s="254"/>
      <c r="S811" s="254"/>
      <c r="T811" s="25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6" t="s">
        <v>232</v>
      </c>
      <c r="AU811" s="256" t="s">
        <v>89</v>
      </c>
      <c r="AV811" s="13" t="s">
        <v>89</v>
      </c>
      <c r="AW811" s="13" t="s">
        <v>33</v>
      </c>
      <c r="AX811" s="13" t="s">
        <v>78</v>
      </c>
      <c r="AY811" s="256" t="s">
        <v>224</v>
      </c>
    </row>
    <row r="812" s="15" customFormat="1">
      <c r="A812" s="15"/>
      <c r="B812" s="267"/>
      <c r="C812" s="268"/>
      <c r="D812" s="247" t="s">
        <v>232</v>
      </c>
      <c r="E812" s="269" t="s">
        <v>1</v>
      </c>
      <c r="F812" s="270" t="s">
        <v>248</v>
      </c>
      <c r="G812" s="268"/>
      <c r="H812" s="271">
        <v>89.650999999999996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7" t="s">
        <v>232</v>
      </c>
      <c r="AU812" s="277" t="s">
        <v>89</v>
      </c>
      <c r="AV812" s="15" t="s">
        <v>230</v>
      </c>
      <c r="AW812" s="15" t="s">
        <v>33</v>
      </c>
      <c r="AX812" s="15" t="s">
        <v>84</v>
      </c>
      <c r="AY812" s="277" t="s">
        <v>224</v>
      </c>
    </row>
    <row r="813" s="2" customFormat="1" ht="16.5" customHeight="1">
      <c r="A813" s="40"/>
      <c r="B813" s="41"/>
      <c r="C813" s="278" t="s">
        <v>1011</v>
      </c>
      <c r="D813" s="278" t="s">
        <v>390</v>
      </c>
      <c r="E813" s="279" t="s">
        <v>968</v>
      </c>
      <c r="F813" s="280" t="s">
        <v>969</v>
      </c>
      <c r="G813" s="281" t="s">
        <v>229</v>
      </c>
      <c r="H813" s="282">
        <v>46.588999999999999</v>
      </c>
      <c r="I813" s="283"/>
      <c r="J813" s="284">
        <f>ROUND(I813*H813,2)</f>
        <v>0</v>
      </c>
      <c r="K813" s="285"/>
      <c r="L813" s="286"/>
      <c r="M813" s="287" t="s">
        <v>1</v>
      </c>
      <c r="N813" s="288" t="s">
        <v>44</v>
      </c>
      <c r="O813" s="93"/>
      <c r="P813" s="241">
        <f>O813*H813</f>
        <v>0</v>
      </c>
      <c r="Q813" s="241">
        <v>0.0070000000000000001</v>
      </c>
      <c r="R813" s="241">
        <f>Q813*H813</f>
        <v>0.326123</v>
      </c>
      <c r="S813" s="241">
        <v>0</v>
      </c>
      <c r="T813" s="242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3" t="s">
        <v>418</v>
      </c>
      <c r="AT813" s="243" t="s">
        <v>390</v>
      </c>
      <c r="AU813" s="243" t="s">
        <v>89</v>
      </c>
      <c r="AY813" s="19" t="s">
        <v>224</v>
      </c>
      <c r="BE813" s="244">
        <f>IF(N813="základní",J813,0)</f>
        <v>0</v>
      </c>
      <c r="BF813" s="244">
        <f>IF(N813="snížená",J813,0)</f>
        <v>0</v>
      </c>
      <c r="BG813" s="244">
        <f>IF(N813="zákl. přenesená",J813,0)</f>
        <v>0</v>
      </c>
      <c r="BH813" s="244">
        <f>IF(N813="sníž. přenesená",J813,0)</f>
        <v>0</v>
      </c>
      <c r="BI813" s="244">
        <f>IF(N813="nulová",J813,0)</f>
        <v>0</v>
      </c>
      <c r="BJ813" s="19" t="s">
        <v>89</v>
      </c>
      <c r="BK813" s="244">
        <f>ROUND(I813*H813,2)</f>
        <v>0</v>
      </c>
      <c r="BL813" s="19" t="s">
        <v>319</v>
      </c>
      <c r="BM813" s="243" t="s">
        <v>4406</v>
      </c>
    </row>
    <row r="814" s="14" customFormat="1">
      <c r="A814" s="14"/>
      <c r="B814" s="257"/>
      <c r="C814" s="258"/>
      <c r="D814" s="247" t="s">
        <v>232</v>
      </c>
      <c r="E814" s="259" t="s">
        <v>1</v>
      </c>
      <c r="F814" s="260" t="s">
        <v>3564</v>
      </c>
      <c r="G814" s="258"/>
      <c r="H814" s="259" t="s">
        <v>1</v>
      </c>
      <c r="I814" s="261"/>
      <c r="J814" s="258"/>
      <c r="K814" s="258"/>
      <c r="L814" s="262"/>
      <c r="M814" s="263"/>
      <c r="N814" s="264"/>
      <c r="O814" s="264"/>
      <c r="P814" s="264"/>
      <c r="Q814" s="264"/>
      <c r="R814" s="264"/>
      <c r="S814" s="264"/>
      <c r="T814" s="26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6" t="s">
        <v>232</v>
      </c>
      <c r="AU814" s="266" t="s">
        <v>89</v>
      </c>
      <c r="AV814" s="14" t="s">
        <v>84</v>
      </c>
      <c r="AW814" s="14" t="s">
        <v>33</v>
      </c>
      <c r="AX814" s="14" t="s">
        <v>78</v>
      </c>
      <c r="AY814" s="266" t="s">
        <v>224</v>
      </c>
    </row>
    <row r="815" s="13" customFormat="1">
      <c r="A815" s="13"/>
      <c r="B815" s="245"/>
      <c r="C815" s="246"/>
      <c r="D815" s="247" t="s">
        <v>232</v>
      </c>
      <c r="E815" s="248" t="s">
        <v>1</v>
      </c>
      <c r="F815" s="249" t="s">
        <v>3565</v>
      </c>
      <c r="G815" s="246"/>
      <c r="H815" s="250">
        <v>46.588999999999999</v>
      </c>
      <c r="I815" s="251"/>
      <c r="J815" s="246"/>
      <c r="K815" s="246"/>
      <c r="L815" s="252"/>
      <c r="M815" s="253"/>
      <c r="N815" s="254"/>
      <c r="O815" s="254"/>
      <c r="P815" s="254"/>
      <c r="Q815" s="254"/>
      <c r="R815" s="254"/>
      <c r="S815" s="254"/>
      <c r="T815" s="25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6" t="s">
        <v>232</v>
      </c>
      <c r="AU815" s="256" t="s">
        <v>89</v>
      </c>
      <c r="AV815" s="13" t="s">
        <v>89</v>
      </c>
      <c r="AW815" s="13" t="s">
        <v>33</v>
      </c>
      <c r="AX815" s="13" t="s">
        <v>84</v>
      </c>
      <c r="AY815" s="256" t="s">
        <v>224</v>
      </c>
    </row>
    <row r="816" s="2" customFormat="1" ht="16.5" customHeight="1">
      <c r="A816" s="40"/>
      <c r="B816" s="41"/>
      <c r="C816" s="278" t="s">
        <v>1017</v>
      </c>
      <c r="D816" s="278" t="s">
        <v>390</v>
      </c>
      <c r="E816" s="279" t="s">
        <v>974</v>
      </c>
      <c r="F816" s="280" t="s">
        <v>975</v>
      </c>
      <c r="G816" s="281" t="s">
        <v>229</v>
      </c>
      <c r="H816" s="282">
        <v>46.588999999999999</v>
      </c>
      <c r="I816" s="283"/>
      <c r="J816" s="284">
        <f>ROUND(I816*H816,2)</f>
        <v>0</v>
      </c>
      <c r="K816" s="285"/>
      <c r="L816" s="286"/>
      <c r="M816" s="287" t="s">
        <v>1</v>
      </c>
      <c r="N816" s="288" t="s">
        <v>44</v>
      </c>
      <c r="O816" s="93"/>
      <c r="P816" s="241">
        <f>O816*H816</f>
        <v>0</v>
      </c>
      <c r="Q816" s="241">
        <v>0.0020999999999999999</v>
      </c>
      <c r="R816" s="241">
        <f>Q816*H816</f>
        <v>0.097836899999999991</v>
      </c>
      <c r="S816" s="241">
        <v>0</v>
      </c>
      <c r="T816" s="242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3" t="s">
        <v>418</v>
      </c>
      <c r="AT816" s="243" t="s">
        <v>390</v>
      </c>
      <c r="AU816" s="243" t="s">
        <v>89</v>
      </c>
      <c r="AY816" s="19" t="s">
        <v>224</v>
      </c>
      <c r="BE816" s="244">
        <f>IF(N816="základní",J816,0)</f>
        <v>0</v>
      </c>
      <c r="BF816" s="244">
        <f>IF(N816="snížená",J816,0)</f>
        <v>0</v>
      </c>
      <c r="BG816" s="244">
        <f>IF(N816="zákl. přenesená",J816,0)</f>
        <v>0</v>
      </c>
      <c r="BH816" s="244">
        <f>IF(N816="sníž. přenesená",J816,0)</f>
        <v>0</v>
      </c>
      <c r="BI816" s="244">
        <f>IF(N816="nulová",J816,0)</f>
        <v>0</v>
      </c>
      <c r="BJ816" s="19" t="s">
        <v>89</v>
      </c>
      <c r="BK816" s="244">
        <f>ROUND(I816*H816,2)</f>
        <v>0</v>
      </c>
      <c r="BL816" s="19" t="s">
        <v>319</v>
      </c>
      <c r="BM816" s="243" t="s">
        <v>4407</v>
      </c>
    </row>
    <row r="817" s="14" customFormat="1">
      <c r="A817" s="14"/>
      <c r="B817" s="257"/>
      <c r="C817" s="258"/>
      <c r="D817" s="247" t="s">
        <v>232</v>
      </c>
      <c r="E817" s="259" t="s">
        <v>1</v>
      </c>
      <c r="F817" s="260" t="s">
        <v>3564</v>
      </c>
      <c r="G817" s="258"/>
      <c r="H817" s="259" t="s">
        <v>1</v>
      </c>
      <c r="I817" s="261"/>
      <c r="J817" s="258"/>
      <c r="K817" s="258"/>
      <c r="L817" s="262"/>
      <c r="M817" s="263"/>
      <c r="N817" s="264"/>
      <c r="O817" s="264"/>
      <c r="P817" s="264"/>
      <c r="Q817" s="264"/>
      <c r="R817" s="264"/>
      <c r="S817" s="264"/>
      <c r="T817" s="26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6" t="s">
        <v>232</v>
      </c>
      <c r="AU817" s="266" t="s">
        <v>89</v>
      </c>
      <c r="AV817" s="14" t="s">
        <v>84</v>
      </c>
      <c r="AW817" s="14" t="s">
        <v>33</v>
      </c>
      <c r="AX817" s="14" t="s">
        <v>78</v>
      </c>
      <c r="AY817" s="266" t="s">
        <v>224</v>
      </c>
    </row>
    <row r="818" s="13" customFormat="1">
      <c r="A818" s="13"/>
      <c r="B818" s="245"/>
      <c r="C818" s="246"/>
      <c r="D818" s="247" t="s">
        <v>232</v>
      </c>
      <c r="E818" s="248" t="s">
        <v>1</v>
      </c>
      <c r="F818" s="249" t="s">
        <v>3565</v>
      </c>
      <c r="G818" s="246"/>
      <c r="H818" s="250">
        <v>46.588999999999999</v>
      </c>
      <c r="I818" s="251"/>
      <c r="J818" s="246"/>
      <c r="K818" s="246"/>
      <c r="L818" s="252"/>
      <c r="M818" s="253"/>
      <c r="N818" s="254"/>
      <c r="O818" s="254"/>
      <c r="P818" s="254"/>
      <c r="Q818" s="254"/>
      <c r="R818" s="254"/>
      <c r="S818" s="254"/>
      <c r="T818" s="25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6" t="s">
        <v>232</v>
      </c>
      <c r="AU818" s="256" t="s">
        <v>89</v>
      </c>
      <c r="AV818" s="13" t="s">
        <v>89</v>
      </c>
      <c r="AW818" s="13" t="s">
        <v>33</v>
      </c>
      <c r="AX818" s="13" t="s">
        <v>84</v>
      </c>
      <c r="AY818" s="256" t="s">
        <v>224</v>
      </c>
    </row>
    <row r="819" s="2" customFormat="1" ht="16.5" customHeight="1">
      <c r="A819" s="40"/>
      <c r="B819" s="41"/>
      <c r="C819" s="278" t="s">
        <v>1022</v>
      </c>
      <c r="D819" s="278" t="s">
        <v>390</v>
      </c>
      <c r="E819" s="279" t="s">
        <v>978</v>
      </c>
      <c r="F819" s="280" t="s">
        <v>979</v>
      </c>
      <c r="G819" s="281" t="s">
        <v>229</v>
      </c>
      <c r="H819" s="282">
        <v>0.95599999999999996</v>
      </c>
      <c r="I819" s="283"/>
      <c r="J819" s="284">
        <f>ROUND(I819*H819,2)</f>
        <v>0</v>
      </c>
      <c r="K819" s="285"/>
      <c r="L819" s="286"/>
      <c r="M819" s="287" t="s">
        <v>1</v>
      </c>
      <c r="N819" s="288" t="s">
        <v>44</v>
      </c>
      <c r="O819" s="93"/>
      <c r="P819" s="241">
        <f>O819*H819</f>
        <v>0</v>
      </c>
      <c r="Q819" s="241">
        <v>0.0030000000000000001</v>
      </c>
      <c r="R819" s="241">
        <f>Q819*H819</f>
        <v>0.0028679999999999999</v>
      </c>
      <c r="S819" s="241">
        <v>0</v>
      </c>
      <c r="T819" s="242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3" t="s">
        <v>418</v>
      </c>
      <c r="AT819" s="243" t="s">
        <v>390</v>
      </c>
      <c r="AU819" s="243" t="s">
        <v>89</v>
      </c>
      <c r="AY819" s="19" t="s">
        <v>224</v>
      </c>
      <c r="BE819" s="244">
        <f>IF(N819="základní",J819,0)</f>
        <v>0</v>
      </c>
      <c r="BF819" s="244">
        <f>IF(N819="snížená",J819,0)</f>
        <v>0</v>
      </c>
      <c r="BG819" s="244">
        <f>IF(N819="zákl. přenesená",J819,0)</f>
        <v>0</v>
      </c>
      <c r="BH819" s="244">
        <f>IF(N819="sníž. přenesená",J819,0)</f>
        <v>0</v>
      </c>
      <c r="BI819" s="244">
        <f>IF(N819="nulová",J819,0)</f>
        <v>0</v>
      </c>
      <c r="BJ819" s="19" t="s">
        <v>89</v>
      </c>
      <c r="BK819" s="244">
        <f>ROUND(I819*H819,2)</f>
        <v>0</v>
      </c>
      <c r="BL819" s="19" t="s">
        <v>319</v>
      </c>
      <c r="BM819" s="243" t="s">
        <v>4408</v>
      </c>
    </row>
    <row r="820" s="14" customFormat="1">
      <c r="A820" s="14"/>
      <c r="B820" s="257"/>
      <c r="C820" s="258"/>
      <c r="D820" s="247" t="s">
        <v>232</v>
      </c>
      <c r="E820" s="259" t="s">
        <v>1</v>
      </c>
      <c r="F820" s="260" t="s">
        <v>574</v>
      </c>
      <c r="G820" s="258"/>
      <c r="H820" s="259" t="s">
        <v>1</v>
      </c>
      <c r="I820" s="261"/>
      <c r="J820" s="258"/>
      <c r="K820" s="258"/>
      <c r="L820" s="262"/>
      <c r="M820" s="263"/>
      <c r="N820" s="264"/>
      <c r="O820" s="264"/>
      <c r="P820" s="264"/>
      <c r="Q820" s="264"/>
      <c r="R820" s="264"/>
      <c r="S820" s="264"/>
      <c r="T820" s="26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6" t="s">
        <v>232</v>
      </c>
      <c r="AU820" s="266" t="s">
        <v>89</v>
      </c>
      <c r="AV820" s="14" t="s">
        <v>84</v>
      </c>
      <c r="AW820" s="14" t="s">
        <v>33</v>
      </c>
      <c r="AX820" s="14" t="s">
        <v>78</v>
      </c>
      <c r="AY820" s="266" t="s">
        <v>224</v>
      </c>
    </row>
    <row r="821" s="13" customFormat="1">
      <c r="A821" s="13"/>
      <c r="B821" s="245"/>
      <c r="C821" s="246"/>
      <c r="D821" s="247" t="s">
        <v>232</v>
      </c>
      <c r="E821" s="248" t="s">
        <v>1</v>
      </c>
      <c r="F821" s="249" t="s">
        <v>3568</v>
      </c>
      <c r="G821" s="246"/>
      <c r="H821" s="250">
        <v>0.95599999999999996</v>
      </c>
      <c r="I821" s="251"/>
      <c r="J821" s="246"/>
      <c r="K821" s="246"/>
      <c r="L821" s="252"/>
      <c r="M821" s="253"/>
      <c r="N821" s="254"/>
      <c r="O821" s="254"/>
      <c r="P821" s="254"/>
      <c r="Q821" s="254"/>
      <c r="R821" s="254"/>
      <c r="S821" s="254"/>
      <c r="T821" s="25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6" t="s">
        <v>232</v>
      </c>
      <c r="AU821" s="256" t="s">
        <v>89</v>
      </c>
      <c r="AV821" s="13" t="s">
        <v>89</v>
      </c>
      <c r="AW821" s="13" t="s">
        <v>33</v>
      </c>
      <c r="AX821" s="13" t="s">
        <v>84</v>
      </c>
      <c r="AY821" s="256" t="s">
        <v>224</v>
      </c>
    </row>
    <row r="822" s="2" customFormat="1" ht="24.15" customHeight="1">
      <c r="A822" s="40"/>
      <c r="B822" s="41"/>
      <c r="C822" s="231" t="s">
        <v>1028</v>
      </c>
      <c r="D822" s="231" t="s">
        <v>226</v>
      </c>
      <c r="E822" s="232" t="s">
        <v>983</v>
      </c>
      <c r="F822" s="233" t="s">
        <v>984</v>
      </c>
      <c r="G822" s="234" t="s">
        <v>229</v>
      </c>
      <c r="H822" s="235">
        <v>25.577999999999999</v>
      </c>
      <c r="I822" s="236"/>
      <c r="J822" s="237">
        <f>ROUND(I822*H822,2)</f>
        <v>0</v>
      </c>
      <c r="K822" s="238"/>
      <c r="L822" s="46"/>
      <c r="M822" s="239" t="s">
        <v>1</v>
      </c>
      <c r="N822" s="240" t="s">
        <v>44</v>
      </c>
      <c r="O822" s="93"/>
      <c r="P822" s="241">
        <f>O822*H822</f>
        <v>0</v>
      </c>
      <c r="Q822" s="241">
        <v>0.0064200000000000004</v>
      </c>
      <c r="R822" s="241">
        <f>Q822*H822</f>
        <v>0.16421076000000001</v>
      </c>
      <c r="S822" s="241">
        <v>0</v>
      </c>
      <c r="T822" s="242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3" t="s">
        <v>319</v>
      </c>
      <c r="AT822" s="243" t="s">
        <v>226</v>
      </c>
      <c r="AU822" s="243" t="s">
        <v>89</v>
      </c>
      <c r="AY822" s="19" t="s">
        <v>224</v>
      </c>
      <c r="BE822" s="244">
        <f>IF(N822="základní",J822,0)</f>
        <v>0</v>
      </c>
      <c r="BF822" s="244">
        <f>IF(N822="snížená",J822,0)</f>
        <v>0</v>
      </c>
      <c r="BG822" s="244">
        <f>IF(N822="zákl. přenesená",J822,0)</f>
        <v>0</v>
      </c>
      <c r="BH822" s="244">
        <f>IF(N822="sníž. přenesená",J822,0)</f>
        <v>0</v>
      </c>
      <c r="BI822" s="244">
        <f>IF(N822="nulová",J822,0)</f>
        <v>0</v>
      </c>
      <c r="BJ822" s="19" t="s">
        <v>89</v>
      </c>
      <c r="BK822" s="244">
        <f>ROUND(I822*H822,2)</f>
        <v>0</v>
      </c>
      <c r="BL822" s="19" t="s">
        <v>319</v>
      </c>
      <c r="BM822" s="243" t="s">
        <v>4409</v>
      </c>
    </row>
    <row r="823" s="14" customFormat="1">
      <c r="A823" s="14"/>
      <c r="B823" s="257"/>
      <c r="C823" s="258"/>
      <c r="D823" s="247" t="s">
        <v>232</v>
      </c>
      <c r="E823" s="259" t="s">
        <v>1</v>
      </c>
      <c r="F823" s="260" t="s">
        <v>566</v>
      </c>
      <c r="G823" s="258"/>
      <c r="H823" s="259" t="s">
        <v>1</v>
      </c>
      <c r="I823" s="261"/>
      <c r="J823" s="258"/>
      <c r="K823" s="258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232</v>
      </c>
      <c r="AU823" s="266" t="s">
        <v>89</v>
      </c>
      <c r="AV823" s="14" t="s">
        <v>84</v>
      </c>
      <c r="AW823" s="14" t="s">
        <v>33</v>
      </c>
      <c r="AX823" s="14" t="s">
        <v>78</v>
      </c>
      <c r="AY823" s="266" t="s">
        <v>224</v>
      </c>
    </row>
    <row r="824" s="13" customFormat="1">
      <c r="A824" s="13"/>
      <c r="B824" s="245"/>
      <c r="C824" s="246"/>
      <c r="D824" s="247" t="s">
        <v>232</v>
      </c>
      <c r="E824" s="248" t="s">
        <v>1</v>
      </c>
      <c r="F824" s="249" t="s">
        <v>3366</v>
      </c>
      <c r="G824" s="246"/>
      <c r="H824" s="250">
        <v>25.577999999999999</v>
      </c>
      <c r="I824" s="251"/>
      <c r="J824" s="246"/>
      <c r="K824" s="246"/>
      <c r="L824" s="252"/>
      <c r="M824" s="253"/>
      <c r="N824" s="254"/>
      <c r="O824" s="254"/>
      <c r="P824" s="254"/>
      <c r="Q824" s="254"/>
      <c r="R824" s="254"/>
      <c r="S824" s="254"/>
      <c r="T824" s="25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6" t="s">
        <v>232</v>
      </c>
      <c r="AU824" s="256" t="s">
        <v>89</v>
      </c>
      <c r="AV824" s="13" t="s">
        <v>89</v>
      </c>
      <c r="AW824" s="13" t="s">
        <v>33</v>
      </c>
      <c r="AX824" s="13" t="s">
        <v>84</v>
      </c>
      <c r="AY824" s="256" t="s">
        <v>224</v>
      </c>
    </row>
    <row r="825" s="2" customFormat="1" ht="16.5" customHeight="1">
      <c r="A825" s="40"/>
      <c r="B825" s="41"/>
      <c r="C825" s="278" t="s">
        <v>1033</v>
      </c>
      <c r="D825" s="278" t="s">
        <v>390</v>
      </c>
      <c r="E825" s="279" t="s">
        <v>968</v>
      </c>
      <c r="F825" s="280" t="s">
        <v>969</v>
      </c>
      <c r="G825" s="281" t="s">
        <v>229</v>
      </c>
      <c r="H825" s="282">
        <v>26.856999999999999</v>
      </c>
      <c r="I825" s="283"/>
      <c r="J825" s="284">
        <f>ROUND(I825*H825,2)</f>
        <v>0</v>
      </c>
      <c r="K825" s="285"/>
      <c r="L825" s="286"/>
      <c r="M825" s="287" t="s">
        <v>1</v>
      </c>
      <c r="N825" s="288" t="s">
        <v>44</v>
      </c>
      <c r="O825" s="93"/>
      <c r="P825" s="241">
        <f>O825*H825</f>
        <v>0</v>
      </c>
      <c r="Q825" s="241">
        <v>0.0070000000000000001</v>
      </c>
      <c r="R825" s="241">
        <f>Q825*H825</f>
        <v>0.187999</v>
      </c>
      <c r="S825" s="241">
        <v>0</v>
      </c>
      <c r="T825" s="242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3" t="s">
        <v>418</v>
      </c>
      <c r="AT825" s="243" t="s">
        <v>390</v>
      </c>
      <c r="AU825" s="243" t="s">
        <v>89</v>
      </c>
      <c r="AY825" s="19" t="s">
        <v>224</v>
      </c>
      <c r="BE825" s="244">
        <f>IF(N825="základní",J825,0)</f>
        <v>0</v>
      </c>
      <c r="BF825" s="244">
        <f>IF(N825="snížená",J825,0)</f>
        <v>0</v>
      </c>
      <c r="BG825" s="244">
        <f>IF(N825="zákl. přenesená",J825,0)</f>
        <v>0</v>
      </c>
      <c r="BH825" s="244">
        <f>IF(N825="sníž. přenesená",J825,0)</f>
        <v>0</v>
      </c>
      <c r="BI825" s="244">
        <f>IF(N825="nulová",J825,0)</f>
        <v>0</v>
      </c>
      <c r="BJ825" s="19" t="s">
        <v>89</v>
      </c>
      <c r="BK825" s="244">
        <f>ROUND(I825*H825,2)</f>
        <v>0</v>
      </c>
      <c r="BL825" s="19" t="s">
        <v>319</v>
      </c>
      <c r="BM825" s="243" t="s">
        <v>4410</v>
      </c>
    </row>
    <row r="826" s="14" customFormat="1">
      <c r="A826" s="14"/>
      <c r="B826" s="257"/>
      <c r="C826" s="258"/>
      <c r="D826" s="247" t="s">
        <v>232</v>
      </c>
      <c r="E826" s="259" t="s">
        <v>1</v>
      </c>
      <c r="F826" s="260" t="s">
        <v>566</v>
      </c>
      <c r="G826" s="258"/>
      <c r="H826" s="259" t="s">
        <v>1</v>
      </c>
      <c r="I826" s="261"/>
      <c r="J826" s="258"/>
      <c r="K826" s="258"/>
      <c r="L826" s="262"/>
      <c r="M826" s="263"/>
      <c r="N826" s="264"/>
      <c r="O826" s="264"/>
      <c r="P826" s="264"/>
      <c r="Q826" s="264"/>
      <c r="R826" s="264"/>
      <c r="S826" s="264"/>
      <c r="T826" s="26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6" t="s">
        <v>232</v>
      </c>
      <c r="AU826" s="266" t="s">
        <v>89</v>
      </c>
      <c r="AV826" s="14" t="s">
        <v>84</v>
      </c>
      <c r="AW826" s="14" t="s">
        <v>33</v>
      </c>
      <c r="AX826" s="14" t="s">
        <v>78</v>
      </c>
      <c r="AY826" s="266" t="s">
        <v>224</v>
      </c>
    </row>
    <row r="827" s="13" customFormat="1">
      <c r="A827" s="13"/>
      <c r="B827" s="245"/>
      <c r="C827" s="246"/>
      <c r="D827" s="247" t="s">
        <v>232</v>
      </c>
      <c r="E827" s="248" t="s">
        <v>1</v>
      </c>
      <c r="F827" s="249" t="s">
        <v>3571</v>
      </c>
      <c r="G827" s="246"/>
      <c r="H827" s="250">
        <v>26.856999999999999</v>
      </c>
      <c r="I827" s="251"/>
      <c r="J827" s="246"/>
      <c r="K827" s="246"/>
      <c r="L827" s="252"/>
      <c r="M827" s="253"/>
      <c r="N827" s="254"/>
      <c r="O827" s="254"/>
      <c r="P827" s="254"/>
      <c r="Q827" s="254"/>
      <c r="R827" s="254"/>
      <c r="S827" s="254"/>
      <c r="T827" s="25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6" t="s">
        <v>232</v>
      </c>
      <c r="AU827" s="256" t="s">
        <v>89</v>
      </c>
      <c r="AV827" s="13" t="s">
        <v>89</v>
      </c>
      <c r="AW827" s="13" t="s">
        <v>33</v>
      </c>
      <c r="AX827" s="13" t="s">
        <v>84</v>
      </c>
      <c r="AY827" s="256" t="s">
        <v>224</v>
      </c>
    </row>
    <row r="828" s="2" customFormat="1" ht="16.5" customHeight="1">
      <c r="A828" s="40"/>
      <c r="B828" s="41"/>
      <c r="C828" s="278" t="s">
        <v>1038</v>
      </c>
      <c r="D828" s="278" t="s">
        <v>390</v>
      </c>
      <c r="E828" s="279" t="s">
        <v>974</v>
      </c>
      <c r="F828" s="280" t="s">
        <v>975</v>
      </c>
      <c r="G828" s="281" t="s">
        <v>229</v>
      </c>
      <c r="H828" s="282">
        <v>26.856999999999999</v>
      </c>
      <c r="I828" s="283"/>
      <c r="J828" s="284">
        <f>ROUND(I828*H828,2)</f>
        <v>0</v>
      </c>
      <c r="K828" s="285"/>
      <c r="L828" s="286"/>
      <c r="M828" s="287" t="s">
        <v>1</v>
      </c>
      <c r="N828" s="288" t="s">
        <v>44</v>
      </c>
      <c r="O828" s="93"/>
      <c r="P828" s="241">
        <f>O828*H828</f>
        <v>0</v>
      </c>
      <c r="Q828" s="241">
        <v>0.0020999999999999999</v>
      </c>
      <c r="R828" s="241">
        <f>Q828*H828</f>
        <v>0.056399699999999997</v>
      </c>
      <c r="S828" s="241">
        <v>0</v>
      </c>
      <c r="T828" s="242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3" t="s">
        <v>418</v>
      </c>
      <c r="AT828" s="243" t="s">
        <v>390</v>
      </c>
      <c r="AU828" s="243" t="s">
        <v>89</v>
      </c>
      <c r="AY828" s="19" t="s">
        <v>224</v>
      </c>
      <c r="BE828" s="244">
        <f>IF(N828="základní",J828,0)</f>
        <v>0</v>
      </c>
      <c r="BF828" s="244">
        <f>IF(N828="snížená",J828,0)</f>
        <v>0</v>
      </c>
      <c r="BG828" s="244">
        <f>IF(N828="zákl. přenesená",J828,0)</f>
        <v>0</v>
      </c>
      <c r="BH828" s="244">
        <f>IF(N828="sníž. přenesená",J828,0)</f>
        <v>0</v>
      </c>
      <c r="BI828" s="244">
        <f>IF(N828="nulová",J828,0)</f>
        <v>0</v>
      </c>
      <c r="BJ828" s="19" t="s">
        <v>89</v>
      </c>
      <c r="BK828" s="244">
        <f>ROUND(I828*H828,2)</f>
        <v>0</v>
      </c>
      <c r="BL828" s="19" t="s">
        <v>319</v>
      </c>
      <c r="BM828" s="243" t="s">
        <v>4411</v>
      </c>
    </row>
    <row r="829" s="14" customFormat="1">
      <c r="A829" s="14"/>
      <c r="B829" s="257"/>
      <c r="C829" s="258"/>
      <c r="D829" s="247" t="s">
        <v>232</v>
      </c>
      <c r="E829" s="259" t="s">
        <v>1</v>
      </c>
      <c r="F829" s="260" t="s">
        <v>566</v>
      </c>
      <c r="G829" s="258"/>
      <c r="H829" s="259" t="s">
        <v>1</v>
      </c>
      <c r="I829" s="261"/>
      <c r="J829" s="258"/>
      <c r="K829" s="258"/>
      <c r="L829" s="262"/>
      <c r="M829" s="263"/>
      <c r="N829" s="264"/>
      <c r="O829" s="264"/>
      <c r="P829" s="264"/>
      <c r="Q829" s="264"/>
      <c r="R829" s="264"/>
      <c r="S829" s="264"/>
      <c r="T829" s="26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6" t="s">
        <v>232</v>
      </c>
      <c r="AU829" s="266" t="s">
        <v>89</v>
      </c>
      <c r="AV829" s="14" t="s">
        <v>84</v>
      </c>
      <c r="AW829" s="14" t="s">
        <v>33</v>
      </c>
      <c r="AX829" s="14" t="s">
        <v>78</v>
      </c>
      <c r="AY829" s="266" t="s">
        <v>224</v>
      </c>
    </row>
    <row r="830" s="13" customFormat="1">
      <c r="A830" s="13"/>
      <c r="B830" s="245"/>
      <c r="C830" s="246"/>
      <c r="D830" s="247" t="s">
        <v>232</v>
      </c>
      <c r="E830" s="248" t="s">
        <v>1</v>
      </c>
      <c r="F830" s="249" t="s">
        <v>3571</v>
      </c>
      <c r="G830" s="246"/>
      <c r="H830" s="250">
        <v>26.856999999999999</v>
      </c>
      <c r="I830" s="251"/>
      <c r="J830" s="246"/>
      <c r="K830" s="246"/>
      <c r="L830" s="252"/>
      <c r="M830" s="253"/>
      <c r="N830" s="254"/>
      <c r="O830" s="254"/>
      <c r="P830" s="254"/>
      <c r="Q830" s="254"/>
      <c r="R830" s="254"/>
      <c r="S830" s="254"/>
      <c r="T830" s="25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6" t="s">
        <v>232</v>
      </c>
      <c r="AU830" s="256" t="s">
        <v>89</v>
      </c>
      <c r="AV830" s="13" t="s">
        <v>89</v>
      </c>
      <c r="AW830" s="13" t="s">
        <v>33</v>
      </c>
      <c r="AX830" s="13" t="s">
        <v>84</v>
      </c>
      <c r="AY830" s="256" t="s">
        <v>224</v>
      </c>
    </row>
    <row r="831" s="2" customFormat="1" ht="21.75" customHeight="1">
      <c r="A831" s="40"/>
      <c r="B831" s="41"/>
      <c r="C831" s="231" t="s">
        <v>1043</v>
      </c>
      <c r="D831" s="231" t="s">
        <v>226</v>
      </c>
      <c r="E831" s="232" t="s">
        <v>3573</v>
      </c>
      <c r="F831" s="233" t="s">
        <v>3574</v>
      </c>
      <c r="G831" s="234" t="s">
        <v>229</v>
      </c>
      <c r="H831" s="235">
        <v>203.846</v>
      </c>
      <c r="I831" s="236"/>
      <c r="J831" s="237">
        <f>ROUND(I831*H831,2)</f>
        <v>0</v>
      </c>
      <c r="K831" s="238"/>
      <c r="L831" s="46"/>
      <c r="M831" s="239" t="s">
        <v>1</v>
      </c>
      <c r="N831" s="240" t="s">
        <v>44</v>
      </c>
      <c r="O831" s="93"/>
      <c r="P831" s="241">
        <f>O831*H831</f>
        <v>0</v>
      </c>
      <c r="Q831" s="241">
        <v>0.00116</v>
      </c>
      <c r="R831" s="241">
        <f>Q831*H831</f>
        <v>0.23646136000000001</v>
      </c>
      <c r="S831" s="241">
        <v>0</v>
      </c>
      <c r="T831" s="242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3" t="s">
        <v>319</v>
      </c>
      <c r="AT831" s="243" t="s">
        <v>226</v>
      </c>
      <c r="AU831" s="243" t="s">
        <v>89</v>
      </c>
      <c r="AY831" s="19" t="s">
        <v>224</v>
      </c>
      <c r="BE831" s="244">
        <f>IF(N831="základní",J831,0)</f>
        <v>0</v>
      </c>
      <c r="BF831" s="244">
        <f>IF(N831="snížená",J831,0)</f>
        <v>0</v>
      </c>
      <c r="BG831" s="244">
        <f>IF(N831="zákl. přenesená",J831,0)</f>
        <v>0</v>
      </c>
      <c r="BH831" s="244">
        <f>IF(N831="sníž. přenesená",J831,0)</f>
        <v>0</v>
      </c>
      <c r="BI831" s="244">
        <f>IF(N831="nulová",J831,0)</f>
        <v>0</v>
      </c>
      <c r="BJ831" s="19" t="s">
        <v>89</v>
      </c>
      <c r="BK831" s="244">
        <f>ROUND(I831*H831,2)</f>
        <v>0</v>
      </c>
      <c r="BL831" s="19" t="s">
        <v>319</v>
      </c>
      <c r="BM831" s="243" t="s">
        <v>4412</v>
      </c>
    </row>
    <row r="832" s="14" customFormat="1">
      <c r="A832" s="14"/>
      <c r="B832" s="257"/>
      <c r="C832" s="258"/>
      <c r="D832" s="247" t="s">
        <v>232</v>
      </c>
      <c r="E832" s="259" t="s">
        <v>1</v>
      </c>
      <c r="F832" s="260" t="s">
        <v>1297</v>
      </c>
      <c r="G832" s="258"/>
      <c r="H832" s="259" t="s">
        <v>1</v>
      </c>
      <c r="I832" s="261"/>
      <c r="J832" s="258"/>
      <c r="K832" s="258"/>
      <c r="L832" s="262"/>
      <c r="M832" s="263"/>
      <c r="N832" s="264"/>
      <c r="O832" s="264"/>
      <c r="P832" s="264"/>
      <c r="Q832" s="264"/>
      <c r="R832" s="264"/>
      <c r="S832" s="264"/>
      <c r="T832" s="26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6" t="s">
        <v>232</v>
      </c>
      <c r="AU832" s="266" t="s">
        <v>89</v>
      </c>
      <c r="AV832" s="14" t="s">
        <v>84</v>
      </c>
      <c r="AW832" s="14" t="s">
        <v>33</v>
      </c>
      <c r="AX832" s="14" t="s">
        <v>78</v>
      </c>
      <c r="AY832" s="266" t="s">
        <v>224</v>
      </c>
    </row>
    <row r="833" s="13" customFormat="1">
      <c r="A833" s="13"/>
      <c r="B833" s="245"/>
      <c r="C833" s="246"/>
      <c r="D833" s="247" t="s">
        <v>232</v>
      </c>
      <c r="E833" s="248" t="s">
        <v>1</v>
      </c>
      <c r="F833" s="249" t="s">
        <v>3515</v>
      </c>
      <c r="G833" s="246"/>
      <c r="H833" s="250">
        <v>121.77200000000001</v>
      </c>
      <c r="I833" s="251"/>
      <c r="J833" s="246"/>
      <c r="K833" s="246"/>
      <c r="L833" s="252"/>
      <c r="M833" s="253"/>
      <c r="N833" s="254"/>
      <c r="O833" s="254"/>
      <c r="P833" s="254"/>
      <c r="Q833" s="254"/>
      <c r="R833" s="254"/>
      <c r="S833" s="254"/>
      <c r="T833" s="25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6" t="s">
        <v>232</v>
      </c>
      <c r="AU833" s="256" t="s">
        <v>89</v>
      </c>
      <c r="AV833" s="13" t="s">
        <v>89</v>
      </c>
      <c r="AW833" s="13" t="s">
        <v>33</v>
      </c>
      <c r="AX833" s="13" t="s">
        <v>78</v>
      </c>
      <c r="AY833" s="256" t="s">
        <v>224</v>
      </c>
    </row>
    <row r="834" s="14" customFormat="1">
      <c r="A834" s="14"/>
      <c r="B834" s="257"/>
      <c r="C834" s="258"/>
      <c r="D834" s="247" t="s">
        <v>232</v>
      </c>
      <c r="E834" s="259" t="s">
        <v>1</v>
      </c>
      <c r="F834" s="260" t="s">
        <v>3303</v>
      </c>
      <c r="G834" s="258"/>
      <c r="H834" s="259" t="s">
        <v>1</v>
      </c>
      <c r="I834" s="261"/>
      <c r="J834" s="258"/>
      <c r="K834" s="258"/>
      <c r="L834" s="262"/>
      <c r="M834" s="263"/>
      <c r="N834" s="264"/>
      <c r="O834" s="264"/>
      <c r="P834" s="264"/>
      <c r="Q834" s="264"/>
      <c r="R834" s="264"/>
      <c r="S834" s="264"/>
      <c r="T834" s="26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6" t="s">
        <v>232</v>
      </c>
      <c r="AU834" s="266" t="s">
        <v>89</v>
      </c>
      <c r="AV834" s="14" t="s">
        <v>84</v>
      </c>
      <c r="AW834" s="14" t="s">
        <v>33</v>
      </c>
      <c r="AX834" s="14" t="s">
        <v>78</v>
      </c>
      <c r="AY834" s="266" t="s">
        <v>224</v>
      </c>
    </row>
    <row r="835" s="13" customFormat="1">
      <c r="A835" s="13"/>
      <c r="B835" s="245"/>
      <c r="C835" s="246"/>
      <c r="D835" s="247" t="s">
        <v>232</v>
      </c>
      <c r="E835" s="248" t="s">
        <v>1</v>
      </c>
      <c r="F835" s="249" t="s">
        <v>3511</v>
      </c>
      <c r="G835" s="246"/>
      <c r="H835" s="250">
        <v>82.073999999999998</v>
      </c>
      <c r="I835" s="251"/>
      <c r="J835" s="246"/>
      <c r="K835" s="246"/>
      <c r="L835" s="252"/>
      <c r="M835" s="253"/>
      <c r="N835" s="254"/>
      <c r="O835" s="254"/>
      <c r="P835" s="254"/>
      <c r="Q835" s="254"/>
      <c r="R835" s="254"/>
      <c r="S835" s="254"/>
      <c r="T835" s="25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6" t="s">
        <v>232</v>
      </c>
      <c r="AU835" s="256" t="s">
        <v>89</v>
      </c>
      <c r="AV835" s="13" t="s">
        <v>89</v>
      </c>
      <c r="AW835" s="13" t="s">
        <v>33</v>
      </c>
      <c r="AX835" s="13" t="s">
        <v>78</v>
      </c>
      <c r="AY835" s="256" t="s">
        <v>224</v>
      </c>
    </row>
    <row r="836" s="15" customFormat="1">
      <c r="A836" s="15"/>
      <c r="B836" s="267"/>
      <c r="C836" s="268"/>
      <c r="D836" s="247" t="s">
        <v>232</v>
      </c>
      <c r="E836" s="269" t="s">
        <v>1</v>
      </c>
      <c r="F836" s="270" t="s">
        <v>248</v>
      </c>
      <c r="G836" s="268"/>
      <c r="H836" s="271">
        <v>203.846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7" t="s">
        <v>232</v>
      </c>
      <c r="AU836" s="277" t="s">
        <v>89</v>
      </c>
      <c r="AV836" s="15" t="s">
        <v>230</v>
      </c>
      <c r="AW836" s="15" t="s">
        <v>33</v>
      </c>
      <c r="AX836" s="15" t="s">
        <v>84</v>
      </c>
      <c r="AY836" s="277" t="s">
        <v>224</v>
      </c>
    </row>
    <row r="837" s="2" customFormat="1" ht="16.5" customHeight="1">
      <c r="A837" s="40"/>
      <c r="B837" s="41"/>
      <c r="C837" s="231" t="s">
        <v>1052</v>
      </c>
      <c r="D837" s="231" t="s">
        <v>226</v>
      </c>
      <c r="E837" s="232" t="s">
        <v>3576</v>
      </c>
      <c r="F837" s="233" t="s">
        <v>3577</v>
      </c>
      <c r="G837" s="234" t="s">
        <v>229</v>
      </c>
      <c r="H837" s="235">
        <v>82.073999999999998</v>
      </c>
      <c r="I837" s="236"/>
      <c r="J837" s="237">
        <f>ROUND(I837*H837,2)</f>
        <v>0</v>
      </c>
      <c r="K837" s="238"/>
      <c r="L837" s="46"/>
      <c r="M837" s="239" t="s">
        <v>1</v>
      </c>
      <c r="N837" s="240" t="s">
        <v>44</v>
      </c>
      <c r="O837" s="93"/>
      <c r="P837" s="241">
        <f>O837*H837</f>
        <v>0</v>
      </c>
      <c r="Q837" s="241">
        <v>6.9999999999999994E-05</v>
      </c>
      <c r="R837" s="241">
        <f>Q837*H837</f>
        <v>0.005745179999999999</v>
      </c>
      <c r="S837" s="241">
        <v>0</v>
      </c>
      <c r="T837" s="242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3" t="s">
        <v>319</v>
      </c>
      <c r="AT837" s="243" t="s">
        <v>226</v>
      </c>
      <c r="AU837" s="243" t="s">
        <v>89</v>
      </c>
      <c r="AY837" s="19" t="s">
        <v>224</v>
      </c>
      <c r="BE837" s="244">
        <f>IF(N837="základní",J837,0)</f>
        <v>0</v>
      </c>
      <c r="BF837" s="244">
        <f>IF(N837="snížená",J837,0)</f>
        <v>0</v>
      </c>
      <c r="BG837" s="244">
        <f>IF(N837="zákl. přenesená",J837,0)</f>
        <v>0</v>
      </c>
      <c r="BH837" s="244">
        <f>IF(N837="sníž. přenesená",J837,0)</f>
        <v>0</v>
      </c>
      <c r="BI837" s="244">
        <f>IF(N837="nulová",J837,0)</f>
        <v>0</v>
      </c>
      <c r="BJ837" s="19" t="s">
        <v>89</v>
      </c>
      <c r="BK837" s="244">
        <f>ROUND(I837*H837,2)</f>
        <v>0</v>
      </c>
      <c r="BL837" s="19" t="s">
        <v>319</v>
      </c>
      <c r="BM837" s="243" t="s">
        <v>4413</v>
      </c>
    </row>
    <row r="838" s="14" customFormat="1">
      <c r="A838" s="14"/>
      <c r="B838" s="257"/>
      <c r="C838" s="258"/>
      <c r="D838" s="247" t="s">
        <v>232</v>
      </c>
      <c r="E838" s="259" t="s">
        <v>1</v>
      </c>
      <c r="F838" s="260" t="s">
        <v>3303</v>
      </c>
      <c r="G838" s="258"/>
      <c r="H838" s="259" t="s">
        <v>1</v>
      </c>
      <c r="I838" s="261"/>
      <c r="J838" s="258"/>
      <c r="K838" s="258"/>
      <c r="L838" s="262"/>
      <c r="M838" s="263"/>
      <c r="N838" s="264"/>
      <c r="O838" s="264"/>
      <c r="P838" s="264"/>
      <c r="Q838" s="264"/>
      <c r="R838" s="264"/>
      <c r="S838" s="264"/>
      <c r="T838" s="26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6" t="s">
        <v>232</v>
      </c>
      <c r="AU838" s="266" t="s">
        <v>89</v>
      </c>
      <c r="AV838" s="14" t="s">
        <v>84</v>
      </c>
      <c r="AW838" s="14" t="s">
        <v>33</v>
      </c>
      <c r="AX838" s="14" t="s">
        <v>78</v>
      </c>
      <c r="AY838" s="266" t="s">
        <v>224</v>
      </c>
    </row>
    <row r="839" s="13" customFormat="1">
      <c r="A839" s="13"/>
      <c r="B839" s="245"/>
      <c r="C839" s="246"/>
      <c r="D839" s="247" t="s">
        <v>232</v>
      </c>
      <c r="E839" s="248" t="s">
        <v>1</v>
      </c>
      <c r="F839" s="249" t="s">
        <v>3511</v>
      </c>
      <c r="G839" s="246"/>
      <c r="H839" s="250">
        <v>82.073999999999998</v>
      </c>
      <c r="I839" s="251"/>
      <c r="J839" s="246"/>
      <c r="K839" s="246"/>
      <c r="L839" s="252"/>
      <c r="M839" s="253"/>
      <c r="N839" s="254"/>
      <c r="O839" s="254"/>
      <c r="P839" s="254"/>
      <c r="Q839" s="254"/>
      <c r="R839" s="254"/>
      <c r="S839" s="254"/>
      <c r="T839" s="25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6" t="s">
        <v>232</v>
      </c>
      <c r="AU839" s="256" t="s">
        <v>89</v>
      </c>
      <c r="AV839" s="13" t="s">
        <v>89</v>
      </c>
      <c r="AW839" s="13" t="s">
        <v>33</v>
      </c>
      <c r="AX839" s="13" t="s">
        <v>84</v>
      </c>
      <c r="AY839" s="256" t="s">
        <v>224</v>
      </c>
    </row>
    <row r="840" s="2" customFormat="1" ht="16.5" customHeight="1">
      <c r="A840" s="40"/>
      <c r="B840" s="41"/>
      <c r="C840" s="231" t="s">
        <v>1057</v>
      </c>
      <c r="D840" s="231" t="s">
        <v>226</v>
      </c>
      <c r="E840" s="232" t="s">
        <v>3579</v>
      </c>
      <c r="F840" s="233" t="s">
        <v>3580</v>
      </c>
      <c r="G840" s="234" t="s">
        <v>229</v>
      </c>
      <c r="H840" s="235">
        <v>121.77200000000001</v>
      </c>
      <c r="I840" s="236"/>
      <c r="J840" s="237">
        <f>ROUND(I840*H840,2)</f>
        <v>0</v>
      </c>
      <c r="K840" s="238"/>
      <c r="L840" s="46"/>
      <c r="M840" s="239" t="s">
        <v>1</v>
      </c>
      <c r="N840" s="240" t="s">
        <v>44</v>
      </c>
      <c r="O840" s="93"/>
      <c r="P840" s="241">
        <f>O840*H840</f>
        <v>0</v>
      </c>
      <c r="Q840" s="241">
        <v>0.00010000000000000001</v>
      </c>
      <c r="R840" s="241">
        <f>Q840*H840</f>
        <v>0.012177200000000001</v>
      </c>
      <c r="S840" s="241">
        <v>0</v>
      </c>
      <c r="T840" s="242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3" t="s">
        <v>319</v>
      </c>
      <c r="AT840" s="243" t="s">
        <v>226</v>
      </c>
      <c r="AU840" s="243" t="s">
        <v>89</v>
      </c>
      <c r="AY840" s="19" t="s">
        <v>224</v>
      </c>
      <c r="BE840" s="244">
        <f>IF(N840="základní",J840,0)</f>
        <v>0</v>
      </c>
      <c r="BF840" s="244">
        <f>IF(N840="snížená",J840,0)</f>
        <v>0</v>
      </c>
      <c r="BG840" s="244">
        <f>IF(N840="zákl. přenesená",J840,0)</f>
        <v>0</v>
      </c>
      <c r="BH840" s="244">
        <f>IF(N840="sníž. přenesená",J840,0)</f>
        <v>0</v>
      </c>
      <c r="BI840" s="244">
        <f>IF(N840="nulová",J840,0)</f>
        <v>0</v>
      </c>
      <c r="BJ840" s="19" t="s">
        <v>89</v>
      </c>
      <c r="BK840" s="244">
        <f>ROUND(I840*H840,2)</f>
        <v>0</v>
      </c>
      <c r="BL840" s="19" t="s">
        <v>319</v>
      </c>
      <c r="BM840" s="243" t="s">
        <v>4414</v>
      </c>
    </row>
    <row r="841" s="14" customFormat="1">
      <c r="A841" s="14"/>
      <c r="B841" s="257"/>
      <c r="C841" s="258"/>
      <c r="D841" s="247" t="s">
        <v>232</v>
      </c>
      <c r="E841" s="259" t="s">
        <v>1</v>
      </c>
      <c r="F841" s="260" t="s">
        <v>1297</v>
      </c>
      <c r="G841" s="258"/>
      <c r="H841" s="259" t="s">
        <v>1</v>
      </c>
      <c r="I841" s="261"/>
      <c r="J841" s="258"/>
      <c r="K841" s="258"/>
      <c r="L841" s="262"/>
      <c r="M841" s="263"/>
      <c r="N841" s="264"/>
      <c r="O841" s="264"/>
      <c r="P841" s="264"/>
      <c r="Q841" s="264"/>
      <c r="R841" s="264"/>
      <c r="S841" s="264"/>
      <c r="T841" s="26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6" t="s">
        <v>232</v>
      </c>
      <c r="AU841" s="266" t="s">
        <v>89</v>
      </c>
      <c r="AV841" s="14" t="s">
        <v>84</v>
      </c>
      <c r="AW841" s="14" t="s">
        <v>33</v>
      </c>
      <c r="AX841" s="14" t="s">
        <v>78</v>
      </c>
      <c r="AY841" s="266" t="s">
        <v>224</v>
      </c>
    </row>
    <row r="842" s="13" customFormat="1">
      <c r="A842" s="13"/>
      <c r="B842" s="245"/>
      <c r="C842" s="246"/>
      <c r="D842" s="247" t="s">
        <v>232</v>
      </c>
      <c r="E842" s="248" t="s">
        <v>1</v>
      </c>
      <c r="F842" s="249" t="s">
        <v>3515</v>
      </c>
      <c r="G842" s="246"/>
      <c r="H842" s="250">
        <v>121.77200000000001</v>
      </c>
      <c r="I842" s="251"/>
      <c r="J842" s="246"/>
      <c r="K842" s="246"/>
      <c r="L842" s="252"/>
      <c r="M842" s="253"/>
      <c r="N842" s="254"/>
      <c r="O842" s="254"/>
      <c r="P842" s="254"/>
      <c r="Q842" s="254"/>
      <c r="R842" s="254"/>
      <c r="S842" s="254"/>
      <c r="T842" s="25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6" t="s">
        <v>232</v>
      </c>
      <c r="AU842" s="256" t="s">
        <v>89</v>
      </c>
      <c r="AV842" s="13" t="s">
        <v>89</v>
      </c>
      <c r="AW842" s="13" t="s">
        <v>33</v>
      </c>
      <c r="AX842" s="13" t="s">
        <v>84</v>
      </c>
      <c r="AY842" s="256" t="s">
        <v>224</v>
      </c>
    </row>
    <row r="843" s="2" customFormat="1" ht="16.5" customHeight="1">
      <c r="A843" s="40"/>
      <c r="B843" s="41"/>
      <c r="C843" s="278" t="s">
        <v>1061</v>
      </c>
      <c r="D843" s="278" t="s">
        <v>390</v>
      </c>
      <c r="E843" s="279" t="s">
        <v>957</v>
      </c>
      <c r="F843" s="280" t="s">
        <v>958</v>
      </c>
      <c r="G843" s="281" t="s">
        <v>229</v>
      </c>
      <c r="H843" s="282">
        <v>127.86</v>
      </c>
      <c r="I843" s="283"/>
      <c r="J843" s="284">
        <f>ROUND(I843*H843,2)</f>
        <v>0</v>
      </c>
      <c r="K843" s="285"/>
      <c r="L843" s="286"/>
      <c r="M843" s="287" t="s">
        <v>1</v>
      </c>
      <c r="N843" s="288" t="s">
        <v>44</v>
      </c>
      <c r="O843" s="93"/>
      <c r="P843" s="241">
        <f>O843*H843</f>
        <v>0</v>
      </c>
      <c r="Q843" s="241">
        <v>0.0066</v>
      </c>
      <c r="R843" s="241">
        <f>Q843*H843</f>
        <v>0.84387599999999996</v>
      </c>
      <c r="S843" s="241">
        <v>0</v>
      </c>
      <c r="T843" s="242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3" t="s">
        <v>418</v>
      </c>
      <c r="AT843" s="243" t="s">
        <v>390</v>
      </c>
      <c r="AU843" s="243" t="s">
        <v>89</v>
      </c>
      <c r="AY843" s="19" t="s">
        <v>224</v>
      </c>
      <c r="BE843" s="244">
        <f>IF(N843="základní",J843,0)</f>
        <v>0</v>
      </c>
      <c r="BF843" s="244">
        <f>IF(N843="snížená",J843,0)</f>
        <v>0</v>
      </c>
      <c r="BG843" s="244">
        <f>IF(N843="zákl. přenesená",J843,0)</f>
        <v>0</v>
      </c>
      <c r="BH843" s="244">
        <f>IF(N843="sníž. přenesená",J843,0)</f>
        <v>0</v>
      </c>
      <c r="BI843" s="244">
        <f>IF(N843="nulová",J843,0)</f>
        <v>0</v>
      </c>
      <c r="BJ843" s="19" t="s">
        <v>89</v>
      </c>
      <c r="BK843" s="244">
        <f>ROUND(I843*H843,2)</f>
        <v>0</v>
      </c>
      <c r="BL843" s="19" t="s">
        <v>319</v>
      </c>
      <c r="BM843" s="243" t="s">
        <v>4415</v>
      </c>
    </row>
    <row r="844" s="14" customFormat="1">
      <c r="A844" s="14"/>
      <c r="B844" s="257"/>
      <c r="C844" s="258"/>
      <c r="D844" s="247" t="s">
        <v>232</v>
      </c>
      <c r="E844" s="259" t="s">
        <v>1</v>
      </c>
      <c r="F844" s="260" t="s">
        <v>1297</v>
      </c>
      <c r="G844" s="258"/>
      <c r="H844" s="259" t="s">
        <v>1</v>
      </c>
      <c r="I844" s="261"/>
      <c r="J844" s="258"/>
      <c r="K844" s="258"/>
      <c r="L844" s="262"/>
      <c r="M844" s="263"/>
      <c r="N844" s="264"/>
      <c r="O844" s="264"/>
      <c r="P844" s="264"/>
      <c r="Q844" s="264"/>
      <c r="R844" s="264"/>
      <c r="S844" s="264"/>
      <c r="T844" s="26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6" t="s">
        <v>232</v>
      </c>
      <c r="AU844" s="266" t="s">
        <v>89</v>
      </c>
      <c r="AV844" s="14" t="s">
        <v>84</v>
      </c>
      <c r="AW844" s="14" t="s">
        <v>33</v>
      </c>
      <c r="AX844" s="14" t="s">
        <v>78</v>
      </c>
      <c r="AY844" s="266" t="s">
        <v>224</v>
      </c>
    </row>
    <row r="845" s="13" customFormat="1">
      <c r="A845" s="13"/>
      <c r="B845" s="245"/>
      <c r="C845" s="246"/>
      <c r="D845" s="247" t="s">
        <v>232</v>
      </c>
      <c r="E845" s="248" t="s">
        <v>1</v>
      </c>
      <c r="F845" s="249" t="s">
        <v>3583</v>
      </c>
      <c r="G845" s="246"/>
      <c r="H845" s="250">
        <v>127.86</v>
      </c>
      <c r="I845" s="251"/>
      <c r="J845" s="246"/>
      <c r="K845" s="246"/>
      <c r="L845" s="252"/>
      <c r="M845" s="253"/>
      <c r="N845" s="254"/>
      <c r="O845" s="254"/>
      <c r="P845" s="254"/>
      <c r="Q845" s="254"/>
      <c r="R845" s="254"/>
      <c r="S845" s="254"/>
      <c r="T845" s="25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6" t="s">
        <v>232</v>
      </c>
      <c r="AU845" s="256" t="s">
        <v>89</v>
      </c>
      <c r="AV845" s="13" t="s">
        <v>89</v>
      </c>
      <c r="AW845" s="13" t="s">
        <v>33</v>
      </c>
      <c r="AX845" s="13" t="s">
        <v>84</v>
      </c>
      <c r="AY845" s="256" t="s">
        <v>224</v>
      </c>
    </row>
    <row r="846" s="2" customFormat="1" ht="16.5" customHeight="1">
      <c r="A846" s="40"/>
      <c r="B846" s="41"/>
      <c r="C846" s="278" t="s">
        <v>1065</v>
      </c>
      <c r="D846" s="278" t="s">
        <v>390</v>
      </c>
      <c r="E846" s="279" t="s">
        <v>3584</v>
      </c>
      <c r="F846" s="280" t="s">
        <v>3585</v>
      </c>
      <c r="G846" s="281" t="s">
        <v>229</v>
      </c>
      <c r="H846" s="282">
        <v>86.177999999999997</v>
      </c>
      <c r="I846" s="283"/>
      <c r="J846" s="284">
        <f>ROUND(I846*H846,2)</f>
        <v>0</v>
      </c>
      <c r="K846" s="285"/>
      <c r="L846" s="286"/>
      <c r="M846" s="287" t="s">
        <v>1</v>
      </c>
      <c r="N846" s="288" t="s">
        <v>44</v>
      </c>
      <c r="O846" s="93"/>
      <c r="P846" s="241">
        <f>O846*H846</f>
        <v>0</v>
      </c>
      <c r="Q846" s="241">
        <v>0.0028999999999999998</v>
      </c>
      <c r="R846" s="241">
        <f>Q846*H846</f>
        <v>0.24991619999999998</v>
      </c>
      <c r="S846" s="241">
        <v>0</v>
      </c>
      <c r="T846" s="242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3" t="s">
        <v>418</v>
      </c>
      <c r="AT846" s="243" t="s">
        <v>390</v>
      </c>
      <c r="AU846" s="243" t="s">
        <v>89</v>
      </c>
      <c r="AY846" s="19" t="s">
        <v>224</v>
      </c>
      <c r="BE846" s="244">
        <f>IF(N846="základní",J846,0)</f>
        <v>0</v>
      </c>
      <c r="BF846" s="244">
        <f>IF(N846="snížená",J846,0)</f>
        <v>0</v>
      </c>
      <c r="BG846" s="244">
        <f>IF(N846="zákl. přenesená",J846,0)</f>
        <v>0</v>
      </c>
      <c r="BH846" s="244">
        <f>IF(N846="sníž. přenesená",J846,0)</f>
        <v>0</v>
      </c>
      <c r="BI846" s="244">
        <f>IF(N846="nulová",J846,0)</f>
        <v>0</v>
      </c>
      <c r="BJ846" s="19" t="s">
        <v>89</v>
      </c>
      <c r="BK846" s="244">
        <f>ROUND(I846*H846,2)</f>
        <v>0</v>
      </c>
      <c r="BL846" s="19" t="s">
        <v>319</v>
      </c>
      <c r="BM846" s="243" t="s">
        <v>4416</v>
      </c>
    </row>
    <row r="847" s="14" customFormat="1">
      <c r="A847" s="14"/>
      <c r="B847" s="257"/>
      <c r="C847" s="258"/>
      <c r="D847" s="247" t="s">
        <v>232</v>
      </c>
      <c r="E847" s="259" t="s">
        <v>1</v>
      </c>
      <c r="F847" s="260" t="s">
        <v>3303</v>
      </c>
      <c r="G847" s="258"/>
      <c r="H847" s="259" t="s">
        <v>1</v>
      </c>
      <c r="I847" s="261"/>
      <c r="J847" s="258"/>
      <c r="K847" s="258"/>
      <c r="L847" s="262"/>
      <c r="M847" s="263"/>
      <c r="N847" s="264"/>
      <c r="O847" s="264"/>
      <c r="P847" s="264"/>
      <c r="Q847" s="264"/>
      <c r="R847" s="264"/>
      <c r="S847" s="264"/>
      <c r="T847" s="26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6" t="s">
        <v>232</v>
      </c>
      <c r="AU847" s="266" t="s">
        <v>89</v>
      </c>
      <c r="AV847" s="14" t="s">
        <v>84</v>
      </c>
      <c r="AW847" s="14" t="s">
        <v>33</v>
      </c>
      <c r="AX847" s="14" t="s">
        <v>78</v>
      </c>
      <c r="AY847" s="266" t="s">
        <v>224</v>
      </c>
    </row>
    <row r="848" s="13" customFormat="1">
      <c r="A848" s="13"/>
      <c r="B848" s="245"/>
      <c r="C848" s="246"/>
      <c r="D848" s="247" t="s">
        <v>232</v>
      </c>
      <c r="E848" s="248" t="s">
        <v>1</v>
      </c>
      <c r="F848" s="249" t="s">
        <v>3587</v>
      </c>
      <c r="G848" s="246"/>
      <c r="H848" s="250">
        <v>86.177999999999997</v>
      </c>
      <c r="I848" s="251"/>
      <c r="J848" s="246"/>
      <c r="K848" s="246"/>
      <c r="L848" s="252"/>
      <c r="M848" s="253"/>
      <c r="N848" s="254"/>
      <c r="O848" s="254"/>
      <c r="P848" s="254"/>
      <c r="Q848" s="254"/>
      <c r="R848" s="254"/>
      <c r="S848" s="254"/>
      <c r="T848" s="25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6" t="s">
        <v>232</v>
      </c>
      <c r="AU848" s="256" t="s">
        <v>89</v>
      </c>
      <c r="AV848" s="13" t="s">
        <v>89</v>
      </c>
      <c r="AW848" s="13" t="s">
        <v>33</v>
      </c>
      <c r="AX848" s="13" t="s">
        <v>84</v>
      </c>
      <c r="AY848" s="256" t="s">
        <v>224</v>
      </c>
    </row>
    <row r="849" s="2" customFormat="1" ht="16.5" customHeight="1">
      <c r="A849" s="40"/>
      <c r="B849" s="41"/>
      <c r="C849" s="231" t="s">
        <v>1070</v>
      </c>
      <c r="D849" s="231" t="s">
        <v>226</v>
      </c>
      <c r="E849" s="232" t="s">
        <v>992</v>
      </c>
      <c r="F849" s="233" t="s">
        <v>993</v>
      </c>
      <c r="G849" s="234" t="s">
        <v>229</v>
      </c>
      <c r="H849" s="235">
        <v>203.846</v>
      </c>
      <c r="I849" s="236"/>
      <c r="J849" s="237">
        <f>ROUND(I849*H849,2)</f>
        <v>0</v>
      </c>
      <c r="K849" s="238"/>
      <c r="L849" s="46"/>
      <c r="M849" s="239" t="s">
        <v>1</v>
      </c>
      <c r="N849" s="240" t="s">
        <v>44</v>
      </c>
      <c r="O849" s="93"/>
      <c r="P849" s="241">
        <f>O849*H849</f>
        <v>0</v>
      </c>
      <c r="Q849" s="241">
        <v>0.0020400000000000001</v>
      </c>
      <c r="R849" s="241">
        <f>Q849*H849</f>
        <v>0.41584584000000002</v>
      </c>
      <c r="S849" s="241">
        <v>0</v>
      </c>
      <c r="T849" s="242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3" t="s">
        <v>319</v>
      </c>
      <c r="AT849" s="243" t="s">
        <v>226</v>
      </c>
      <c r="AU849" s="243" t="s">
        <v>89</v>
      </c>
      <c r="AY849" s="19" t="s">
        <v>224</v>
      </c>
      <c r="BE849" s="244">
        <f>IF(N849="základní",J849,0)</f>
        <v>0</v>
      </c>
      <c r="BF849" s="244">
        <f>IF(N849="snížená",J849,0)</f>
        <v>0</v>
      </c>
      <c r="BG849" s="244">
        <f>IF(N849="zákl. přenesená",J849,0)</f>
        <v>0</v>
      </c>
      <c r="BH849" s="244">
        <f>IF(N849="sníž. přenesená",J849,0)</f>
        <v>0</v>
      </c>
      <c r="BI849" s="244">
        <f>IF(N849="nulová",J849,0)</f>
        <v>0</v>
      </c>
      <c r="BJ849" s="19" t="s">
        <v>89</v>
      </c>
      <c r="BK849" s="244">
        <f>ROUND(I849*H849,2)</f>
        <v>0</v>
      </c>
      <c r="BL849" s="19" t="s">
        <v>319</v>
      </c>
      <c r="BM849" s="243" t="s">
        <v>4417</v>
      </c>
    </row>
    <row r="850" s="14" customFormat="1">
      <c r="A850" s="14"/>
      <c r="B850" s="257"/>
      <c r="C850" s="258"/>
      <c r="D850" s="247" t="s">
        <v>232</v>
      </c>
      <c r="E850" s="259" t="s">
        <v>1</v>
      </c>
      <c r="F850" s="260" t="s">
        <v>1297</v>
      </c>
      <c r="G850" s="258"/>
      <c r="H850" s="259" t="s">
        <v>1</v>
      </c>
      <c r="I850" s="261"/>
      <c r="J850" s="258"/>
      <c r="K850" s="258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232</v>
      </c>
      <c r="AU850" s="266" t="s">
        <v>89</v>
      </c>
      <c r="AV850" s="14" t="s">
        <v>84</v>
      </c>
      <c r="AW850" s="14" t="s">
        <v>33</v>
      </c>
      <c r="AX850" s="14" t="s">
        <v>78</v>
      </c>
      <c r="AY850" s="266" t="s">
        <v>224</v>
      </c>
    </row>
    <row r="851" s="13" customFormat="1">
      <c r="A851" s="13"/>
      <c r="B851" s="245"/>
      <c r="C851" s="246"/>
      <c r="D851" s="247" t="s">
        <v>232</v>
      </c>
      <c r="E851" s="248" t="s">
        <v>1</v>
      </c>
      <c r="F851" s="249" t="s">
        <v>3515</v>
      </c>
      <c r="G851" s="246"/>
      <c r="H851" s="250">
        <v>121.77200000000001</v>
      </c>
      <c r="I851" s="251"/>
      <c r="J851" s="246"/>
      <c r="K851" s="246"/>
      <c r="L851" s="252"/>
      <c r="M851" s="253"/>
      <c r="N851" s="254"/>
      <c r="O851" s="254"/>
      <c r="P851" s="254"/>
      <c r="Q851" s="254"/>
      <c r="R851" s="254"/>
      <c r="S851" s="254"/>
      <c r="T851" s="25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6" t="s">
        <v>232</v>
      </c>
      <c r="AU851" s="256" t="s">
        <v>89</v>
      </c>
      <c r="AV851" s="13" t="s">
        <v>89</v>
      </c>
      <c r="AW851" s="13" t="s">
        <v>33</v>
      </c>
      <c r="AX851" s="13" t="s">
        <v>78</v>
      </c>
      <c r="AY851" s="256" t="s">
        <v>224</v>
      </c>
    </row>
    <row r="852" s="14" customFormat="1">
      <c r="A852" s="14"/>
      <c r="B852" s="257"/>
      <c r="C852" s="258"/>
      <c r="D852" s="247" t="s">
        <v>232</v>
      </c>
      <c r="E852" s="259" t="s">
        <v>1</v>
      </c>
      <c r="F852" s="260" t="s">
        <v>3303</v>
      </c>
      <c r="G852" s="258"/>
      <c r="H852" s="259" t="s">
        <v>1</v>
      </c>
      <c r="I852" s="261"/>
      <c r="J852" s="258"/>
      <c r="K852" s="258"/>
      <c r="L852" s="262"/>
      <c r="M852" s="263"/>
      <c r="N852" s="264"/>
      <c r="O852" s="264"/>
      <c r="P852" s="264"/>
      <c r="Q852" s="264"/>
      <c r="R852" s="264"/>
      <c r="S852" s="264"/>
      <c r="T852" s="26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6" t="s">
        <v>232</v>
      </c>
      <c r="AU852" s="266" t="s">
        <v>89</v>
      </c>
      <c r="AV852" s="14" t="s">
        <v>84</v>
      </c>
      <c r="AW852" s="14" t="s">
        <v>33</v>
      </c>
      <c r="AX852" s="14" t="s">
        <v>78</v>
      </c>
      <c r="AY852" s="266" t="s">
        <v>224</v>
      </c>
    </row>
    <row r="853" s="13" customFormat="1">
      <c r="A853" s="13"/>
      <c r="B853" s="245"/>
      <c r="C853" s="246"/>
      <c r="D853" s="247" t="s">
        <v>232</v>
      </c>
      <c r="E853" s="248" t="s">
        <v>1</v>
      </c>
      <c r="F853" s="249" t="s">
        <v>3511</v>
      </c>
      <c r="G853" s="246"/>
      <c r="H853" s="250">
        <v>82.073999999999998</v>
      </c>
      <c r="I853" s="251"/>
      <c r="J853" s="246"/>
      <c r="K853" s="246"/>
      <c r="L853" s="252"/>
      <c r="M853" s="253"/>
      <c r="N853" s="254"/>
      <c r="O853" s="254"/>
      <c r="P853" s="254"/>
      <c r="Q853" s="254"/>
      <c r="R853" s="254"/>
      <c r="S853" s="254"/>
      <c r="T853" s="25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6" t="s">
        <v>232</v>
      </c>
      <c r="AU853" s="256" t="s">
        <v>89</v>
      </c>
      <c r="AV853" s="13" t="s">
        <v>89</v>
      </c>
      <c r="AW853" s="13" t="s">
        <v>33</v>
      </c>
      <c r="AX853" s="13" t="s">
        <v>78</v>
      </c>
      <c r="AY853" s="256" t="s">
        <v>224</v>
      </c>
    </row>
    <row r="854" s="15" customFormat="1">
      <c r="A854" s="15"/>
      <c r="B854" s="267"/>
      <c r="C854" s="268"/>
      <c r="D854" s="247" t="s">
        <v>232</v>
      </c>
      <c r="E854" s="269" t="s">
        <v>1</v>
      </c>
      <c r="F854" s="270" t="s">
        <v>248</v>
      </c>
      <c r="G854" s="268"/>
      <c r="H854" s="271">
        <v>203.846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7" t="s">
        <v>232</v>
      </c>
      <c r="AU854" s="277" t="s">
        <v>89</v>
      </c>
      <c r="AV854" s="15" t="s">
        <v>230</v>
      </c>
      <c r="AW854" s="15" t="s">
        <v>33</v>
      </c>
      <c r="AX854" s="15" t="s">
        <v>84</v>
      </c>
      <c r="AY854" s="277" t="s">
        <v>224</v>
      </c>
    </row>
    <row r="855" s="2" customFormat="1" ht="16.5" customHeight="1">
      <c r="A855" s="40"/>
      <c r="B855" s="41"/>
      <c r="C855" s="278" t="s">
        <v>1074</v>
      </c>
      <c r="D855" s="278" t="s">
        <v>390</v>
      </c>
      <c r="E855" s="279" t="s">
        <v>996</v>
      </c>
      <c r="F855" s="280" t="s">
        <v>997</v>
      </c>
      <c r="G855" s="281" t="s">
        <v>236</v>
      </c>
      <c r="H855" s="282">
        <v>14.401</v>
      </c>
      <c r="I855" s="283"/>
      <c r="J855" s="284">
        <f>ROUND(I855*H855,2)</f>
        <v>0</v>
      </c>
      <c r="K855" s="285"/>
      <c r="L855" s="286"/>
      <c r="M855" s="287" t="s">
        <v>1</v>
      </c>
      <c r="N855" s="288" t="s">
        <v>44</v>
      </c>
      <c r="O855" s="93"/>
      <c r="P855" s="241">
        <f>O855*H855</f>
        <v>0</v>
      </c>
      <c r="Q855" s="241">
        <v>0.025000000000000001</v>
      </c>
      <c r="R855" s="241">
        <f>Q855*H855</f>
        <v>0.36002500000000004</v>
      </c>
      <c r="S855" s="241">
        <v>0</v>
      </c>
      <c r="T855" s="242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3" t="s">
        <v>418</v>
      </c>
      <c r="AT855" s="243" t="s">
        <v>390</v>
      </c>
      <c r="AU855" s="243" t="s">
        <v>89</v>
      </c>
      <c r="AY855" s="19" t="s">
        <v>224</v>
      </c>
      <c r="BE855" s="244">
        <f>IF(N855="základní",J855,0)</f>
        <v>0</v>
      </c>
      <c r="BF855" s="244">
        <f>IF(N855="snížená",J855,0)</f>
        <v>0</v>
      </c>
      <c r="BG855" s="244">
        <f>IF(N855="zákl. přenesená",J855,0)</f>
        <v>0</v>
      </c>
      <c r="BH855" s="244">
        <f>IF(N855="sníž. přenesená",J855,0)</f>
        <v>0</v>
      </c>
      <c r="BI855" s="244">
        <f>IF(N855="nulová",J855,0)</f>
        <v>0</v>
      </c>
      <c r="BJ855" s="19" t="s">
        <v>89</v>
      </c>
      <c r="BK855" s="244">
        <f>ROUND(I855*H855,2)</f>
        <v>0</v>
      </c>
      <c r="BL855" s="19" t="s">
        <v>319</v>
      </c>
      <c r="BM855" s="243" t="s">
        <v>4418</v>
      </c>
    </row>
    <row r="856" s="14" customFormat="1">
      <c r="A856" s="14"/>
      <c r="B856" s="257"/>
      <c r="C856" s="258"/>
      <c r="D856" s="247" t="s">
        <v>232</v>
      </c>
      <c r="E856" s="259" t="s">
        <v>1</v>
      </c>
      <c r="F856" s="260" t="s">
        <v>1297</v>
      </c>
      <c r="G856" s="258"/>
      <c r="H856" s="259" t="s">
        <v>1</v>
      </c>
      <c r="I856" s="261"/>
      <c r="J856" s="258"/>
      <c r="K856" s="258"/>
      <c r="L856" s="262"/>
      <c r="M856" s="263"/>
      <c r="N856" s="264"/>
      <c r="O856" s="264"/>
      <c r="P856" s="264"/>
      <c r="Q856" s="264"/>
      <c r="R856" s="264"/>
      <c r="S856" s="264"/>
      <c r="T856" s="26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6" t="s">
        <v>232</v>
      </c>
      <c r="AU856" s="266" t="s">
        <v>89</v>
      </c>
      <c r="AV856" s="14" t="s">
        <v>84</v>
      </c>
      <c r="AW856" s="14" t="s">
        <v>33</v>
      </c>
      <c r="AX856" s="14" t="s">
        <v>78</v>
      </c>
      <c r="AY856" s="266" t="s">
        <v>224</v>
      </c>
    </row>
    <row r="857" s="13" customFormat="1">
      <c r="A857" s="13"/>
      <c r="B857" s="245"/>
      <c r="C857" s="246"/>
      <c r="D857" s="247" t="s">
        <v>232</v>
      </c>
      <c r="E857" s="248" t="s">
        <v>1</v>
      </c>
      <c r="F857" s="249" t="s">
        <v>3590</v>
      </c>
      <c r="G857" s="246"/>
      <c r="H857" s="250">
        <v>10.868</v>
      </c>
      <c r="I857" s="251"/>
      <c r="J857" s="246"/>
      <c r="K857" s="246"/>
      <c r="L857" s="252"/>
      <c r="M857" s="253"/>
      <c r="N857" s="254"/>
      <c r="O857" s="254"/>
      <c r="P857" s="254"/>
      <c r="Q857" s="254"/>
      <c r="R857" s="254"/>
      <c r="S857" s="254"/>
      <c r="T857" s="25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6" t="s">
        <v>232</v>
      </c>
      <c r="AU857" s="256" t="s">
        <v>89</v>
      </c>
      <c r="AV857" s="13" t="s">
        <v>89</v>
      </c>
      <c r="AW857" s="13" t="s">
        <v>33</v>
      </c>
      <c r="AX857" s="13" t="s">
        <v>78</v>
      </c>
      <c r="AY857" s="256" t="s">
        <v>224</v>
      </c>
    </row>
    <row r="858" s="14" customFormat="1">
      <c r="A858" s="14"/>
      <c r="B858" s="257"/>
      <c r="C858" s="258"/>
      <c r="D858" s="247" t="s">
        <v>232</v>
      </c>
      <c r="E858" s="259" t="s">
        <v>1</v>
      </c>
      <c r="F858" s="260" t="s">
        <v>3303</v>
      </c>
      <c r="G858" s="258"/>
      <c r="H858" s="259" t="s">
        <v>1</v>
      </c>
      <c r="I858" s="261"/>
      <c r="J858" s="258"/>
      <c r="K858" s="258"/>
      <c r="L858" s="262"/>
      <c r="M858" s="263"/>
      <c r="N858" s="264"/>
      <c r="O858" s="264"/>
      <c r="P858" s="264"/>
      <c r="Q858" s="264"/>
      <c r="R858" s="264"/>
      <c r="S858" s="264"/>
      <c r="T858" s="26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6" t="s">
        <v>232</v>
      </c>
      <c r="AU858" s="266" t="s">
        <v>89</v>
      </c>
      <c r="AV858" s="14" t="s">
        <v>84</v>
      </c>
      <c r="AW858" s="14" t="s">
        <v>33</v>
      </c>
      <c r="AX858" s="14" t="s">
        <v>78</v>
      </c>
      <c r="AY858" s="266" t="s">
        <v>224</v>
      </c>
    </row>
    <row r="859" s="13" customFormat="1">
      <c r="A859" s="13"/>
      <c r="B859" s="245"/>
      <c r="C859" s="246"/>
      <c r="D859" s="247" t="s">
        <v>232</v>
      </c>
      <c r="E859" s="248" t="s">
        <v>1</v>
      </c>
      <c r="F859" s="249" t="s">
        <v>3591</v>
      </c>
      <c r="G859" s="246"/>
      <c r="H859" s="250">
        <v>3.5329999999999999</v>
      </c>
      <c r="I859" s="251"/>
      <c r="J859" s="246"/>
      <c r="K859" s="246"/>
      <c r="L859" s="252"/>
      <c r="M859" s="253"/>
      <c r="N859" s="254"/>
      <c r="O859" s="254"/>
      <c r="P859" s="254"/>
      <c r="Q859" s="254"/>
      <c r="R859" s="254"/>
      <c r="S859" s="254"/>
      <c r="T859" s="25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6" t="s">
        <v>232</v>
      </c>
      <c r="AU859" s="256" t="s">
        <v>89</v>
      </c>
      <c r="AV859" s="13" t="s">
        <v>89</v>
      </c>
      <c r="AW859" s="13" t="s">
        <v>33</v>
      </c>
      <c r="AX859" s="13" t="s">
        <v>78</v>
      </c>
      <c r="AY859" s="256" t="s">
        <v>224</v>
      </c>
    </row>
    <row r="860" s="15" customFormat="1">
      <c r="A860" s="15"/>
      <c r="B860" s="267"/>
      <c r="C860" s="268"/>
      <c r="D860" s="247" t="s">
        <v>232</v>
      </c>
      <c r="E860" s="269" t="s">
        <v>1</v>
      </c>
      <c r="F860" s="270" t="s">
        <v>248</v>
      </c>
      <c r="G860" s="268"/>
      <c r="H860" s="271">
        <v>14.401</v>
      </c>
      <c r="I860" s="272"/>
      <c r="J860" s="268"/>
      <c r="K860" s="268"/>
      <c r="L860" s="273"/>
      <c r="M860" s="274"/>
      <c r="N860" s="275"/>
      <c r="O860" s="275"/>
      <c r="P860" s="275"/>
      <c r="Q860" s="275"/>
      <c r="R860" s="275"/>
      <c r="S860" s="275"/>
      <c r="T860" s="27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7" t="s">
        <v>232</v>
      </c>
      <c r="AU860" s="277" t="s">
        <v>89</v>
      </c>
      <c r="AV860" s="15" t="s">
        <v>230</v>
      </c>
      <c r="AW860" s="15" t="s">
        <v>33</v>
      </c>
      <c r="AX860" s="15" t="s">
        <v>84</v>
      </c>
      <c r="AY860" s="277" t="s">
        <v>224</v>
      </c>
    </row>
    <row r="861" s="2" customFormat="1" ht="21.75" customHeight="1">
      <c r="A861" s="40"/>
      <c r="B861" s="41"/>
      <c r="C861" s="231" t="s">
        <v>1078</v>
      </c>
      <c r="D861" s="231" t="s">
        <v>226</v>
      </c>
      <c r="E861" s="232" t="s">
        <v>3592</v>
      </c>
      <c r="F861" s="233" t="s">
        <v>3593</v>
      </c>
      <c r="G861" s="234" t="s">
        <v>229</v>
      </c>
      <c r="H861" s="235">
        <v>7.4000000000000004</v>
      </c>
      <c r="I861" s="236"/>
      <c r="J861" s="237">
        <f>ROUND(I861*H861,2)</f>
        <v>0</v>
      </c>
      <c r="K861" s="238"/>
      <c r="L861" s="46"/>
      <c r="M861" s="239" t="s">
        <v>1</v>
      </c>
      <c r="N861" s="240" t="s">
        <v>44</v>
      </c>
      <c r="O861" s="93"/>
      <c r="P861" s="241">
        <f>O861*H861</f>
        <v>0</v>
      </c>
      <c r="Q861" s="241">
        <v>0.00019000000000000001</v>
      </c>
      <c r="R861" s="241">
        <f>Q861*H861</f>
        <v>0.0014060000000000001</v>
      </c>
      <c r="S861" s="241">
        <v>0</v>
      </c>
      <c r="T861" s="242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3" t="s">
        <v>319</v>
      </c>
      <c r="AT861" s="243" t="s">
        <v>226</v>
      </c>
      <c r="AU861" s="243" t="s">
        <v>89</v>
      </c>
      <c r="AY861" s="19" t="s">
        <v>224</v>
      </c>
      <c r="BE861" s="244">
        <f>IF(N861="základní",J861,0)</f>
        <v>0</v>
      </c>
      <c r="BF861" s="244">
        <f>IF(N861="snížená",J861,0)</f>
        <v>0</v>
      </c>
      <c r="BG861" s="244">
        <f>IF(N861="zákl. přenesená",J861,0)</f>
        <v>0</v>
      </c>
      <c r="BH861" s="244">
        <f>IF(N861="sníž. přenesená",J861,0)</f>
        <v>0</v>
      </c>
      <c r="BI861" s="244">
        <f>IF(N861="nulová",J861,0)</f>
        <v>0</v>
      </c>
      <c r="BJ861" s="19" t="s">
        <v>89</v>
      </c>
      <c r="BK861" s="244">
        <f>ROUND(I861*H861,2)</f>
        <v>0</v>
      </c>
      <c r="BL861" s="19" t="s">
        <v>319</v>
      </c>
      <c r="BM861" s="243" t="s">
        <v>4419</v>
      </c>
    </row>
    <row r="862" s="13" customFormat="1">
      <c r="A862" s="13"/>
      <c r="B862" s="245"/>
      <c r="C862" s="246"/>
      <c r="D862" s="247" t="s">
        <v>232</v>
      </c>
      <c r="E862" s="248" t="s">
        <v>1</v>
      </c>
      <c r="F862" s="249" t="s">
        <v>3595</v>
      </c>
      <c r="G862" s="246"/>
      <c r="H862" s="250">
        <v>7.4000000000000004</v>
      </c>
      <c r="I862" s="251"/>
      <c r="J862" s="246"/>
      <c r="K862" s="246"/>
      <c r="L862" s="252"/>
      <c r="M862" s="253"/>
      <c r="N862" s="254"/>
      <c r="O862" s="254"/>
      <c r="P862" s="254"/>
      <c r="Q862" s="254"/>
      <c r="R862" s="254"/>
      <c r="S862" s="254"/>
      <c r="T862" s="25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6" t="s">
        <v>232</v>
      </c>
      <c r="AU862" s="256" t="s">
        <v>89</v>
      </c>
      <c r="AV862" s="13" t="s">
        <v>89</v>
      </c>
      <c r="AW862" s="13" t="s">
        <v>33</v>
      </c>
      <c r="AX862" s="13" t="s">
        <v>84</v>
      </c>
      <c r="AY862" s="256" t="s">
        <v>224</v>
      </c>
    </row>
    <row r="863" s="2" customFormat="1" ht="16.5" customHeight="1">
      <c r="A863" s="40"/>
      <c r="B863" s="41"/>
      <c r="C863" s="278" t="s">
        <v>1082</v>
      </c>
      <c r="D863" s="278" t="s">
        <v>390</v>
      </c>
      <c r="E863" s="279" t="s">
        <v>3596</v>
      </c>
      <c r="F863" s="280" t="s">
        <v>3597</v>
      </c>
      <c r="G863" s="281" t="s">
        <v>229</v>
      </c>
      <c r="H863" s="282">
        <v>7.7699999999999996</v>
      </c>
      <c r="I863" s="283"/>
      <c r="J863" s="284">
        <f>ROUND(I863*H863,2)</f>
        <v>0</v>
      </c>
      <c r="K863" s="285"/>
      <c r="L863" s="286"/>
      <c r="M863" s="287" t="s">
        <v>1</v>
      </c>
      <c r="N863" s="288" t="s">
        <v>44</v>
      </c>
      <c r="O863" s="93"/>
      <c r="P863" s="241">
        <f>O863*H863</f>
        <v>0</v>
      </c>
      <c r="Q863" s="241">
        <v>0.0060000000000000001</v>
      </c>
      <c r="R863" s="241">
        <f>Q863*H863</f>
        <v>0.046620000000000002</v>
      </c>
      <c r="S863" s="241">
        <v>0</v>
      </c>
      <c r="T863" s="242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3" t="s">
        <v>418</v>
      </c>
      <c r="AT863" s="243" t="s">
        <v>390</v>
      </c>
      <c r="AU863" s="243" t="s">
        <v>89</v>
      </c>
      <c r="AY863" s="19" t="s">
        <v>224</v>
      </c>
      <c r="BE863" s="244">
        <f>IF(N863="základní",J863,0)</f>
        <v>0</v>
      </c>
      <c r="BF863" s="244">
        <f>IF(N863="snížená",J863,0)</f>
        <v>0</v>
      </c>
      <c r="BG863" s="244">
        <f>IF(N863="zákl. přenesená",J863,0)</f>
        <v>0</v>
      </c>
      <c r="BH863" s="244">
        <f>IF(N863="sníž. přenesená",J863,0)</f>
        <v>0</v>
      </c>
      <c r="BI863" s="244">
        <f>IF(N863="nulová",J863,0)</f>
        <v>0</v>
      </c>
      <c r="BJ863" s="19" t="s">
        <v>89</v>
      </c>
      <c r="BK863" s="244">
        <f>ROUND(I863*H863,2)</f>
        <v>0</v>
      </c>
      <c r="BL863" s="19" t="s">
        <v>319</v>
      </c>
      <c r="BM863" s="243" t="s">
        <v>4420</v>
      </c>
    </row>
    <row r="864" s="13" customFormat="1">
      <c r="A864" s="13"/>
      <c r="B864" s="245"/>
      <c r="C864" s="246"/>
      <c r="D864" s="247" t="s">
        <v>232</v>
      </c>
      <c r="E864" s="248" t="s">
        <v>1</v>
      </c>
      <c r="F864" s="249" t="s">
        <v>3599</v>
      </c>
      <c r="G864" s="246"/>
      <c r="H864" s="250">
        <v>7.7699999999999996</v>
      </c>
      <c r="I864" s="251"/>
      <c r="J864" s="246"/>
      <c r="K864" s="246"/>
      <c r="L864" s="252"/>
      <c r="M864" s="253"/>
      <c r="N864" s="254"/>
      <c r="O864" s="254"/>
      <c r="P864" s="254"/>
      <c r="Q864" s="254"/>
      <c r="R864" s="254"/>
      <c r="S864" s="254"/>
      <c r="T864" s="25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6" t="s">
        <v>232</v>
      </c>
      <c r="AU864" s="256" t="s">
        <v>89</v>
      </c>
      <c r="AV864" s="13" t="s">
        <v>89</v>
      </c>
      <c r="AW864" s="13" t="s">
        <v>33</v>
      </c>
      <c r="AX864" s="13" t="s">
        <v>84</v>
      </c>
      <c r="AY864" s="256" t="s">
        <v>224</v>
      </c>
    </row>
    <row r="865" s="2" customFormat="1" ht="16.5" customHeight="1">
      <c r="A865" s="40"/>
      <c r="B865" s="41"/>
      <c r="C865" s="231" t="s">
        <v>1086</v>
      </c>
      <c r="D865" s="231" t="s">
        <v>226</v>
      </c>
      <c r="E865" s="232" t="s">
        <v>1012</v>
      </c>
      <c r="F865" s="233" t="s">
        <v>1013</v>
      </c>
      <c r="G865" s="234" t="s">
        <v>810</v>
      </c>
      <c r="H865" s="289"/>
      <c r="I865" s="236"/>
      <c r="J865" s="237">
        <f>ROUND(I865*H865,2)</f>
        <v>0</v>
      </c>
      <c r="K865" s="238"/>
      <c r="L865" s="46"/>
      <c r="M865" s="239" t="s">
        <v>1</v>
      </c>
      <c r="N865" s="240" t="s">
        <v>44</v>
      </c>
      <c r="O865" s="93"/>
      <c r="P865" s="241">
        <f>O865*H865</f>
        <v>0</v>
      </c>
      <c r="Q865" s="241">
        <v>0</v>
      </c>
      <c r="R865" s="241">
        <f>Q865*H865</f>
        <v>0</v>
      </c>
      <c r="S865" s="241">
        <v>0</v>
      </c>
      <c r="T865" s="242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3" t="s">
        <v>319</v>
      </c>
      <c r="AT865" s="243" t="s">
        <v>226</v>
      </c>
      <c r="AU865" s="243" t="s">
        <v>89</v>
      </c>
      <c r="AY865" s="19" t="s">
        <v>224</v>
      </c>
      <c r="BE865" s="244">
        <f>IF(N865="základní",J865,0)</f>
        <v>0</v>
      </c>
      <c r="BF865" s="244">
        <f>IF(N865="snížená",J865,0)</f>
        <v>0</v>
      </c>
      <c r="BG865" s="244">
        <f>IF(N865="zákl. přenesená",J865,0)</f>
        <v>0</v>
      </c>
      <c r="BH865" s="244">
        <f>IF(N865="sníž. přenesená",J865,0)</f>
        <v>0</v>
      </c>
      <c r="BI865" s="244">
        <f>IF(N865="nulová",J865,0)</f>
        <v>0</v>
      </c>
      <c r="BJ865" s="19" t="s">
        <v>89</v>
      </c>
      <c r="BK865" s="244">
        <f>ROUND(I865*H865,2)</f>
        <v>0</v>
      </c>
      <c r="BL865" s="19" t="s">
        <v>319</v>
      </c>
      <c r="BM865" s="243" t="s">
        <v>4421</v>
      </c>
    </row>
    <row r="866" s="12" customFormat="1" ht="22.8" customHeight="1">
      <c r="A866" s="12"/>
      <c r="B866" s="215"/>
      <c r="C866" s="216"/>
      <c r="D866" s="217" t="s">
        <v>77</v>
      </c>
      <c r="E866" s="229" t="s">
        <v>1015</v>
      </c>
      <c r="F866" s="229" t="s">
        <v>1016</v>
      </c>
      <c r="G866" s="216"/>
      <c r="H866" s="216"/>
      <c r="I866" s="219"/>
      <c r="J866" s="230">
        <f>BK866</f>
        <v>0</v>
      </c>
      <c r="K866" s="216"/>
      <c r="L866" s="221"/>
      <c r="M866" s="222"/>
      <c r="N866" s="223"/>
      <c r="O866" s="223"/>
      <c r="P866" s="224">
        <f>SUM(P867:P876)</f>
        <v>0</v>
      </c>
      <c r="Q866" s="223"/>
      <c r="R866" s="224">
        <f>SUM(R867:R876)</f>
        <v>0.0071400000000000005</v>
      </c>
      <c r="S866" s="223"/>
      <c r="T866" s="225">
        <f>SUM(T867:T876)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26" t="s">
        <v>89</v>
      </c>
      <c r="AT866" s="227" t="s">
        <v>77</v>
      </c>
      <c r="AU866" s="227" t="s">
        <v>84</v>
      </c>
      <c r="AY866" s="226" t="s">
        <v>224</v>
      </c>
      <c r="BK866" s="228">
        <f>SUM(BK867:BK876)</f>
        <v>0</v>
      </c>
    </row>
    <row r="867" s="2" customFormat="1" ht="16.5" customHeight="1">
      <c r="A867" s="40"/>
      <c r="B867" s="41"/>
      <c r="C867" s="231" t="s">
        <v>1090</v>
      </c>
      <c r="D867" s="231" t="s">
        <v>226</v>
      </c>
      <c r="E867" s="232" t="s">
        <v>1029</v>
      </c>
      <c r="F867" s="233" t="s">
        <v>1030</v>
      </c>
      <c r="G867" s="234" t="s">
        <v>386</v>
      </c>
      <c r="H867" s="235">
        <v>2</v>
      </c>
      <c r="I867" s="236"/>
      <c r="J867" s="237">
        <f>ROUND(I867*H867,2)</f>
        <v>0</v>
      </c>
      <c r="K867" s="238"/>
      <c r="L867" s="46"/>
      <c r="M867" s="239" t="s">
        <v>1</v>
      </c>
      <c r="N867" s="240" t="s">
        <v>44</v>
      </c>
      <c r="O867" s="93"/>
      <c r="P867" s="241">
        <f>O867*H867</f>
        <v>0</v>
      </c>
      <c r="Q867" s="241">
        <v>3.0000000000000001E-05</v>
      </c>
      <c r="R867" s="241">
        <f>Q867*H867</f>
        <v>6.0000000000000002E-05</v>
      </c>
      <c r="S867" s="241">
        <v>0</v>
      </c>
      <c r="T867" s="242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3" t="s">
        <v>319</v>
      </c>
      <c r="AT867" s="243" t="s">
        <v>226</v>
      </c>
      <c r="AU867" s="243" t="s">
        <v>89</v>
      </c>
      <c r="AY867" s="19" t="s">
        <v>224</v>
      </c>
      <c r="BE867" s="244">
        <f>IF(N867="základní",J867,0)</f>
        <v>0</v>
      </c>
      <c r="BF867" s="244">
        <f>IF(N867="snížená",J867,0)</f>
        <v>0</v>
      </c>
      <c r="BG867" s="244">
        <f>IF(N867="zákl. přenesená",J867,0)</f>
        <v>0</v>
      </c>
      <c r="BH867" s="244">
        <f>IF(N867="sníž. přenesená",J867,0)</f>
        <v>0</v>
      </c>
      <c r="BI867" s="244">
        <f>IF(N867="nulová",J867,0)</f>
        <v>0</v>
      </c>
      <c r="BJ867" s="19" t="s">
        <v>89</v>
      </c>
      <c r="BK867" s="244">
        <f>ROUND(I867*H867,2)</f>
        <v>0</v>
      </c>
      <c r="BL867" s="19" t="s">
        <v>319</v>
      </c>
      <c r="BM867" s="243" t="s">
        <v>4422</v>
      </c>
    </row>
    <row r="868" s="13" customFormat="1">
      <c r="A868" s="13"/>
      <c r="B868" s="245"/>
      <c r="C868" s="246"/>
      <c r="D868" s="247" t="s">
        <v>232</v>
      </c>
      <c r="E868" s="248" t="s">
        <v>1</v>
      </c>
      <c r="F868" s="249" t="s">
        <v>3602</v>
      </c>
      <c r="G868" s="246"/>
      <c r="H868" s="250">
        <v>2</v>
      </c>
      <c r="I868" s="251"/>
      <c r="J868" s="246"/>
      <c r="K868" s="246"/>
      <c r="L868" s="252"/>
      <c r="M868" s="253"/>
      <c r="N868" s="254"/>
      <c r="O868" s="254"/>
      <c r="P868" s="254"/>
      <c r="Q868" s="254"/>
      <c r="R868" s="254"/>
      <c r="S868" s="254"/>
      <c r="T868" s="25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6" t="s">
        <v>232</v>
      </c>
      <c r="AU868" s="256" t="s">
        <v>89</v>
      </c>
      <c r="AV868" s="13" t="s">
        <v>89</v>
      </c>
      <c r="AW868" s="13" t="s">
        <v>33</v>
      </c>
      <c r="AX868" s="13" t="s">
        <v>84</v>
      </c>
      <c r="AY868" s="256" t="s">
        <v>224</v>
      </c>
    </row>
    <row r="869" s="2" customFormat="1" ht="16.5" customHeight="1">
      <c r="A869" s="40"/>
      <c r="B869" s="41"/>
      <c r="C869" s="278" t="s">
        <v>1094</v>
      </c>
      <c r="D869" s="278" t="s">
        <v>390</v>
      </c>
      <c r="E869" s="279" t="s">
        <v>1034</v>
      </c>
      <c r="F869" s="280" t="s">
        <v>3603</v>
      </c>
      <c r="G869" s="281" t="s">
        <v>386</v>
      </c>
      <c r="H869" s="282">
        <v>2</v>
      </c>
      <c r="I869" s="283"/>
      <c r="J869" s="284">
        <f>ROUND(I869*H869,2)</f>
        <v>0</v>
      </c>
      <c r="K869" s="285"/>
      <c r="L869" s="286"/>
      <c r="M869" s="287" t="s">
        <v>1</v>
      </c>
      <c r="N869" s="288" t="s">
        <v>44</v>
      </c>
      <c r="O869" s="93"/>
      <c r="P869" s="241">
        <f>O869*H869</f>
        <v>0</v>
      </c>
      <c r="Q869" s="241">
        <v>0.00233</v>
      </c>
      <c r="R869" s="241">
        <f>Q869*H869</f>
        <v>0.0046600000000000001</v>
      </c>
      <c r="S869" s="241">
        <v>0</v>
      </c>
      <c r="T869" s="242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3" t="s">
        <v>418</v>
      </c>
      <c r="AT869" s="243" t="s">
        <v>390</v>
      </c>
      <c r="AU869" s="243" t="s">
        <v>89</v>
      </c>
      <c r="AY869" s="19" t="s">
        <v>224</v>
      </c>
      <c r="BE869" s="244">
        <f>IF(N869="základní",J869,0)</f>
        <v>0</v>
      </c>
      <c r="BF869" s="244">
        <f>IF(N869="snížená",J869,0)</f>
        <v>0</v>
      </c>
      <c r="BG869" s="244">
        <f>IF(N869="zákl. přenesená",J869,0)</f>
        <v>0</v>
      </c>
      <c r="BH869" s="244">
        <f>IF(N869="sníž. přenesená",J869,0)</f>
        <v>0</v>
      </c>
      <c r="BI869" s="244">
        <f>IF(N869="nulová",J869,0)</f>
        <v>0</v>
      </c>
      <c r="BJ869" s="19" t="s">
        <v>89</v>
      </c>
      <c r="BK869" s="244">
        <f>ROUND(I869*H869,2)</f>
        <v>0</v>
      </c>
      <c r="BL869" s="19" t="s">
        <v>319</v>
      </c>
      <c r="BM869" s="243" t="s">
        <v>4423</v>
      </c>
    </row>
    <row r="870" s="14" customFormat="1">
      <c r="A870" s="14"/>
      <c r="B870" s="257"/>
      <c r="C870" s="258"/>
      <c r="D870" s="247" t="s">
        <v>232</v>
      </c>
      <c r="E870" s="259" t="s">
        <v>1</v>
      </c>
      <c r="F870" s="260" t="s">
        <v>1026</v>
      </c>
      <c r="G870" s="258"/>
      <c r="H870" s="259" t="s">
        <v>1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6" t="s">
        <v>232</v>
      </c>
      <c r="AU870" s="266" t="s">
        <v>89</v>
      </c>
      <c r="AV870" s="14" t="s">
        <v>84</v>
      </c>
      <c r="AW870" s="14" t="s">
        <v>33</v>
      </c>
      <c r="AX870" s="14" t="s">
        <v>78</v>
      </c>
      <c r="AY870" s="266" t="s">
        <v>224</v>
      </c>
    </row>
    <row r="871" s="13" customFormat="1">
      <c r="A871" s="13"/>
      <c r="B871" s="245"/>
      <c r="C871" s="246"/>
      <c r="D871" s="247" t="s">
        <v>232</v>
      </c>
      <c r="E871" s="248" t="s">
        <v>1</v>
      </c>
      <c r="F871" s="249" t="s">
        <v>3605</v>
      </c>
      <c r="G871" s="246"/>
      <c r="H871" s="250">
        <v>2</v>
      </c>
      <c r="I871" s="251"/>
      <c r="J871" s="246"/>
      <c r="K871" s="246"/>
      <c r="L871" s="252"/>
      <c r="M871" s="253"/>
      <c r="N871" s="254"/>
      <c r="O871" s="254"/>
      <c r="P871" s="254"/>
      <c r="Q871" s="254"/>
      <c r="R871" s="254"/>
      <c r="S871" s="254"/>
      <c r="T871" s="25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6" t="s">
        <v>232</v>
      </c>
      <c r="AU871" s="256" t="s">
        <v>89</v>
      </c>
      <c r="AV871" s="13" t="s">
        <v>89</v>
      </c>
      <c r="AW871" s="13" t="s">
        <v>33</v>
      </c>
      <c r="AX871" s="13" t="s">
        <v>84</v>
      </c>
      <c r="AY871" s="256" t="s">
        <v>224</v>
      </c>
    </row>
    <row r="872" s="2" customFormat="1" ht="16.5" customHeight="1">
      <c r="A872" s="40"/>
      <c r="B872" s="41"/>
      <c r="C872" s="231" t="s">
        <v>1098</v>
      </c>
      <c r="D872" s="231" t="s">
        <v>226</v>
      </c>
      <c r="E872" s="232" t="s">
        <v>1039</v>
      </c>
      <c r="F872" s="233" t="s">
        <v>1040</v>
      </c>
      <c r="G872" s="234" t="s">
        <v>386</v>
      </c>
      <c r="H872" s="235">
        <v>1</v>
      </c>
      <c r="I872" s="236"/>
      <c r="J872" s="237">
        <f>ROUND(I872*H872,2)</f>
        <v>0</v>
      </c>
      <c r="K872" s="238"/>
      <c r="L872" s="46"/>
      <c r="M872" s="239" t="s">
        <v>1</v>
      </c>
      <c r="N872" s="240" t="s">
        <v>44</v>
      </c>
      <c r="O872" s="93"/>
      <c r="P872" s="241">
        <f>O872*H872</f>
        <v>0</v>
      </c>
      <c r="Q872" s="241">
        <v>3.0000000000000001E-05</v>
      </c>
      <c r="R872" s="241">
        <f>Q872*H872</f>
        <v>3.0000000000000001E-05</v>
      </c>
      <c r="S872" s="241">
        <v>0</v>
      </c>
      <c r="T872" s="242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43" t="s">
        <v>319</v>
      </c>
      <c r="AT872" s="243" t="s">
        <v>226</v>
      </c>
      <c r="AU872" s="243" t="s">
        <v>89</v>
      </c>
      <c r="AY872" s="19" t="s">
        <v>224</v>
      </c>
      <c r="BE872" s="244">
        <f>IF(N872="základní",J872,0)</f>
        <v>0</v>
      </c>
      <c r="BF872" s="244">
        <f>IF(N872="snížená",J872,0)</f>
        <v>0</v>
      </c>
      <c r="BG872" s="244">
        <f>IF(N872="zákl. přenesená",J872,0)</f>
        <v>0</v>
      </c>
      <c r="BH872" s="244">
        <f>IF(N872="sníž. přenesená",J872,0)</f>
        <v>0</v>
      </c>
      <c r="BI872" s="244">
        <f>IF(N872="nulová",J872,0)</f>
        <v>0</v>
      </c>
      <c r="BJ872" s="19" t="s">
        <v>89</v>
      </c>
      <c r="BK872" s="244">
        <f>ROUND(I872*H872,2)</f>
        <v>0</v>
      </c>
      <c r="BL872" s="19" t="s">
        <v>319</v>
      </c>
      <c r="BM872" s="243" t="s">
        <v>4424</v>
      </c>
    </row>
    <row r="873" s="13" customFormat="1">
      <c r="A873" s="13"/>
      <c r="B873" s="245"/>
      <c r="C873" s="246"/>
      <c r="D873" s="247" t="s">
        <v>232</v>
      </c>
      <c r="E873" s="248" t="s">
        <v>1</v>
      </c>
      <c r="F873" s="249" t="s">
        <v>3607</v>
      </c>
      <c r="G873" s="246"/>
      <c r="H873" s="250">
        <v>1</v>
      </c>
      <c r="I873" s="251"/>
      <c r="J873" s="246"/>
      <c r="K873" s="246"/>
      <c r="L873" s="252"/>
      <c r="M873" s="253"/>
      <c r="N873" s="254"/>
      <c r="O873" s="254"/>
      <c r="P873" s="254"/>
      <c r="Q873" s="254"/>
      <c r="R873" s="254"/>
      <c r="S873" s="254"/>
      <c r="T873" s="25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6" t="s">
        <v>232</v>
      </c>
      <c r="AU873" s="256" t="s">
        <v>89</v>
      </c>
      <c r="AV873" s="13" t="s">
        <v>89</v>
      </c>
      <c r="AW873" s="13" t="s">
        <v>33</v>
      </c>
      <c r="AX873" s="13" t="s">
        <v>84</v>
      </c>
      <c r="AY873" s="256" t="s">
        <v>224</v>
      </c>
    </row>
    <row r="874" s="2" customFormat="1" ht="16.5" customHeight="1">
      <c r="A874" s="40"/>
      <c r="B874" s="41"/>
      <c r="C874" s="278" t="s">
        <v>1102</v>
      </c>
      <c r="D874" s="278" t="s">
        <v>390</v>
      </c>
      <c r="E874" s="279" t="s">
        <v>1044</v>
      </c>
      <c r="F874" s="280" t="s">
        <v>3608</v>
      </c>
      <c r="G874" s="281" t="s">
        <v>386</v>
      </c>
      <c r="H874" s="282">
        <v>1</v>
      </c>
      <c r="I874" s="283"/>
      <c r="J874" s="284">
        <f>ROUND(I874*H874,2)</f>
        <v>0</v>
      </c>
      <c r="K874" s="285"/>
      <c r="L874" s="286"/>
      <c r="M874" s="287" t="s">
        <v>1</v>
      </c>
      <c r="N874" s="288" t="s">
        <v>44</v>
      </c>
      <c r="O874" s="93"/>
      <c r="P874" s="241">
        <f>O874*H874</f>
        <v>0</v>
      </c>
      <c r="Q874" s="241">
        <v>0.0023900000000000002</v>
      </c>
      <c r="R874" s="241">
        <f>Q874*H874</f>
        <v>0.0023900000000000002</v>
      </c>
      <c r="S874" s="241">
        <v>0</v>
      </c>
      <c r="T874" s="242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3" t="s">
        <v>418</v>
      </c>
      <c r="AT874" s="243" t="s">
        <v>390</v>
      </c>
      <c r="AU874" s="243" t="s">
        <v>89</v>
      </c>
      <c r="AY874" s="19" t="s">
        <v>224</v>
      </c>
      <c r="BE874" s="244">
        <f>IF(N874="základní",J874,0)</f>
        <v>0</v>
      </c>
      <c r="BF874" s="244">
        <f>IF(N874="snížená",J874,0)</f>
        <v>0</v>
      </c>
      <c r="BG874" s="244">
        <f>IF(N874="zákl. přenesená",J874,0)</f>
        <v>0</v>
      </c>
      <c r="BH874" s="244">
        <f>IF(N874="sníž. přenesená",J874,0)</f>
        <v>0</v>
      </c>
      <c r="BI874" s="244">
        <f>IF(N874="nulová",J874,0)</f>
        <v>0</v>
      </c>
      <c r="BJ874" s="19" t="s">
        <v>89</v>
      </c>
      <c r="BK874" s="244">
        <f>ROUND(I874*H874,2)</f>
        <v>0</v>
      </c>
      <c r="BL874" s="19" t="s">
        <v>319</v>
      </c>
      <c r="BM874" s="243" t="s">
        <v>4425</v>
      </c>
    </row>
    <row r="875" s="14" customFormat="1">
      <c r="A875" s="14"/>
      <c r="B875" s="257"/>
      <c r="C875" s="258"/>
      <c r="D875" s="247" t="s">
        <v>232</v>
      </c>
      <c r="E875" s="259" t="s">
        <v>1</v>
      </c>
      <c r="F875" s="260" t="s">
        <v>1026</v>
      </c>
      <c r="G875" s="258"/>
      <c r="H875" s="259" t="s">
        <v>1</v>
      </c>
      <c r="I875" s="261"/>
      <c r="J875" s="258"/>
      <c r="K875" s="258"/>
      <c r="L875" s="262"/>
      <c r="M875" s="263"/>
      <c r="N875" s="264"/>
      <c r="O875" s="264"/>
      <c r="P875" s="264"/>
      <c r="Q875" s="264"/>
      <c r="R875" s="264"/>
      <c r="S875" s="264"/>
      <c r="T875" s="26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6" t="s">
        <v>232</v>
      </c>
      <c r="AU875" s="266" t="s">
        <v>89</v>
      </c>
      <c r="AV875" s="14" t="s">
        <v>84</v>
      </c>
      <c r="AW875" s="14" t="s">
        <v>33</v>
      </c>
      <c r="AX875" s="14" t="s">
        <v>78</v>
      </c>
      <c r="AY875" s="266" t="s">
        <v>224</v>
      </c>
    </row>
    <row r="876" s="13" customFormat="1">
      <c r="A876" s="13"/>
      <c r="B876" s="245"/>
      <c r="C876" s="246"/>
      <c r="D876" s="247" t="s">
        <v>232</v>
      </c>
      <c r="E876" s="248" t="s">
        <v>1</v>
      </c>
      <c r="F876" s="249" t="s">
        <v>3610</v>
      </c>
      <c r="G876" s="246"/>
      <c r="H876" s="250">
        <v>1</v>
      </c>
      <c r="I876" s="251"/>
      <c r="J876" s="246"/>
      <c r="K876" s="246"/>
      <c r="L876" s="252"/>
      <c r="M876" s="253"/>
      <c r="N876" s="254"/>
      <c r="O876" s="254"/>
      <c r="P876" s="254"/>
      <c r="Q876" s="254"/>
      <c r="R876" s="254"/>
      <c r="S876" s="254"/>
      <c r="T876" s="25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6" t="s">
        <v>232</v>
      </c>
      <c r="AU876" s="256" t="s">
        <v>89</v>
      </c>
      <c r="AV876" s="13" t="s">
        <v>89</v>
      </c>
      <c r="AW876" s="13" t="s">
        <v>33</v>
      </c>
      <c r="AX876" s="13" t="s">
        <v>84</v>
      </c>
      <c r="AY876" s="256" t="s">
        <v>224</v>
      </c>
    </row>
    <row r="877" s="12" customFormat="1" ht="22.8" customHeight="1">
      <c r="A877" s="12"/>
      <c r="B877" s="215"/>
      <c r="C877" s="216"/>
      <c r="D877" s="217" t="s">
        <v>77</v>
      </c>
      <c r="E877" s="229" t="s">
        <v>1048</v>
      </c>
      <c r="F877" s="229" t="s">
        <v>1049</v>
      </c>
      <c r="G877" s="216"/>
      <c r="H877" s="216"/>
      <c r="I877" s="219"/>
      <c r="J877" s="230">
        <f>BK877</f>
        <v>0</v>
      </c>
      <c r="K877" s="216"/>
      <c r="L877" s="221"/>
      <c r="M877" s="222"/>
      <c r="N877" s="223"/>
      <c r="O877" s="223"/>
      <c r="P877" s="224">
        <f>P878+P904+P916</f>
        <v>0</v>
      </c>
      <c r="Q877" s="223"/>
      <c r="R877" s="224">
        <f>R878+R904+R916</f>
        <v>0</v>
      </c>
      <c r="S877" s="223"/>
      <c r="T877" s="225">
        <f>T878+T904+T916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26" t="s">
        <v>89</v>
      </c>
      <c r="AT877" s="227" t="s">
        <v>77</v>
      </c>
      <c r="AU877" s="227" t="s">
        <v>84</v>
      </c>
      <c r="AY877" s="226" t="s">
        <v>224</v>
      </c>
      <c r="BK877" s="228">
        <f>BK878+BK904+BK916</f>
        <v>0</v>
      </c>
    </row>
    <row r="878" s="12" customFormat="1" ht="20.88" customHeight="1">
      <c r="A878" s="12"/>
      <c r="B878" s="215"/>
      <c r="C878" s="216"/>
      <c r="D878" s="217" t="s">
        <v>77</v>
      </c>
      <c r="E878" s="229" t="s">
        <v>1050</v>
      </c>
      <c r="F878" s="229" t="s">
        <v>1051</v>
      </c>
      <c r="G878" s="216"/>
      <c r="H878" s="216"/>
      <c r="I878" s="219"/>
      <c r="J878" s="230">
        <f>BK878</f>
        <v>0</v>
      </c>
      <c r="K878" s="216"/>
      <c r="L878" s="221"/>
      <c r="M878" s="222"/>
      <c r="N878" s="223"/>
      <c r="O878" s="223"/>
      <c r="P878" s="224">
        <f>SUM(P879:P903)</f>
        <v>0</v>
      </c>
      <c r="Q878" s="223"/>
      <c r="R878" s="224">
        <f>SUM(R879:R903)</f>
        <v>0</v>
      </c>
      <c r="S878" s="223"/>
      <c r="T878" s="225">
        <f>SUM(T879:T903)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6" t="s">
        <v>89</v>
      </c>
      <c r="AT878" s="227" t="s">
        <v>77</v>
      </c>
      <c r="AU878" s="227" t="s">
        <v>89</v>
      </c>
      <c r="AY878" s="226" t="s">
        <v>224</v>
      </c>
      <c r="BK878" s="228">
        <f>SUM(BK879:BK903)</f>
        <v>0</v>
      </c>
    </row>
    <row r="879" s="2" customFormat="1" ht="24.15" customHeight="1">
      <c r="A879" s="40"/>
      <c r="B879" s="41"/>
      <c r="C879" s="231" t="s">
        <v>1106</v>
      </c>
      <c r="D879" s="231" t="s">
        <v>226</v>
      </c>
      <c r="E879" s="232" t="s">
        <v>1053</v>
      </c>
      <c r="F879" s="233" t="s">
        <v>1054</v>
      </c>
      <c r="G879" s="234" t="s">
        <v>1055</v>
      </c>
      <c r="H879" s="235">
        <v>1</v>
      </c>
      <c r="I879" s="236"/>
      <c r="J879" s="237">
        <f>ROUND(I879*H879,2)</f>
        <v>0</v>
      </c>
      <c r="K879" s="238"/>
      <c r="L879" s="46"/>
      <c r="M879" s="239" t="s">
        <v>1</v>
      </c>
      <c r="N879" s="240" t="s">
        <v>44</v>
      </c>
      <c r="O879" s="93"/>
      <c r="P879" s="241">
        <f>O879*H879</f>
        <v>0</v>
      </c>
      <c r="Q879" s="241">
        <v>0</v>
      </c>
      <c r="R879" s="241">
        <f>Q879*H879</f>
        <v>0</v>
      </c>
      <c r="S879" s="241">
        <v>0</v>
      </c>
      <c r="T879" s="24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3" t="s">
        <v>319</v>
      </c>
      <c r="AT879" s="243" t="s">
        <v>226</v>
      </c>
      <c r="AU879" s="243" t="s">
        <v>93</v>
      </c>
      <c r="AY879" s="19" t="s">
        <v>224</v>
      </c>
      <c r="BE879" s="244">
        <f>IF(N879="základní",J879,0)</f>
        <v>0</v>
      </c>
      <c r="BF879" s="244">
        <f>IF(N879="snížená",J879,0)</f>
        <v>0</v>
      </c>
      <c r="BG879" s="244">
        <f>IF(N879="zákl. přenesená",J879,0)</f>
        <v>0</v>
      </c>
      <c r="BH879" s="244">
        <f>IF(N879="sníž. přenesená",J879,0)</f>
        <v>0</v>
      </c>
      <c r="BI879" s="244">
        <f>IF(N879="nulová",J879,0)</f>
        <v>0</v>
      </c>
      <c r="BJ879" s="19" t="s">
        <v>89</v>
      </c>
      <c r="BK879" s="244">
        <f>ROUND(I879*H879,2)</f>
        <v>0</v>
      </c>
      <c r="BL879" s="19" t="s">
        <v>319</v>
      </c>
      <c r="BM879" s="243" t="s">
        <v>4426</v>
      </c>
    </row>
    <row r="880" s="2" customFormat="1" ht="16.5" customHeight="1">
      <c r="A880" s="40"/>
      <c r="B880" s="41"/>
      <c r="C880" s="231" t="s">
        <v>1110</v>
      </c>
      <c r="D880" s="231" t="s">
        <v>226</v>
      </c>
      <c r="E880" s="232" t="s">
        <v>1058</v>
      </c>
      <c r="F880" s="233" t="s">
        <v>1059</v>
      </c>
      <c r="G880" s="234" t="s">
        <v>1055</v>
      </c>
      <c r="H880" s="235">
        <v>1</v>
      </c>
      <c r="I880" s="236"/>
      <c r="J880" s="237">
        <f>ROUND(I880*H880,2)</f>
        <v>0</v>
      </c>
      <c r="K880" s="238"/>
      <c r="L880" s="46"/>
      <c r="M880" s="239" t="s">
        <v>1</v>
      </c>
      <c r="N880" s="240" t="s">
        <v>44</v>
      </c>
      <c r="O880" s="93"/>
      <c r="P880" s="241">
        <f>O880*H880</f>
        <v>0</v>
      </c>
      <c r="Q880" s="241">
        <v>0</v>
      </c>
      <c r="R880" s="241">
        <f>Q880*H880</f>
        <v>0</v>
      </c>
      <c r="S880" s="241">
        <v>0</v>
      </c>
      <c r="T880" s="242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3" t="s">
        <v>319</v>
      </c>
      <c r="AT880" s="243" t="s">
        <v>226</v>
      </c>
      <c r="AU880" s="243" t="s">
        <v>93</v>
      </c>
      <c r="AY880" s="19" t="s">
        <v>224</v>
      </c>
      <c r="BE880" s="244">
        <f>IF(N880="základní",J880,0)</f>
        <v>0</v>
      </c>
      <c r="BF880" s="244">
        <f>IF(N880="snížená",J880,0)</f>
        <v>0</v>
      </c>
      <c r="BG880" s="244">
        <f>IF(N880="zákl. přenesená",J880,0)</f>
        <v>0</v>
      </c>
      <c r="BH880" s="244">
        <f>IF(N880="sníž. přenesená",J880,0)</f>
        <v>0</v>
      </c>
      <c r="BI880" s="244">
        <f>IF(N880="nulová",J880,0)</f>
        <v>0</v>
      </c>
      <c r="BJ880" s="19" t="s">
        <v>89</v>
      </c>
      <c r="BK880" s="244">
        <f>ROUND(I880*H880,2)</f>
        <v>0</v>
      </c>
      <c r="BL880" s="19" t="s">
        <v>319</v>
      </c>
      <c r="BM880" s="243" t="s">
        <v>4427</v>
      </c>
    </row>
    <row r="881" s="2" customFormat="1" ht="16.5" customHeight="1">
      <c r="A881" s="40"/>
      <c r="B881" s="41"/>
      <c r="C881" s="231" t="s">
        <v>1114</v>
      </c>
      <c r="D881" s="231" t="s">
        <v>226</v>
      </c>
      <c r="E881" s="232" t="s">
        <v>1062</v>
      </c>
      <c r="F881" s="233" t="s">
        <v>1063</v>
      </c>
      <c r="G881" s="234" t="s">
        <v>1055</v>
      </c>
      <c r="H881" s="235">
        <v>1</v>
      </c>
      <c r="I881" s="236"/>
      <c r="J881" s="237">
        <f>ROUND(I881*H881,2)</f>
        <v>0</v>
      </c>
      <c r="K881" s="238"/>
      <c r="L881" s="46"/>
      <c r="M881" s="239" t="s">
        <v>1</v>
      </c>
      <c r="N881" s="240" t="s">
        <v>44</v>
      </c>
      <c r="O881" s="93"/>
      <c r="P881" s="241">
        <f>O881*H881</f>
        <v>0</v>
      </c>
      <c r="Q881" s="241">
        <v>0</v>
      </c>
      <c r="R881" s="241">
        <f>Q881*H881</f>
        <v>0</v>
      </c>
      <c r="S881" s="241">
        <v>0</v>
      </c>
      <c r="T881" s="242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43" t="s">
        <v>319</v>
      </c>
      <c r="AT881" s="243" t="s">
        <v>226</v>
      </c>
      <c r="AU881" s="243" t="s">
        <v>93</v>
      </c>
      <c r="AY881" s="19" t="s">
        <v>224</v>
      </c>
      <c r="BE881" s="244">
        <f>IF(N881="základní",J881,0)</f>
        <v>0</v>
      </c>
      <c r="BF881" s="244">
        <f>IF(N881="snížená",J881,0)</f>
        <v>0</v>
      </c>
      <c r="BG881" s="244">
        <f>IF(N881="zákl. přenesená",J881,0)</f>
        <v>0</v>
      </c>
      <c r="BH881" s="244">
        <f>IF(N881="sníž. přenesená",J881,0)</f>
        <v>0</v>
      </c>
      <c r="BI881" s="244">
        <f>IF(N881="nulová",J881,0)</f>
        <v>0</v>
      </c>
      <c r="BJ881" s="19" t="s">
        <v>89</v>
      </c>
      <c r="BK881" s="244">
        <f>ROUND(I881*H881,2)</f>
        <v>0</v>
      </c>
      <c r="BL881" s="19" t="s">
        <v>319</v>
      </c>
      <c r="BM881" s="243" t="s">
        <v>4428</v>
      </c>
    </row>
    <row r="882" s="2" customFormat="1" ht="16.5" customHeight="1">
      <c r="A882" s="40"/>
      <c r="B882" s="41"/>
      <c r="C882" s="231" t="s">
        <v>1118</v>
      </c>
      <c r="D882" s="231" t="s">
        <v>226</v>
      </c>
      <c r="E882" s="232" t="s">
        <v>1066</v>
      </c>
      <c r="F882" s="233" t="s">
        <v>1067</v>
      </c>
      <c r="G882" s="234" t="s">
        <v>1068</v>
      </c>
      <c r="H882" s="235">
        <v>1</v>
      </c>
      <c r="I882" s="236"/>
      <c r="J882" s="237">
        <f>ROUND(I882*H882,2)</f>
        <v>0</v>
      </c>
      <c r="K882" s="238"/>
      <c r="L882" s="46"/>
      <c r="M882" s="239" t="s">
        <v>1</v>
      </c>
      <c r="N882" s="240" t="s">
        <v>44</v>
      </c>
      <c r="O882" s="93"/>
      <c r="P882" s="241">
        <f>O882*H882</f>
        <v>0</v>
      </c>
      <c r="Q882" s="241">
        <v>0</v>
      </c>
      <c r="R882" s="241">
        <f>Q882*H882</f>
        <v>0</v>
      </c>
      <c r="S882" s="241">
        <v>0</v>
      </c>
      <c r="T882" s="242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3" t="s">
        <v>319</v>
      </c>
      <c r="AT882" s="243" t="s">
        <v>226</v>
      </c>
      <c r="AU882" s="243" t="s">
        <v>93</v>
      </c>
      <c r="AY882" s="19" t="s">
        <v>224</v>
      </c>
      <c r="BE882" s="244">
        <f>IF(N882="základní",J882,0)</f>
        <v>0</v>
      </c>
      <c r="BF882" s="244">
        <f>IF(N882="snížená",J882,0)</f>
        <v>0</v>
      </c>
      <c r="BG882" s="244">
        <f>IF(N882="zákl. přenesená",J882,0)</f>
        <v>0</v>
      </c>
      <c r="BH882" s="244">
        <f>IF(N882="sníž. přenesená",J882,0)</f>
        <v>0</v>
      </c>
      <c r="BI882" s="244">
        <f>IF(N882="nulová",J882,0)</f>
        <v>0</v>
      </c>
      <c r="BJ882" s="19" t="s">
        <v>89</v>
      </c>
      <c r="BK882" s="244">
        <f>ROUND(I882*H882,2)</f>
        <v>0</v>
      </c>
      <c r="BL882" s="19" t="s">
        <v>319</v>
      </c>
      <c r="BM882" s="243" t="s">
        <v>4429</v>
      </c>
    </row>
    <row r="883" s="2" customFormat="1" ht="16.5" customHeight="1">
      <c r="A883" s="40"/>
      <c r="B883" s="41"/>
      <c r="C883" s="231" t="s">
        <v>1122</v>
      </c>
      <c r="D883" s="231" t="s">
        <v>226</v>
      </c>
      <c r="E883" s="232" t="s">
        <v>1071</v>
      </c>
      <c r="F883" s="233" t="s">
        <v>1072</v>
      </c>
      <c r="G883" s="234" t="s">
        <v>1055</v>
      </c>
      <c r="H883" s="235">
        <v>1</v>
      </c>
      <c r="I883" s="236"/>
      <c r="J883" s="237">
        <f>ROUND(I883*H883,2)</f>
        <v>0</v>
      </c>
      <c r="K883" s="238"/>
      <c r="L883" s="46"/>
      <c r="M883" s="239" t="s">
        <v>1</v>
      </c>
      <c r="N883" s="240" t="s">
        <v>44</v>
      </c>
      <c r="O883" s="93"/>
      <c r="P883" s="241">
        <f>O883*H883</f>
        <v>0</v>
      </c>
      <c r="Q883" s="241">
        <v>0</v>
      </c>
      <c r="R883" s="241">
        <f>Q883*H883</f>
        <v>0</v>
      </c>
      <c r="S883" s="241">
        <v>0</v>
      </c>
      <c r="T883" s="242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3" t="s">
        <v>319</v>
      </c>
      <c r="AT883" s="243" t="s">
        <v>226</v>
      </c>
      <c r="AU883" s="243" t="s">
        <v>93</v>
      </c>
      <c r="AY883" s="19" t="s">
        <v>224</v>
      </c>
      <c r="BE883" s="244">
        <f>IF(N883="základní",J883,0)</f>
        <v>0</v>
      </c>
      <c r="BF883" s="244">
        <f>IF(N883="snížená",J883,0)</f>
        <v>0</v>
      </c>
      <c r="BG883" s="244">
        <f>IF(N883="zákl. přenesená",J883,0)</f>
        <v>0</v>
      </c>
      <c r="BH883" s="244">
        <f>IF(N883="sníž. přenesená",J883,0)</f>
        <v>0</v>
      </c>
      <c r="BI883" s="244">
        <f>IF(N883="nulová",J883,0)</f>
        <v>0</v>
      </c>
      <c r="BJ883" s="19" t="s">
        <v>89</v>
      </c>
      <c r="BK883" s="244">
        <f>ROUND(I883*H883,2)</f>
        <v>0</v>
      </c>
      <c r="BL883" s="19" t="s">
        <v>319</v>
      </c>
      <c r="BM883" s="243" t="s">
        <v>4430</v>
      </c>
    </row>
    <row r="884" s="2" customFormat="1" ht="16.5" customHeight="1">
      <c r="A884" s="40"/>
      <c r="B884" s="41"/>
      <c r="C884" s="231" t="s">
        <v>1126</v>
      </c>
      <c r="D884" s="231" t="s">
        <v>226</v>
      </c>
      <c r="E884" s="232" t="s">
        <v>1075</v>
      </c>
      <c r="F884" s="233" t="s">
        <v>1076</v>
      </c>
      <c r="G884" s="234" t="s">
        <v>1055</v>
      </c>
      <c r="H884" s="235">
        <v>1</v>
      </c>
      <c r="I884" s="236"/>
      <c r="J884" s="237">
        <f>ROUND(I884*H884,2)</f>
        <v>0</v>
      </c>
      <c r="K884" s="238"/>
      <c r="L884" s="46"/>
      <c r="M884" s="239" t="s">
        <v>1</v>
      </c>
      <c r="N884" s="240" t="s">
        <v>44</v>
      </c>
      <c r="O884" s="93"/>
      <c r="P884" s="241">
        <f>O884*H884</f>
        <v>0</v>
      </c>
      <c r="Q884" s="241">
        <v>0</v>
      </c>
      <c r="R884" s="241">
        <f>Q884*H884</f>
        <v>0</v>
      </c>
      <c r="S884" s="241">
        <v>0</v>
      </c>
      <c r="T884" s="242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3" t="s">
        <v>319</v>
      </c>
      <c r="AT884" s="243" t="s">
        <v>226</v>
      </c>
      <c r="AU884" s="243" t="s">
        <v>93</v>
      </c>
      <c r="AY884" s="19" t="s">
        <v>224</v>
      </c>
      <c r="BE884" s="244">
        <f>IF(N884="základní",J884,0)</f>
        <v>0</v>
      </c>
      <c r="BF884" s="244">
        <f>IF(N884="snížená",J884,0)</f>
        <v>0</v>
      </c>
      <c r="BG884" s="244">
        <f>IF(N884="zákl. přenesená",J884,0)</f>
        <v>0</v>
      </c>
      <c r="BH884" s="244">
        <f>IF(N884="sníž. přenesená",J884,0)</f>
        <v>0</v>
      </c>
      <c r="BI884" s="244">
        <f>IF(N884="nulová",J884,0)</f>
        <v>0</v>
      </c>
      <c r="BJ884" s="19" t="s">
        <v>89</v>
      </c>
      <c r="BK884" s="244">
        <f>ROUND(I884*H884,2)</f>
        <v>0</v>
      </c>
      <c r="BL884" s="19" t="s">
        <v>319</v>
      </c>
      <c r="BM884" s="243" t="s">
        <v>4431</v>
      </c>
    </row>
    <row r="885" s="2" customFormat="1" ht="24.15" customHeight="1">
      <c r="A885" s="40"/>
      <c r="B885" s="41"/>
      <c r="C885" s="231" t="s">
        <v>1130</v>
      </c>
      <c r="D885" s="231" t="s">
        <v>226</v>
      </c>
      <c r="E885" s="232" t="s">
        <v>1079</v>
      </c>
      <c r="F885" s="233" t="s">
        <v>1080</v>
      </c>
      <c r="G885" s="234" t="s">
        <v>1055</v>
      </c>
      <c r="H885" s="235">
        <v>1</v>
      </c>
      <c r="I885" s="236"/>
      <c r="J885" s="237">
        <f>ROUND(I885*H885,2)</f>
        <v>0</v>
      </c>
      <c r="K885" s="238"/>
      <c r="L885" s="46"/>
      <c r="M885" s="239" t="s">
        <v>1</v>
      </c>
      <c r="N885" s="240" t="s">
        <v>44</v>
      </c>
      <c r="O885" s="93"/>
      <c r="P885" s="241">
        <f>O885*H885</f>
        <v>0</v>
      </c>
      <c r="Q885" s="241">
        <v>0</v>
      </c>
      <c r="R885" s="241">
        <f>Q885*H885</f>
        <v>0</v>
      </c>
      <c r="S885" s="241">
        <v>0</v>
      </c>
      <c r="T885" s="242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3" t="s">
        <v>319</v>
      </c>
      <c r="AT885" s="243" t="s">
        <v>226</v>
      </c>
      <c r="AU885" s="243" t="s">
        <v>93</v>
      </c>
      <c r="AY885" s="19" t="s">
        <v>224</v>
      </c>
      <c r="BE885" s="244">
        <f>IF(N885="základní",J885,0)</f>
        <v>0</v>
      </c>
      <c r="BF885" s="244">
        <f>IF(N885="snížená",J885,0)</f>
        <v>0</v>
      </c>
      <c r="BG885" s="244">
        <f>IF(N885="zákl. přenesená",J885,0)</f>
        <v>0</v>
      </c>
      <c r="BH885" s="244">
        <f>IF(N885="sníž. přenesená",J885,0)</f>
        <v>0</v>
      </c>
      <c r="BI885" s="244">
        <f>IF(N885="nulová",J885,0)</f>
        <v>0</v>
      </c>
      <c r="BJ885" s="19" t="s">
        <v>89</v>
      </c>
      <c r="BK885" s="244">
        <f>ROUND(I885*H885,2)</f>
        <v>0</v>
      </c>
      <c r="BL885" s="19" t="s">
        <v>319</v>
      </c>
      <c r="BM885" s="243" t="s">
        <v>4432</v>
      </c>
    </row>
    <row r="886" s="2" customFormat="1" ht="16.5" customHeight="1">
      <c r="A886" s="40"/>
      <c r="B886" s="41"/>
      <c r="C886" s="231" t="s">
        <v>1134</v>
      </c>
      <c r="D886" s="231" t="s">
        <v>226</v>
      </c>
      <c r="E886" s="232" t="s">
        <v>1083</v>
      </c>
      <c r="F886" s="233" t="s">
        <v>1084</v>
      </c>
      <c r="G886" s="234" t="s">
        <v>1055</v>
      </c>
      <c r="H886" s="235">
        <v>1</v>
      </c>
      <c r="I886" s="236"/>
      <c r="J886" s="237">
        <f>ROUND(I886*H886,2)</f>
        <v>0</v>
      </c>
      <c r="K886" s="238"/>
      <c r="L886" s="46"/>
      <c r="M886" s="239" t="s">
        <v>1</v>
      </c>
      <c r="N886" s="240" t="s">
        <v>44</v>
      </c>
      <c r="O886" s="93"/>
      <c r="P886" s="241">
        <f>O886*H886</f>
        <v>0</v>
      </c>
      <c r="Q886" s="241">
        <v>0</v>
      </c>
      <c r="R886" s="241">
        <f>Q886*H886</f>
        <v>0</v>
      </c>
      <c r="S886" s="241">
        <v>0</v>
      </c>
      <c r="T886" s="242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3" t="s">
        <v>319</v>
      </c>
      <c r="AT886" s="243" t="s">
        <v>226</v>
      </c>
      <c r="AU886" s="243" t="s">
        <v>93</v>
      </c>
      <c r="AY886" s="19" t="s">
        <v>224</v>
      </c>
      <c r="BE886" s="244">
        <f>IF(N886="základní",J886,0)</f>
        <v>0</v>
      </c>
      <c r="BF886" s="244">
        <f>IF(N886="snížená",J886,0)</f>
        <v>0</v>
      </c>
      <c r="BG886" s="244">
        <f>IF(N886="zákl. přenesená",J886,0)</f>
        <v>0</v>
      </c>
      <c r="BH886" s="244">
        <f>IF(N886="sníž. přenesená",J886,0)</f>
        <v>0</v>
      </c>
      <c r="BI886" s="244">
        <f>IF(N886="nulová",J886,0)</f>
        <v>0</v>
      </c>
      <c r="BJ886" s="19" t="s">
        <v>89</v>
      </c>
      <c r="BK886" s="244">
        <f>ROUND(I886*H886,2)</f>
        <v>0</v>
      </c>
      <c r="BL886" s="19" t="s">
        <v>319</v>
      </c>
      <c r="BM886" s="243" t="s">
        <v>4433</v>
      </c>
    </row>
    <row r="887" s="2" customFormat="1" ht="16.5" customHeight="1">
      <c r="A887" s="40"/>
      <c r="B887" s="41"/>
      <c r="C887" s="231" t="s">
        <v>1138</v>
      </c>
      <c r="D887" s="231" t="s">
        <v>226</v>
      </c>
      <c r="E887" s="232" t="s">
        <v>1087</v>
      </c>
      <c r="F887" s="233" t="s">
        <v>1088</v>
      </c>
      <c r="G887" s="234" t="s">
        <v>1068</v>
      </c>
      <c r="H887" s="235">
        <v>1</v>
      </c>
      <c r="I887" s="236"/>
      <c r="J887" s="237">
        <f>ROUND(I887*H887,2)</f>
        <v>0</v>
      </c>
      <c r="K887" s="238"/>
      <c r="L887" s="46"/>
      <c r="M887" s="239" t="s">
        <v>1</v>
      </c>
      <c r="N887" s="240" t="s">
        <v>44</v>
      </c>
      <c r="O887" s="93"/>
      <c r="P887" s="241">
        <f>O887*H887</f>
        <v>0</v>
      </c>
      <c r="Q887" s="241">
        <v>0</v>
      </c>
      <c r="R887" s="241">
        <f>Q887*H887</f>
        <v>0</v>
      </c>
      <c r="S887" s="241">
        <v>0</v>
      </c>
      <c r="T887" s="242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3" t="s">
        <v>319</v>
      </c>
      <c r="AT887" s="243" t="s">
        <v>226</v>
      </c>
      <c r="AU887" s="243" t="s">
        <v>93</v>
      </c>
      <c r="AY887" s="19" t="s">
        <v>224</v>
      </c>
      <c r="BE887" s="244">
        <f>IF(N887="základní",J887,0)</f>
        <v>0</v>
      </c>
      <c r="BF887" s="244">
        <f>IF(N887="snížená",J887,0)</f>
        <v>0</v>
      </c>
      <c r="BG887" s="244">
        <f>IF(N887="zákl. přenesená",J887,0)</f>
        <v>0</v>
      </c>
      <c r="BH887" s="244">
        <f>IF(N887="sníž. přenesená",J887,0)</f>
        <v>0</v>
      </c>
      <c r="BI887" s="244">
        <f>IF(N887="nulová",J887,0)</f>
        <v>0</v>
      </c>
      <c r="BJ887" s="19" t="s">
        <v>89</v>
      </c>
      <c r="BK887" s="244">
        <f>ROUND(I887*H887,2)</f>
        <v>0</v>
      </c>
      <c r="BL887" s="19" t="s">
        <v>319</v>
      </c>
      <c r="BM887" s="243" t="s">
        <v>4434</v>
      </c>
    </row>
    <row r="888" s="2" customFormat="1" ht="16.5" customHeight="1">
      <c r="A888" s="40"/>
      <c r="B888" s="41"/>
      <c r="C888" s="231" t="s">
        <v>1142</v>
      </c>
      <c r="D888" s="231" t="s">
        <v>226</v>
      </c>
      <c r="E888" s="232" t="s">
        <v>1091</v>
      </c>
      <c r="F888" s="233" t="s">
        <v>1092</v>
      </c>
      <c r="G888" s="234" t="s">
        <v>1055</v>
      </c>
      <c r="H888" s="235">
        <v>1</v>
      </c>
      <c r="I888" s="236"/>
      <c r="J888" s="237">
        <f>ROUND(I888*H888,2)</f>
        <v>0</v>
      </c>
      <c r="K888" s="238"/>
      <c r="L888" s="46"/>
      <c r="M888" s="239" t="s">
        <v>1</v>
      </c>
      <c r="N888" s="240" t="s">
        <v>44</v>
      </c>
      <c r="O888" s="93"/>
      <c r="P888" s="241">
        <f>O888*H888</f>
        <v>0</v>
      </c>
      <c r="Q888" s="241">
        <v>0</v>
      </c>
      <c r="R888" s="241">
        <f>Q888*H888</f>
        <v>0</v>
      </c>
      <c r="S888" s="241">
        <v>0</v>
      </c>
      <c r="T888" s="242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43" t="s">
        <v>319</v>
      </c>
      <c r="AT888" s="243" t="s">
        <v>226</v>
      </c>
      <c r="AU888" s="243" t="s">
        <v>93</v>
      </c>
      <c r="AY888" s="19" t="s">
        <v>224</v>
      </c>
      <c r="BE888" s="244">
        <f>IF(N888="základní",J888,0)</f>
        <v>0</v>
      </c>
      <c r="BF888" s="244">
        <f>IF(N888="snížená",J888,0)</f>
        <v>0</v>
      </c>
      <c r="BG888" s="244">
        <f>IF(N888="zákl. přenesená",J888,0)</f>
        <v>0</v>
      </c>
      <c r="BH888" s="244">
        <f>IF(N888="sníž. přenesená",J888,0)</f>
        <v>0</v>
      </c>
      <c r="BI888" s="244">
        <f>IF(N888="nulová",J888,0)</f>
        <v>0</v>
      </c>
      <c r="BJ888" s="19" t="s">
        <v>89</v>
      </c>
      <c r="BK888" s="244">
        <f>ROUND(I888*H888,2)</f>
        <v>0</v>
      </c>
      <c r="BL888" s="19" t="s">
        <v>319</v>
      </c>
      <c r="BM888" s="243" t="s">
        <v>4435</v>
      </c>
    </row>
    <row r="889" s="2" customFormat="1" ht="16.5" customHeight="1">
      <c r="A889" s="40"/>
      <c r="B889" s="41"/>
      <c r="C889" s="231" t="s">
        <v>1146</v>
      </c>
      <c r="D889" s="231" t="s">
        <v>226</v>
      </c>
      <c r="E889" s="232" t="s">
        <v>1095</v>
      </c>
      <c r="F889" s="233" t="s">
        <v>1096</v>
      </c>
      <c r="G889" s="234" t="s">
        <v>1055</v>
      </c>
      <c r="H889" s="235">
        <v>2</v>
      </c>
      <c r="I889" s="236"/>
      <c r="J889" s="237">
        <f>ROUND(I889*H889,2)</f>
        <v>0</v>
      </c>
      <c r="K889" s="238"/>
      <c r="L889" s="46"/>
      <c r="M889" s="239" t="s">
        <v>1</v>
      </c>
      <c r="N889" s="240" t="s">
        <v>44</v>
      </c>
      <c r="O889" s="93"/>
      <c r="P889" s="241">
        <f>O889*H889</f>
        <v>0</v>
      </c>
      <c r="Q889" s="241">
        <v>0</v>
      </c>
      <c r="R889" s="241">
        <f>Q889*H889</f>
        <v>0</v>
      </c>
      <c r="S889" s="241">
        <v>0</v>
      </c>
      <c r="T889" s="242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3" t="s">
        <v>319</v>
      </c>
      <c r="AT889" s="243" t="s">
        <v>226</v>
      </c>
      <c r="AU889" s="243" t="s">
        <v>93</v>
      </c>
      <c r="AY889" s="19" t="s">
        <v>224</v>
      </c>
      <c r="BE889" s="244">
        <f>IF(N889="základní",J889,0)</f>
        <v>0</v>
      </c>
      <c r="BF889" s="244">
        <f>IF(N889="snížená",J889,0)</f>
        <v>0</v>
      </c>
      <c r="BG889" s="244">
        <f>IF(N889="zákl. přenesená",J889,0)</f>
        <v>0</v>
      </c>
      <c r="BH889" s="244">
        <f>IF(N889="sníž. přenesená",J889,0)</f>
        <v>0</v>
      </c>
      <c r="BI889" s="244">
        <f>IF(N889="nulová",J889,0)</f>
        <v>0</v>
      </c>
      <c r="BJ889" s="19" t="s">
        <v>89</v>
      </c>
      <c r="BK889" s="244">
        <f>ROUND(I889*H889,2)</f>
        <v>0</v>
      </c>
      <c r="BL889" s="19" t="s">
        <v>319</v>
      </c>
      <c r="BM889" s="243" t="s">
        <v>4436</v>
      </c>
    </row>
    <row r="890" s="2" customFormat="1" ht="16.5" customHeight="1">
      <c r="A890" s="40"/>
      <c r="B890" s="41"/>
      <c r="C890" s="231" t="s">
        <v>1150</v>
      </c>
      <c r="D890" s="231" t="s">
        <v>226</v>
      </c>
      <c r="E890" s="232" t="s">
        <v>1099</v>
      </c>
      <c r="F890" s="233" t="s">
        <v>1100</v>
      </c>
      <c r="G890" s="234" t="s">
        <v>1068</v>
      </c>
      <c r="H890" s="235">
        <v>1</v>
      </c>
      <c r="I890" s="236"/>
      <c r="J890" s="237">
        <f>ROUND(I890*H890,2)</f>
        <v>0</v>
      </c>
      <c r="K890" s="238"/>
      <c r="L890" s="46"/>
      <c r="M890" s="239" t="s">
        <v>1</v>
      </c>
      <c r="N890" s="240" t="s">
        <v>44</v>
      </c>
      <c r="O890" s="93"/>
      <c r="P890" s="241">
        <f>O890*H890</f>
        <v>0</v>
      </c>
      <c r="Q890" s="241">
        <v>0</v>
      </c>
      <c r="R890" s="241">
        <f>Q890*H890</f>
        <v>0</v>
      </c>
      <c r="S890" s="241">
        <v>0</v>
      </c>
      <c r="T890" s="242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3" t="s">
        <v>319</v>
      </c>
      <c r="AT890" s="243" t="s">
        <v>226</v>
      </c>
      <c r="AU890" s="243" t="s">
        <v>93</v>
      </c>
      <c r="AY890" s="19" t="s">
        <v>224</v>
      </c>
      <c r="BE890" s="244">
        <f>IF(N890="základní",J890,0)</f>
        <v>0</v>
      </c>
      <c r="BF890" s="244">
        <f>IF(N890="snížená",J890,0)</f>
        <v>0</v>
      </c>
      <c r="BG890" s="244">
        <f>IF(N890="zákl. přenesená",J890,0)</f>
        <v>0</v>
      </c>
      <c r="BH890" s="244">
        <f>IF(N890="sníž. přenesená",J890,0)</f>
        <v>0</v>
      </c>
      <c r="BI890" s="244">
        <f>IF(N890="nulová",J890,0)</f>
        <v>0</v>
      </c>
      <c r="BJ890" s="19" t="s">
        <v>89</v>
      </c>
      <c r="BK890" s="244">
        <f>ROUND(I890*H890,2)</f>
        <v>0</v>
      </c>
      <c r="BL890" s="19" t="s">
        <v>319</v>
      </c>
      <c r="BM890" s="243" t="s">
        <v>4437</v>
      </c>
    </row>
    <row r="891" s="2" customFormat="1" ht="16.5" customHeight="1">
      <c r="A891" s="40"/>
      <c r="B891" s="41"/>
      <c r="C891" s="231" t="s">
        <v>1154</v>
      </c>
      <c r="D891" s="231" t="s">
        <v>226</v>
      </c>
      <c r="E891" s="232" t="s">
        <v>1103</v>
      </c>
      <c r="F891" s="233" t="s">
        <v>1104</v>
      </c>
      <c r="G891" s="234" t="s">
        <v>1068</v>
      </c>
      <c r="H891" s="235">
        <v>1</v>
      </c>
      <c r="I891" s="236"/>
      <c r="J891" s="237">
        <f>ROUND(I891*H891,2)</f>
        <v>0</v>
      </c>
      <c r="K891" s="238"/>
      <c r="L891" s="46"/>
      <c r="M891" s="239" t="s">
        <v>1</v>
      </c>
      <c r="N891" s="240" t="s">
        <v>44</v>
      </c>
      <c r="O891" s="93"/>
      <c r="P891" s="241">
        <f>O891*H891</f>
        <v>0</v>
      </c>
      <c r="Q891" s="241">
        <v>0</v>
      </c>
      <c r="R891" s="241">
        <f>Q891*H891</f>
        <v>0</v>
      </c>
      <c r="S891" s="241">
        <v>0</v>
      </c>
      <c r="T891" s="242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3" t="s">
        <v>319</v>
      </c>
      <c r="AT891" s="243" t="s">
        <v>226</v>
      </c>
      <c r="AU891" s="243" t="s">
        <v>93</v>
      </c>
      <c r="AY891" s="19" t="s">
        <v>224</v>
      </c>
      <c r="BE891" s="244">
        <f>IF(N891="základní",J891,0)</f>
        <v>0</v>
      </c>
      <c r="BF891" s="244">
        <f>IF(N891="snížená",J891,0)</f>
        <v>0</v>
      </c>
      <c r="BG891" s="244">
        <f>IF(N891="zákl. přenesená",J891,0)</f>
        <v>0</v>
      </c>
      <c r="BH891" s="244">
        <f>IF(N891="sníž. přenesená",J891,0)</f>
        <v>0</v>
      </c>
      <c r="BI891" s="244">
        <f>IF(N891="nulová",J891,0)</f>
        <v>0</v>
      </c>
      <c r="BJ891" s="19" t="s">
        <v>89</v>
      </c>
      <c r="BK891" s="244">
        <f>ROUND(I891*H891,2)</f>
        <v>0</v>
      </c>
      <c r="BL891" s="19" t="s">
        <v>319</v>
      </c>
      <c r="BM891" s="243" t="s">
        <v>4438</v>
      </c>
    </row>
    <row r="892" s="2" customFormat="1" ht="16.5" customHeight="1">
      <c r="A892" s="40"/>
      <c r="B892" s="41"/>
      <c r="C892" s="231" t="s">
        <v>1160</v>
      </c>
      <c r="D892" s="231" t="s">
        <v>226</v>
      </c>
      <c r="E892" s="232" t="s">
        <v>1107</v>
      </c>
      <c r="F892" s="233" t="s">
        <v>1108</v>
      </c>
      <c r="G892" s="234" t="s">
        <v>1068</v>
      </c>
      <c r="H892" s="235">
        <v>1</v>
      </c>
      <c r="I892" s="236"/>
      <c r="J892" s="237">
        <f>ROUND(I892*H892,2)</f>
        <v>0</v>
      </c>
      <c r="K892" s="238"/>
      <c r="L892" s="46"/>
      <c r="M892" s="239" t="s">
        <v>1</v>
      </c>
      <c r="N892" s="240" t="s">
        <v>44</v>
      </c>
      <c r="O892" s="93"/>
      <c r="P892" s="241">
        <f>O892*H892</f>
        <v>0</v>
      </c>
      <c r="Q892" s="241">
        <v>0</v>
      </c>
      <c r="R892" s="241">
        <f>Q892*H892</f>
        <v>0</v>
      </c>
      <c r="S892" s="241">
        <v>0</v>
      </c>
      <c r="T892" s="242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43" t="s">
        <v>319</v>
      </c>
      <c r="AT892" s="243" t="s">
        <v>226</v>
      </c>
      <c r="AU892" s="243" t="s">
        <v>93</v>
      </c>
      <c r="AY892" s="19" t="s">
        <v>224</v>
      </c>
      <c r="BE892" s="244">
        <f>IF(N892="základní",J892,0)</f>
        <v>0</v>
      </c>
      <c r="BF892" s="244">
        <f>IF(N892="snížená",J892,0)</f>
        <v>0</v>
      </c>
      <c r="BG892" s="244">
        <f>IF(N892="zákl. přenesená",J892,0)</f>
        <v>0</v>
      </c>
      <c r="BH892" s="244">
        <f>IF(N892="sníž. přenesená",J892,0)</f>
        <v>0</v>
      </c>
      <c r="BI892" s="244">
        <f>IF(N892="nulová",J892,0)</f>
        <v>0</v>
      </c>
      <c r="BJ892" s="19" t="s">
        <v>89</v>
      </c>
      <c r="BK892" s="244">
        <f>ROUND(I892*H892,2)</f>
        <v>0</v>
      </c>
      <c r="BL892" s="19" t="s">
        <v>319</v>
      </c>
      <c r="BM892" s="243" t="s">
        <v>4439</v>
      </c>
    </row>
    <row r="893" s="2" customFormat="1" ht="16.5" customHeight="1">
      <c r="A893" s="40"/>
      <c r="B893" s="41"/>
      <c r="C893" s="231" t="s">
        <v>1164</v>
      </c>
      <c r="D893" s="231" t="s">
        <v>226</v>
      </c>
      <c r="E893" s="232" t="s">
        <v>1111</v>
      </c>
      <c r="F893" s="233" t="s">
        <v>1112</v>
      </c>
      <c r="G893" s="234" t="s">
        <v>1068</v>
      </c>
      <c r="H893" s="235">
        <v>2</v>
      </c>
      <c r="I893" s="236"/>
      <c r="J893" s="237">
        <f>ROUND(I893*H893,2)</f>
        <v>0</v>
      </c>
      <c r="K893" s="238"/>
      <c r="L893" s="46"/>
      <c r="M893" s="239" t="s">
        <v>1</v>
      </c>
      <c r="N893" s="240" t="s">
        <v>44</v>
      </c>
      <c r="O893" s="93"/>
      <c r="P893" s="241">
        <f>O893*H893</f>
        <v>0</v>
      </c>
      <c r="Q893" s="241">
        <v>0</v>
      </c>
      <c r="R893" s="241">
        <f>Q893*H893</f>
        <v>0</v>
      </c>
      <c r="S893" s="241">
        <v>0</v>
      </c>
      <c r="T893" s="242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3" t="s">
        <v>319</v>
      </c>
      <c r="AT893" s="243" t="s">
        <v>226</v>
      </c>
      <c r="AU893" s="243" t="s">
        <v>93</v>
      </c>
      <c r="AY893" s="19" t="s">
        <v>224</v>
      </c>
      <c r="BE893" s="244">
        <f>IF(N893="základní",J893,0)</f>
        <v>0</v>
      </c>
      <c r="BF893" s="244">
        <f>IF(N893="snížená",J893,0)</f>
        <v>0</v>
      </c>
      <c r="BG893" s="244">
        <f>IF(N893="zákl. přenesená",J893,0)</f>
        <v>0</v>
      </c>
      <c r="BH893" s="244">
        <f>IF(N893="sníž. přenesená",J893,0)</f>
        <v>0</v>
      </c>
      <c r="BI893" s="244">
        <f>IF(N893="nulová",J893,0)</f>
        <v>0</v>
      </c>
      <c r="BJ893" s="19" t="s">
        <v>89</v>
      </c>
      <c r="BK893" s="244">
        <f>ROUND(I893*H893,2)</f>
        <v>0</v>
      </c>
      <c r="BL893" s="19" t="s">
        <v>319</v>
      </c>
      <c r="BM893" s="243" t="s">
        <v>4440</v>
      </c>
    </row>
    <row r="894" s="2" customFormat="1" ht="16.5" customHeight="1">
      <c r="A894" s="40"/>
      <c r="B894" s="41"/>
      <c r="C894" s="231" t="s">
        <v>1168</v>
      </c>
      <c r="D894" s="231" t="s">
        <v>226</v>
      </c>
      <c r="E894" s="232" t="s">
        <v>1115</v>
      </c>
      <c r="F894" s="233" t="s">
        <v>1116</v>
      </c>
      <c r="G894" s="234" t="s">
        <v>1068</v>
      </c>
      <c r="H894" s="235">
        <v>1</v>
      </c>
      <c r="I894" s="236"/>
      <c r="J894" s="237">
        <f>ROUND(I894*H894,2)</f>
        <v>0</v>
      </c>
      <c r="K894" s="238"/>
      <c r="L894" s="46"/>
      <c r="M894" s="239" t="s">
        <v>1</v>
      </c>
      <c r="N894" s="240" t="s">
        <v>44</v>
      </c>
      <c r="O894" s="93"/>
      <c r="P894" s="241">
        <f>O894*H894</f>
        <v>0</v>
      </c>
      <c r="Q894" s="241">
        <v>0</v>
      </c>
      <c r="R894" s="241">
        <f>Q894*H894</f>
        <v>0</v>
      </c>
      <c r="S894" s="241">
        <v>0</v>
      </c>
      <c r="T894" s="242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3" t="s">
        <v>319</v>
      </c>
      <c r="AT894" s="243" t="s">
        <v>226</v>
      </c>
      <c r="AU894" s="243" t="s">
        <v>93</v>
      </c>
      <c r="AY894" s="19" t="s">
        <v>224</v>
      </c>
      <c r="BE894" s="244">
        <f>IF(N894="základní",J894,0)</f>
        <v>0</v>
      </c>
      <c r="BF894" s="244">
        <f>IF(N894="snížená",J894,0)</f>
        <v>0</v>
      </c>
      <c r="BG894" s="244">
        <f>IF(N894="zákl. přenesená",J894,0)</f>
        <v>0</v>
      </c>
      <c r="BH894" s="244">
        <f>IF(N894="sníž. přenesená",J894,0)</f>
        <v>0</v>
      </c>
      <c r="BI894" s="244">
        <f>IF(N894="nulová",J894,0)</f>
        <v>0</v>
      </c>
      <c r="BJ894" s="19" t="s">
        <v>89</v>
      </c>
      <c r="BK894" s="244">
        <f>ROUND(I894*H894,2)</f>
        <v>0</v>
      </c>
      <c r="BL894" s="19" t="s">
        <v>319</v>
      </c>
      <c r="BM894" s="243" t="s">
        <v>4441</v>
      </c>
    </row>
    <row r="895" s="2" customFormat="1" ht="16.5" customHeight="1">
      <c r="A895" s="40"/>
      <c r="B895" s="41"/>
      <c r="C895" s="231" t="s">
        <v>1171</v>
      </c>
      <c r="D895" s="231" t="s">
        <v>226</v>
      </c>
      <c r="E895" s="232" t="s">
        <v>1119</v>
      </c>
      <c r="F895" s="233" t="s">
        <v>1120</v>
      </c>
      <c r="G895" s="234" t="s">
        <v>1068</v>
      </c>
      <c r="H895" s="235">
        <v>6</v>
      </c>
      <c r="I895" s="236"/>
      <c r="J895" s="237">
        <f>ROUND(I895*H895,2)</f>
        <v>0</v>
      </c>
      <c r="K895" s="238"/>
      <c r="L895" s="46"/>
      <c r="M895" s="239" t="s">
        <v>1</v>
      </c>
      <c r="N895" s="240" t="s">
        <v>44</v>
      </c>
      <c r="O895" s="93"/>
      <c r="P895" s="241">
        <f>O895*H895</f>
        <v>0</v>
      </c>
      <c r="Q895" s="241">
        <v>0</v>
      </c>
      <c r="R895" s="241">
        <f>Q895*H895</f>
        <v>0</v>
      </c>
      <c r="S895" s="241">
        <v>0</v>
      </c>
      <c r="T895" s="242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3" t="s">
        <v>319</v>
      </c>
      <c r="AT895" s="243" t="s">
        <v>226</v>
      </c>
      <c r="AU895" s="243" t="s">
        <v>93</v>
      </c>
      <c r="AY895" s="19" t="s">
        <v>224</v>
      </c>
      <c r="BE895" s="244">
        <f>IF(N895="základní",J895,0)</f>
        <v>0</v>
      </c>
      <c r="BF895" s="244">
        <f>IF(N895="snížená",J895,0)</f>
        <v>0</v>
      </c>
      <c r="BG895" s="244">
        <f>IF(N895="zákl. přenesená",J895,0)</f>
        <v>0</v>
      </c>
      <c r="BH895" s="244">
        <f>IF(N895="sníž. přenesená",J895,0)</f>
        <v>0</v>
      </c>
      <c r="BI895" s="244">
        <f>IF(N895="nulová",J895,0)</f>
        <v>0</v>
      </c>
      <c r="BJ895" s="19" t="s">
        <v>89</v>
      </c>
      <c r="BK895" s="244">
        <f>ROUND(I895*H895,2)</f>
        <v>0</v>
      </c>
      <c r="BL895" s="19" t="s">
        <v>319</v>
      </c>
      <c r="BM895" s="243" t="s">
        <v>4442</v>
      </c>
    </row>
    <row r="896" s="2" customFormat="1" ht="16.5" customHeight="1">
      <c r="A896" s="40"/>
      <c r="B896" s="41"/>
      <c r="C896" s="231" t="s">
        <v>1175</v>
      </c>
      <c r="D896" s="231" t="s">
        <v>226</v>
      </c>
      <c r="E896" s="232" t="s">
        <v>1123</v>
      </c>
      <c r="F896" s="233" t="s">
        <v>1124</v>
      </c>
      <c r="G896" s="234" t="s">
        <v>1068</v>
      </c>
      <c r="H896" s="235">
        <v>4</v>
      </c>
      <c r="I896" s="236"/>
      <c r="J896" s="237">
        <f>ROUND(I896*H896,2)</f>
        <v>0</v>
      </c>
      <c r="K896" s="238"/>
      <c r="L896" s="46"/>
      <c r="M896" s="239" t="s">
        <v>1</v>
      </c>
      <c r="N896" s="240" t="s">
        <v>44</v>
      </c>
      <c r="O896" s="93"/>
      <c r="P896" s="241">
        <f>O896*H896</f>
        <v>0</v>
      </c>
      <c r="Q896" s="241">
        <v>0</v>
      </c>
      <c r="R896" s="241">
        <f>Q896*H896</f>
        <v>0</v>
      </c>
      <c r="S896" s="241">
        <v>0</v>
      </c>
      <c r="T896" s="242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43" t="s">
        <v>319</v>
      </c>
      <c r="AT896" s="243" t="s">
        <v>226</v>
      </c>
      <c r="AU896" s="243" t="s">
        <v>93</v>
      </c>
      <c r="AY896" s="19" t="s">
        <v>224</v>
      </c>
      <c r="BE896" s="244">
        <f>IF(N896="základní",J896,0)</f>
        <v>0</v>
      </c>
      <c r="BF896" s="244">
        <f>IF(N896="snížená",J896,0)</f>
        <v>0</v>
      </c>
      <c r="BG896" s="244">
        <f>IF(N896="zákl. přenesená",J896,0)</f>
        <v>0</v>
      </c>
      <c r="BH896" s="244">
        <f>IF(N896="sníž. přenesená",J896,0)</f>
        <v>0</v>
      </c>
      <c r="BI896" s="244">
        <f>IF(N896="nulová",J896,0)</f>
        <v>0</v>
      </c>
      <c r="BJ896" s="19" t="s">
        <v>89</v>
      </c>
      <c r="BK896" s="244">
        <f>ROUND(I896*H896,2)</f>
        <v>0</v>
      </c>
      <c r="BL896" s="19" t="s">
        <v>319</v>
      </c>
      <c r="BM896" s="243" t="s">
        <v>4443</v>
      </c>
    </row>
    <row r="897" s="2" customFormat="1" ht="16.5" customHeight="1">
      <c r="A897" s="40"/>
      <c r="B897" s="41"/>
      <c r="C897" s="231" t="s">
        <v>1179</v>
      </c>
      <c r="D897" s="231" t="s">
        <v>226</v>
      </c>
      <c r="E897" s="232" t="s">
        <v>1127</v>
      </c>
      <c r="F897" s="233" t="s">
        <v>1128</v>
      </c>
      <c r="G897" s="234" t="s">
        <v>1068</v>
      </c>
      <c r="H897" s="235">
        <v>4</v>
      </c>
      <c r="I897" s="236"/>
      <c r="J897" s="237">
        <f>ROUND(I897*H897,2)</f>
        <v>0</v>
      </c>
      <c r="K897" s="238"/>
      <c r="L897" s="46"/>
      <c r="M897" s="239" t="s">
        <v>1</v>
      </c>
      <c r="N897" s="240" t="s">
        <v>44</v>
      </c>
      <c r="O897" s="93"/>
      <c r="P897" s="241">
        <f>O897*H897</f>
        <v>0</v>
      </c>
      <c r="Q897" s="241">
        <v>0</v>
      </c>
      <c r="R897" s="241">
        <f>Q897*H897</f>
        <v>0</v>
      </c>
      <c r="S897" s="241">
        <v>0</v>
      </c>
      <c r="T897" s="242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43" t="s">
        <v>319</v>
      </c>
      <c r="AT897" s="243" t="s">
        <v>226</v>
      </c>
      <c r="AU897" s="243" t="s">
        <v>93</v>
      </c>
      <c r="AY897" s="19" t="s">
        <v>224</v>
      </c>
      <c r="BE897" s="244">
        <f>IF(N897="základní",J897,0)</f>
        <v>0</v>
      </c>
      <c r="BF897" s="244">
        <f>IF(N897="snížená",J897,0)</f>
        <v>0</v>
      </c>
      <c r="BG897" s="244">
        <f>IF(N897="zákl. přenesená",J897,0)</f>
        <v>0</v>
      </c>
      <c r="BH897" s="244">
        <f>IF(N897="sníž. přenesená",J897,0)</f>
        <v>0</v>
      </c>
      <c r="BI897" s="244">
        <f>IF(N897="nulová",J897,0)</f>
        <v>0</v>
      </c>
      <c r="BJ897" s="19" t="s">
        <v>89</v>
      </c>
      <c r="BK897" s="244">
        <f>ROUND(I897*H897,2)</f>
        <v>0</v>
      </c>
      <c r="BL897" s="19" t="s">
        <v>319</v>
      </c>
      <c r="BM897" s="243" t="s">
        <v>4444</v>
      </c>
    </row>
    <row r="898" s="2" customFormat="1" ht="24.15" customHeight="1">
      <c r="A898" s="40"/>
      <c r="B898" s="41"/>
      <c r="C898" s="231" t="s">
        <v>1183</v>
      </c>
      <c r="D898" s="231" t="s">
        <v>226</v>
      </c>
      <c r="E898" s="232" t="s">
        <v>1135</v>
      </c>
      <c r="F898" s="233" t="s">
        <v>1136</v>
      </c>
      <c r="G898" s="234" t="s">
        <v>1068</v>
      </c>
      <c r="H898" s="235">
        <v>1</v>
      </c>
      <c r="I898" s="236"/>
      <c r="J898" s="237">
        <f>ROUND(I898*H898,2)</f>
        <v>0</v>
      </c>
      <c r="K898" s="238"/>
      <c r="L898" s="46"/>
      <c r="M898" s="239" t="s">
        <v>1</v>
      </c>
      <c r="N898" s="240" t="s">
        <v>44</v>
      </c>
      <c r="O898" s="93"/>
      <c r="P898" s="241">
        <f>O898*H898</f>
        <v>0</v>
      </c>
      <c r="Q898" s="241">
        <v>0</v>
      </c>
      <c r="R898" s="241">
        <f>Q898*H898</f>
        <v>0</v>
      </c>
      <c r="S898" s="241">
        <v>0</v>
      </c>
      <c r="T898" s="242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3" t="s">
        <v>319</v>
      </c>
      <c r="AT898" s="243" t="s">
        <v>226</v>
      </c>
      <c r="AU898" s="243" t="s">
        <v>93</v>
      </c>
      <c r="AY898" s="19" t="s">
        <v>224</v>
      </c>
      <c r="BE898" s="244">
        <f>IF(N898="základní",J898,0)</f>
        <v>0</v>
      </c>
      <c r="BF898" s="244">
        <f>IF(N898="snížená",J898,0)</f>
        <v>0</v>
      </c>
      <c r="BG898" s="244">
        <f>IF(N898="zákl. přenesená",J898,0)</f>
        <v>0</v>
      </c>
      <c r="BH898" s="244">
        <f>IF(N898="sníž. přenesená",J898,0)</f>
        <v>0</v>
      </c>
      <c r="BI898" s="244">
        <f>IF(N898="nulová",J898,0)</f>
        <v>0</v>
      </c>
      <c r="BJ898" s="19" t="s">
        <v>89</v>
      </c>
      <c r="BK898" s="244">
        <f>ROUND(I898*H898,2)</f>
        <v>0</v>
      </c>
      <c r="BL898" s="19" t="s">
        <v>319</v>
      </c>
      <c r="BM898" s="243" t="s">
        <v>4445</v>
      </c>
    </row>
    <row r="899" s="2" customFormat="1" ht="24.15" customHeight="1">
      <c r="A899" s="40"/>
      <c r="B899" s="41"/>
      <c r="C899" s="231" t="s">
        <v>1187</v>
      </c>
      <c r="D899" s="231" t="s">
        <v>226</v>
      </c>
      <c r="E899" s="232" t="s">
        <v>1139</v>
      </c>
      <c r="F899" s="233" t="s">
        <v>1140</v>
      </c>
      <c r="G899" s="234" t="s">
        <v>1055</v>
      </c>
      <c r="H899" s="235">
        <v>1</v>
      </c>
      <c r="I899" s="236"/>
      <c r="J899" s="237">
        <f>ROUND(I899*H899,2)</f>
        <v>0</v>
      </c>
      <c r="K899" s="238"/>
      <c r="L899" s="46"/>
      <c r="M899" s="239" t="s">
        <v>1</v>
      </c>
      <c r="N899" s="240" t="s">
        <v>44</v>
      </c>
      <c r="O899" s="93"/>
      <c r="P899" s="241">
        <f>O899*H899</f>
        <v>0</v>
      </c>
      <c r="Q899" s="241">
        <v>0</v>
      </c>
      <c r="R899" s="241">
        <f>Q899*H899</f>
        <v>0</v>
      </c>
      <c r="S899" s="241">
        <v>0</v>
      </c>
      <c r="T899" s="242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3" t="s">
        <v>319</v>
      </c>
      <c r="AT899" s="243" t="s">
        <v>226</v>
      </c>
      <c r="AU899" s="243" t="s">
        <v>93</v>
      </c>
      <c r="AY899" s="19" t="s">
        <v>224</v>
      </c>
      <c r="BE899" s="244">
        <f>IF(N899="základní",J899,0)</f>
        <v>0</v>
      </c>
      <c r="BF899" s="244">
        <f>IF(N899="snížená",J899,0)</f>
        <v>0</v>
      </c>
      <c r="BG899" s="244">
        <f>IF(N899="zákl. přenesená",J899,0)</f>
        <v>0</v>
      </c>
      <c r="BH899" s="244">
        <f>IF(N899="sníž. přenesená",J899,0)</f>
        <v>0</v>
      </c>
      <c r="BI899" s="244">
        <f>IF(N899="nulová",J899,0)</f>
        <v>0</v>
      </c>
      <c r="BJ899" s="19" t="s">
        <v>89</v>
      </c>
      <c r="BK899" s="244">
        <f>ROUND(I899*H899,2)</f>
        <v>0</v>
      </c>
      <c r="BL899" s="19" t="s">
        <v>319</v>
      </c>
      <c r="BM899" s="243" t="s">
        <v>4446</v>
      </c>
    </row>
    <row r="900" s="2" customFormat="1" ht="16.5" customHeight="1">
      <c r="A900" s="40"/>
      <c r="B900" s="41"/>
      <c r="C900" s="231" t="s">
        <v>1191</v>
      </c>
      <c r="D900" s="231" t="s">
        <v>226</v>
      </c>
      <c r="E900" s="232" t="s">
        <v>1143</v>
      </c>
      <c r="F900" s="233" t="s">
        <v>1144</v>
      </c>
      <c r="G900" s="234" t="s">
        <v>273</v>
      </c>
      <c r="H900" s="235">
        <v>24</v>
      </c>
      <c r="I900" s="236"/>
      <c r="J900" s="237">
        <f>ROUND(I900*H900,2)</f>
        <v>0</v>
      </c>
      <c r="K900" s="238"/>
      <c r="L900" s="46"/>
      <c r="M900" s="239" t="s">
        <v>1</v>
      </c>
      <c r="N900" s="240" t="s">
        <v>44</v>
      </c>
      <c r="O900" s="93"/>
      <c r="P900" s="241">
        <f>O900*H900</f>
        <v>0</v>
      </c>
      <c r="Q900" s="241">
        <v>0</v>
      </c>
      <c r="R900" s="241">
        <f>Q900*H900</f>
        <v>0</v>
      </c>
      <c r="S900" s="241">
        <v>0</v>
      </c>
      <c r="T900" s="242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3" t="s">
        <v>319</v>
      </c>
      <c r="AT900" s="243" t="s">
        <v>226</v>
      </c>
      <c r="AU900" s="243" t="s">
        <v>93</v>
      </c>
      <c r="AY900" s="19" t="s">
        <v>224</v>
      </c>
      <c r="BE900" s="244">
        <f>IF(N900="základní",J900,0)</f>
        <v>0</v>
      </c>
      <c r="BF900" s="244">
        <f>IF(N900="snížená",J900,0)</f>
        <v>0</v>
      </c>
      <c r="BG900" s="244">
        <f>IF(N900="zákl. přenesená",J900,0)</f>
        <v>0</v>
      </c>
      <c r="BH900" s="244">
        <f>IF(N900="sníž. přenesená",J900,0)</f>
        <v>0</v>
      </c>
      <c r="BI900" s="244">
        <f>IF(N900="nulová",J900,0)</f>
        <v>0</v>
      </c>
      <c r="BJ900" s="19" t="s">
        <v>89</v>
      </c>
      <c r="BK900" s="244">
        <f>ROUND(I900*H900,2)</f>
        <v>0</v>
      </c>
      <c r="BL900" s="19" t="s">
        <v>319</v>
      </c>
      <c r="BM900" s="243" t="s">
        <v>4447</v>
      </c>
    </row>
    <row r="901" s="2" customFormat="1" ht="16.5" customHeight="1">
      <c r="A901" s="40"/>
      <c r="B901" s="41"/>
      <c r="C901" s="231" t="s">
        <v>1195</v>
      </c>
      <c r="D901" s="231" t="s">
        <v>226</v>
      </c>
      <c r="E901" s="232" t="s">
        <v>1147</v>
      </c>
      <c r="F901" s="233" t="s">
        <v>1148</v>
      </c>
      <c r="G901" s="234" t="s">
        <v>273</v>
      </c>
      <c r="H901" s="235">
        <v>16</v>
      </c>
      <c r="I901" s="236"/>
      <c r="J901" s="237">
        <f>ROUND(I901*H901,2)</f>
        <v>0</v>
      </c>
      <c r="K901" s="238"/>
      <c r="L901" s="46"/>
      <c r="M901" s="239" t="s">
        <v>1</v>
      </c>
      <c r="N901" s="240" t="s">
        <v>44</v>
      </c>
      <c r="O901" s="93"/>
      <c r="P901" s="241">
        <f>O901*H901</f>
        <v>0</v>
      </c>
      <c r="Q901" s="241">
        <v>0</v>
      </c>
      <c r="R901" s="241">
        <f>Q901*H901</f>
        <v>0</v>
      </c>
      <c r="S901" s="241">
        <v>0</v>
      </c>
      <c r="T901" s="242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3" t="s">
        <v>319</v>
      </c>
      <c r="AT901" s="243" t="s">
        <v>226</v>
      </c>
      <c r="AU901" s="243" t="s">
        <v>93</v>
      </c>
      <c r="AY901" s="19" t="s">
        <v>224</v>
      </c>
      <c r="BE901" s="244">
        <f>IF(N901="základní",J901,0)</f>
        <v>0</v>
      </c>
      <c r="BF901" s="244">
        <f>IF(N901="snížená",J901,0)</f>
        <v>0</v>
      </c>
      <c r="BG901" s="244">
        <f>IF(N901="zákl. přenesená",J901,0)</f>
        <v>0</v>
      </c>
      <c r="BH901" s="244">
        <f>IF(N901="sníž. přenesená",J901,0)</f>
        <v>0</v>
      </c>
      <c r="BI901" s="244">
        <f>IF(N901="nulová",J901,0)</f>
        <v>0</v>
      </c>
      <c r="BJ901" s="19" t="s">
        <v>89</v>
      </c>
      <c r="BK901" s="244">
        <f>ROUND(I901*H901,2)</f>
        <v>0</v>
      </c>
      <c r="BL901" s="19" t="s">
        <v>319</v>
      </c>
      <c r="BM901" s="243" t="s">
        <v>4448</v>
      </c>
    </row>
    <row r="902" s="2" customFormat="1" ht="16.5" customHeight="1">
      <c r="A902" s="40"/>
      <c r="B902" s="41"/>
      <c r="C902" s="231" t="s">
        <v>1199</v>
      </c>
      <c r="D902" s="231" t="s">
        <v>226</v>
      </c>
      <c r="E902" s="232" t="s">
        <v>1151</v>
      </c>
      <c r="F902" s="233" t="s">
        <v>1152</v>
      </c>
      <c r="G902" s="234" t="s">
        <v>273</v>
      </c>
      <c r="H902" s="235">
        <v>16</v>
      </c>
      <c r="I902" s="236"/>
      <c r="J902" s="237">
        <f>ROUND(I902*H902,2)</f>
        <v>0</v>
      </c>
      <c r="K902" s="238"/>
      <c r="L902" s="46"/>
      <c r="M902" s="239" t="s">
        <v>1</v>
      </c>
      <c r="N902" s="240" t="s">
        <v>44</v>
      </c>
      <c r="O902" s="93"/>
      <c r="P902" s="241">
        <f>O902*H902</f>
        <v>0</v>
      </c>
      <c r="Q902" s="241">
        <v>0</v>
      </c>
      <c r="R902" s="241">
        <f>Q902*H902</f>
        <v>0</v>
      </c>
      <c r="S902" s="241">
        <v>0</v>
      </c>
      <c r="T902" s="242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43" t="s">
        <v>319</v>
      </c>
      <c r="AT902" s="243" t="s">
        <v>226</v>
      </c>
      <c r="AU902" s="243" t="s">
        <v>93</v>
      </c>
      <c r="AY902" s="19" t="s">
        <v>224</v>
      </c>
      <c r="BE902" s="244">
        <f>IF(N902="základní",J902,0)</f>
        <v>0</v>
      </c>
      <c r="BF902" s="244">
        <f>IF(N902="snížená",J902,0)</f>
        <v>0</v>
      </c>
      <c r="BG902" s="244">
        <f>IF(N902="zákl. přenesená",J902,0)</f>
        <v>0</v>
      </c>
      <c r="BH902" s="244">
        <f>IF(N902="sníž. přenesená",J902,0)</f>
        <v>0</v>
      </c>
      <c r="BI902" s="244">
        <f>IF(N902="nulová",J902,0)</f>
        <v>0</v>
      </c>
      <c r="BJ902" s="19" t="s">
        <v>89</v>
      </c>
      <c r="BK902" s="244">
        <f>ROUND(I902*H902,2)</f>
        <v>0</v>
      </c>
      <c r="BL902" s="19" t="s">
        <v>319</v>
      </c>
      <c r="BM902" s="243" t="s">
        <v>4449</v>
      </c>
    </row>
    <row r="903" s="2" customFormat="1" ht="16.5" customHeight="1">
      <c r="A903" s="40"/>
      <c r="B903" s="41"/>
      <c r="C903" s="231" t="s">
        <v>1205</v>
      </c>
      <c r="D903" s="231" t="s">
        <v>226</v>
      </c>
      <c r="E903" s="232" t="s">
        <v>1155</v>
      </c>
      <c r="F903" s="233" t="s">
        <v>1156</v>
      </c>
      <c r="G903" s="234" t="s">
        <v>273</v>
      </c>
      <c r="H903" s="235">
        <v>24</v>
      </c>
      <c r="I903" s="236"/>
      <c r="J903" s="237">
        <f>ROUND(I903*H903,2)</f>
        <v>0</v>
      </c>
      <c r="K903" s="238"/>
      <c r="L903" s="46"/>
      <c r="M903" s="239" t="s">
        <v>1</v>
      </c>
      <c r="N903" s="240" t="s">
        <v>44</v>
      </c>
      <c r="O903" s="93"/>
      <c r="P903" s="241">
        <f>O903*H903</f>
        <v>0</v>
      </c>
      <c r="Q903" s="241">
        <v>0</v>
      </c>
      <c r="R903" s="241">
        <f>Q903*H903</f>
        <v>0</v>
      </c>
      <c r="S903" s="241">
        <v>0</v>
      </c>
      <c r="T903" s="242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43" t="s">
        <v>319</v>
      </c>
      <c r="AT903" s="243" t="s">
        <v>226</v>
      </c>
      <c r="AU903" s="243" t="s">
        <v>93</v>
      </c>
      <c r="AY903" s="19" t="s">
        <v>224</v>
      </c>
      <c r="BE903" s="244">
        <f>IF(N903="základní",J903,0)</f>
        <v>0</v>
      </c>
      <c r="BF903" s="244">
        <f>IF(N903="snížená",J903,0)</f>
        <v>0</v>
      </c>
      <c r="BG903" s="244">
        <f>IF(N903="zákl. přenesená",J903,0)</f>
        <v>0</v>
      </c>
      <c r="BH903" s="244">
        <f>IF(N903="sníž. přenesená",J903,0)</f>
        <v>0</v>
      </c>
      <c r="BI903" s="244">
        <f>IF(N903="nulová",J903,0)</f>
        <v>0</v>
      </c>
      <c r="BJ903" s="19" t="s">
        <v>89</v>
      </c>
      <c r="BK903" s="244">
        <f>ROUND(I903*H903,2)</f>
        <v>0</v>
      </c>
      <c r="BL903" s="19" t="s">
        <v>319</v>
      </c>
      <c r="BM903" s="243" t="s">
        <v>4450</v>
      </c>
    </row>
    <row r="904" s="12" customFormat="1" ht="20.88" customHeight="1">
      <c r="A904" s="12"/>
      <c r="B904" s="215"/>
      <c r="C904" s="216"/>
      <c r="D904" s="217" t="s">
        <v>77</v>
      </c>
      <c r="E904" s="229" t="s">
        <v>1158</v>
      </c>
      <c r="F904" s="229" t="s">
        <v>1159</v>
      </c>
      <c r="G904" s="216"/>
      <c r="H904" s="216"/>
      <c r="I904" s="219"/>
      <c r="J904" s="230">
        <f>BK904</f>
        <v>0</v>
      </c>
      <c r="K904" s="216"/>
      <c r="L904" s="221"/>
      <c r="M904" s="222"/>
      <c r="N904" s="223"/>
      <c r="O904" s="223"/>
      <c r="P904" s="224">
        <f>SUM(P905:P915)</f>
        <v>0</v>
      </c>
      <c r="Q904" s="223"/>
      <c r="R904" s="224">
        <f>SUM(R905:R915)</f>
        <v>0</v>
      </c>
      <c r="S904" s="223"/>
      <c r="T904" s="225">
        <f>SUM(T905:T915)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6" t="s">
        <v>89</v>
      </c>
      <c r="AT904" s="227" t="s">
        <v>77</v>
      </c>
      <c r="AU904" s="227" t="s">
        <v>89</v>
      </c>
      <c r="AY904" s="226" t="s">
        <v>224</v>
      </c>
      <c r="BK904" s="228">
        <f>SUM(BK905:BK915)</f>
        <v>0</v>
      </c>
    </row>
    <row r="905" s="2" customFormat="1" ht="16.5" customHeight="1">
      <c r="A905" s="40"/>
      <c r="B905" s="41"/>
      <c r="C905" s="231" t="s">
        <v>1209</v>
      </c>
      <c r="D905" s="231" t="s">
        <v>226</v>
      </c>
      <c r="E905" s="232" t="s">
        <v>1161</v>
      </c>
      <c r="F905" s="233" t="s">
        <v>1162</v>
      </c>
      <c r="G905" s="234" t="s">
        <v>1068</v>
      </c>
      <c r="H905" s="235">
        <v>1</v>
      </c>
      <c r="I905" s="236"/>
      <c r="J905" s="237">
        <f>ROUND(I905*H905,2)</f>
        <v>0</v>
      </c>
      <c r="K905" s="238"/>
      <c r="L905" s="46"/>
      <c r="M905" s="239" t="s">
        <v>1</v>
      </c>
      <c r="N905" s="240" t="s">
        <v>44</v>
      </c>
      <c r="O905" s="93"/>
      <c r="P905" s="241">
        <f>O905*H905</f>
        <v>0</v>
      </c>
      <c r="Q905" s="241">
        <v>0</v>
      </c>
      <c r="R905" s="241">
        <f>Q905*H905</f>
        <v>0</v>
      </c>
      <c r="S905" s="241">
        <v>0</v>
      </c>
      <c r="T905" s="242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3" t="s">
        <v>319</v>
      </c>
      <c r="AT905" s="243" t="s">
        <v>226</v>
      </c>
      <c r="AU905" s="243" t="s">
        <v>93</v>
      </c>
      <c r="AY905" s="19" t="s">
        <v>224</v>
      </c>
      <c r="BE905" s="244">
        <f>IF(N905="základní",J905,0)</f>
        <v>0</v>
      </c>
      <c r="BF905" s="244">
        <f>IF(N905="snížená",J905,0)</f>
        <v>0</v>
      </c>
      <c r="BG905" s="244">
        <f>IF(N905="zákl. přenesená",J905,0)</f>
        <v>0</v>
      </c>
      <c r="BH905" s="244">
        <f>IF(N905="sníž. přenesená",J905,0)</f>
        <v>0</v>
      </c>
      <c r="BI905" s="244">
        <f>IF(N905="nulová",J905,0)</f>
        <v>0</v>
      </c>
      <c r="BJ905" s="19" t="s">
        <v>89</v>
      </c>
      <c r="BK905" s="244">
        <f>ROUND(I905*H905,2)</f>
        <v>0</v>
      </c>
      <c r="BL905" s="19" t="s">
        <v>319</v>
      </c>
      <c r="BM905" s="243" t="s">
        <v>4451</v>
      </c>
    </row>
    <row r="906" s="2" customFormat="1" ht="16.5" customHeight="1">
      <c r="A906" s="40"/>
      <c r="B906" s="41"/>
      <c r="C906" s="231" t="s">
        <v>1213</v>
      </c>
      <c r="D906" s="231" t="s">
        <v>226</v>
      </c>
      <c r="E906" s="232" t="s">
        <v>1165</v>
      </c>
      <c r="F906" s="233" t="s">
        <v>1166</v>
      </c>
      <c r="G906" s="234" t="s">
        <v>1055</v>
      </c>
      <c r="H906" s="235">
        <v>2</v>
      </c>
      <c r="I906" s="236"/>
      <c r="J906" s="237">
        <f>ROUND(I906*H906,2)</f>
        <v>0</v>
      </c>
      <c r="K906" s="238"/>
      <c r="L906" s="46"/>
      <c r="M906" s="239" t="s">
        <v>1</v>
      </c>
      <c r="N906" s="240" t="s">
        <v>44</v>
      </c>
      <c r="O906" s="93"/>
      <c r="P906" s="241">
        <f>O906*H906</f>
        <v>0</v>
      </c>
      <c r="Q906" s="241">
        <v>0</v>
      </c>
      <c r="R906" s="241">
        <f>Q906*H906</f>
        <v>0</v>
      </c>
      <c r="S906" s="241">
        <v>0</v>
      </c>
      <c r="T906" s="242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43" t="s">
        <v>319</v>
      </c>
      <c r="AT906" s="243" t="s">
        <v>226</v>
      </c>
      <c r="AU906" s="243" t="s">
        <v>93</v>
      </c>
      <c r="AY906" s="19" t="s">
        <v>224</v>
      </c>
      <c r="BE906" s="244">
        <f>IF(N906="základní",J906,0)</f>
        <v>0</v>
      </c>
      <c r="BF906" s="244">
        <f>IF(N906="snížená",J906,0)</f>
        <v>0</v>
      </c>
      <c r="BG906" s="244">
        <f>IF(N906="zákl. přenesená",J906,0)</f>
        <v>0</v>
      </c>
      <c r="BH906" s="244">
        <f>IF(N906="sníž. přenesená",J906,0)</f>
        <v>0</v>
      </c>
      <c r="BI906" s="244">
        <f>IF(N906="nulová",J906,0)</f>
        <v>0</v>
      </c>
      <c r="BJ906" s="19" t="s">
        <v>89</v>
      </c>
      <c r="BK906" s="244">
        <f>ROUND(I906*H906,2)</f>
        <v>0</v>
      </c>
      <c r="BL906" s="19" t="s">
        <v>319</v>
      </c>
      <c r="BM906" s="243" t="s">
        <v>4452</v>
      </c>
    </row>
    <row r="907" s="2" customFormat="1" ht="16.5" customHeight="1">
      <c r="A907" s="40"/>
      <c r="B907" s="41"/>
      <c r="C907" s="231" t="s">
        <v>1217</v>
      </c>
      <c r="D907" s="231" t="s">
        <v>226</v>
      </c>
      <c r="E907" s="232" t="s">
        <v>1169</v>
      </c>
      <c r="F907" s="233" t="s">
        <v>1120</v>
      </c>
      <c r="G907" s="234" t="s">
        <v>1068</v>
      </c>
      <c r="H907" s="235">
        <v>2</v>
      </c>
      <c r="I907" s="236"/>
      <c r="J907" s="237">
        <f>ROUND(I907*H907,2)</f>
        <v>0</v>
      </c>
      <c r="K907" s="238"/>
      <c r="L907" s="46"/>
      <c r="M907" s="239" t="s">
        <v>1</v>
      </c>
      <c r="N907" s="240" t="s">
        <v>44</v>
      </c>
      <c r="O907" s="93"/>
      <c r="P907" s="241">
        <f>O907*H907</f>
        <v>0</v>
      </c>
      <c r="Q907" s="241">
        <v>0</v>
      </c>
      <c r="R907" s="241">
        <f>Q907*H907</f>
        <v>0</v>
      </c>
      <c r="S907" s="241">
        <v>0</v>
      </c>
      <c r="T907" s="242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3" t="s">
        <v>319</v>
      </c>
      <c r="AT907" s="243" t="s">
        <v>226</v>
      </c>
      <c r="AU907" s="243" t="s">
        <v>93</v>
      </c>
      <c r="AY907" s="19" t="s">
        <v>224</v>
      </c>
      <c r="BE907" s="244">
        <f>IF(N907="základní",J907,0)</f>
        <v>0</v>
      </c>
      <c r="BF907" s="244">
        <f>IF(N907="snížená",J907,0)</f>
        <v>0</v>
      </c>
      <c r="BG907" s="244">
        <f>IF(N907="zákl. přenesená",J907,0)</f>
        <v>0</v>
      </c>
      <c r="BH907" s="244">
        <f>IF(N907="sníž. přenesená",J907,0)</f>
        <v>0</v>
      </c>
      <c r="BI907" s="244">
        <f>IF(N907="nulová",J907,0)</f>
        <v>0</v>
      </c>
      <c r="BJ907" s="19" t="s">
        <v>89</v>
      </c>
      <c r="BK907" s="244">
        <f>ROUND(I907*H907,2)</f>
        <v>0</v>
      </c>
      <c r="BL907" s="19" t="s">
        <v>319</v>
      </c>
      <c r="BM907" s="243" t="s">
        <v>4453</v>
      </c>
    </row>
    <row r="908" s="2" customFormat="1" ht="24.15" customHeight="1">
      <c r="A908" s="40"/>
      <c r="B908" s="41"/>
      <c r="C908" s="231" t="s">
        <v>1221</v>
      </c>
      <c r="D908" s="231" t="s">
        <v>226</v>
      </c>
      <c r="E908" s="232" t="s">
        <v>1172</v>
      </c>
      <c r="F908" s="233" t="s">
        <v>1173</v>
      </c>
      <c r="G908" s="234" t="s">
        <v>229</v>
      </c>
      <c r="H908" s="235">
        <v>135</v>
      </c>
      <c r="I908" s="236"/>
      <c r="J908" s="237">
        <f>ROUND(I908*H908,2)</f>
        <v>0</v>
      </c>
      <c r="K908" s="238"/>
      <c r="L908" s="46"/>
      <c r="M908" s="239" t="s">
        <v>1</v>
      </c>
      <c r="N908" s="240" t="s">
        <v>44</v>
      </c>
      <c r="O908" s="93"/>
      <c r="P908" s="241">
        <f>O908*H908</f>
        <v>0</v>
      </c>
      <c r="Q908" s="241">
        <v>0</v>
      </c>
      <c r="R908" s="241">
        <f>Q908*H908</f>
        <v>0</v>
      </c>
      <c r="S908" s="241">
        <v>0</v>
      </c>
      <c r="T908" s="242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3" t="s">
        <v>319</v>
      </c>
      <c r="AT908" s="243" t="s">
        <v>226</v>
      </c>
      <c r="AU908" s="243" t="s">
        <v>93</v>
      </c>
      <c r="AY908" s="19" t="s">
        <v>224</v>
      </c>
      <c r="BE908" s="244">
        <f>IF(N908="základní",J908,0)</f>
        <v>0</v>
      </c>
      <c r="BF908" s="244">
        <f>IF(N908="snížená",J908,0)</f>
        <v>0</v>
      </c>
      <c r="BG908" s="244">
        <f>IF(N908="zákl. přenesená",J908,0)</f>
        <v>0</v>
      </c>
      <c r="BH908" s="244">
        <f>IF(N908="sníž. přenesená",J908,0)</f>
        <v>0</v>
      </c>
      <c r="BI908" s="244">
        <f>IF(N908="nulová",J908,0)</f>
        <v>0</v>
      </c>
      <c r="BJ908" s="19" t="s">
        <v>89</v>
      </c>
      <c r="BK908" s="244">
        <f>ROUND(I908*H908,2)</f>
        <v>0</v>
      </c>
      <c r="BL908" s="19" t="s">
        <v>319</v>
      </c>
      <c r="BM908" s="243" t="s">
        <v>4454</v>
      </c>
    </row>
    <row r="909" s="2" customFormat="1" ht="16.5" customHeight="1">
      <c r="A909" s="40"/>
      <c r="B909" s="41"/>
      <c r="C909" s="231" t="s">
        <v>1224</v>
      </c>
      <c r="D909" s="231" t="s">
        <v>226</v>
      </c>
      <c r="E909" s="232" t="s">
        <v>1176</v>
      </c>
      <c r="F909" s="233" t="s">
        <v>1177</v>
      </c>
      <c r="G909" s="234" t="s">
        <v>273</v>
      </c>
      <c r="H909" s="235">
        <v>150</v>
      </c>
      <c r="I909" s="236"/>
      <c r="J909" s="237">
        <f>ROUND(I909*H909,2)</f>
        <v>0</v>
      </c>
      <c r="K909" s="238"/>
      <c r="L909" s="46"/>
      <c r="M909" s="239" t="s">
        <v>1</v>
      </c>
      <c r="N909" s="240" t="s">
        <v>44</v>
      </c>
      <c r="O909" s="93"/>
      <c r="P909" s="241">
        <f>O909*H909</f>
        <v>0</v>
      </c>
      <c r="Q909" s="241">
        <v>0</v>
      </c>
      <c r="R909" s="241">
        <f>Q909*H909</f>
        <v>0</v>
      </c>
      <c r="S909" s="241">
        <v>0</v>
      </c>
      <c r="T909" s="242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3" t="s">
        <v>319</v>
      </c>
      <c r="AT909" s="243" t="s">
        <v>226</v>
      </c>
      <c r="AU909" s="243" t="s">
        <v>93</v>
      </c>
      <c r="AY909" s="19" t="s">
        <v>224</v>
      </c>
      <c r="BE909" s="244">
        <f>IF(N909="základní",J909,0)</f>
        <v>0</v>
      </c>
      <c r="BF909" s="244">
        <f>IF(N909="snížená",J909,0)</f>
        <v>0</v>
      </c>
      <c r="BG909" s="244">
        <f>IF(N909="zákl. přenesená",J909,0)</f>
        <v>0</v>
      </c>
      <c r="BH909" s="244">
        <f>IF(N909="sníž. přenesená",J909,0)</f>
        <v>0</v>
      </c>
      <c r="BI909" s="244">
        <f>IF(N909="nulová",J909,0)</f>
        <v>0</v>
      </c>
      <c r="BJ909" s="19" t="s">
        <v>89</v>
      </c>
      <c r="BK909" s="244">
        <f>ROUND(I909*H909,2)</f>
        <v>0</v>
      </c>
      <c r="BL909" s="19" t="s">
        <v>319</v>
      </c>
      <c r="BM909" s="243" t="s">
        <v>4455</v>
      </c>
    </row>
    <row r="910" s="2" customFormat="1" ht="16.5" customHeight="1">
      <c r="A910" s="40"/>
      <c r="B910" s="41"/>
      <c r="C910" s="231" t="s">
        <v>1228</v>
      </c>
      <c r="D910" s="231" t="s">
        <v>226</v>
      </c>
      <c r="E910" s="232" t="s">
        <v>1180</v>
      </c>
      <c r="F910" s="233" t="s">
        <v>1181</v>
      </c>
      <c r="G910" s="234" t="s">
        <v>273</v>
      </c>
      <c r="H910" s="235">
        <v>15</v>
      </c>
      <c r="I910" s="236"/>
      <c r="J910" s="237">
        <f>ROUND(I910*H910,2)</f>
        <v>0</v>
      </c>
      <c r="K910" s="238"/>
      <c r="L910" s="46"/>
      <c r="M910" s="239" t="s">
        <v>1</v>
      </c>
      <c r="N910" s="240" t="s">
        <v>44</v>
      </c>
      <c r="O910" s="93"/>
      <c r="P910" s="241">
        <f>O910*H910</f>
        <v>0</v>
      </c>
      <c r="Q910" s="241">
        <v>0</v>
      </c>
      <c r="R910" s="241">
        <f>Q910*H910</f>
        <v>0</v>
      </c>
      <c r="S910" s="241">
        <v>0</v>
      </c>
      <c r="T910" s="242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43" t="s">
        <v>319</v>
      </c>
      <c r="AT910" s="243" t="s">
        <v>226</v>
      </c>
      <c r="AU910" s="243" t="s">
        <v>93</v>
      </c>
      <c r="AY910" s="19" t="s">
        <v>224</v>
      </c>
      <c r="BE910" s="244">
        <f>IF(N910="základní",J910,0)</f>
        <v>0</v>
      </c>
      <c r="BF910" s="244">
        <f>IF(N910="snížená",J910,0)</f>
        <v>0</v>
      </c>
      <c r="BG910" s="244">
        <f>IF(N910="zákl. přenesená",J910,0)</f>
        <v>0</v>
      </c>
      <c r="BH910" s="244">
        <f>IF(N910="sníž. přenesená",J910,0)</f>
        <v>0</v>
      </c>
      <c r="BI910" s="244">
        <f>IF(N910="nulová",J910,0)</f>
        <v>0</v>
      </c>
      <c r="BJ910" s="19" t="s">
        <v>89</v>
      </c>
      <c r="BK910" s="244">
        <f>ROUND(I910*H910,2)</f>
        <v>0</v>
      </c>
      <c r="BL910" s="19" t="s">
        <v>319</v>
      </c>
      <c r="BM910" s="243" t="s">
        <v>4456</v>
      </c>
    </row>
    <row r="911" s="2" customFormat="1" ht="16.5" customHeight="1">
      <c r="A911" s="40"/>
      <c r="B911" s="41"/>
      <c r="C911" s="231" t="s">
        <v>1232</v>
      </c>
      <c r="D911" s="231" t="s">
        <v>226</v>
      </c>
      <c r="E911" s="232" t="s">
        <v>1184</v>
      </c>
      <c r="F911" s="233" t="s">
        <v>1185</v>
      </c>
      <c r="G911" s="234" t="s">
        <v>1068</v>
      </c>
      <c r="H911" s="235">
        <v>30</v>
      </c>
      <c r="I911" s="236"/>
      <c r="J911" s="237">
        <f>ROUND(I911*H911,2)</f>
        <v>0</v>
      </c>
      <c r="K911" s="238"/>
      <c r="L911" s="46"/>
      <c r="M911" s="239" t="s">
        <v>1</v>
      </c>
      <c r="N911" s="240" t="s">
        <v>44</v>
      </c>
      <c r="O911" s="93"/>
      <c r="P911" s="241">
        <f>O911*H911</f>
        <v>0</v>
      </c>
      <c r="Q911" s="241">
        <v>0</v>
      </c>
      <c r="R911" s="241">
        <f>Q911*H911</f>
        <v>0</v>
      </c>
      <c r="S911" s="241">
        <v>0</v>
      </c>
      <c r="T911" s="242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3" t="s">
        <v>319</v>
      </c>
      <c r="AT911" s="243" t="s">
        <v>226</v>
      </c>
      <c r="AU911" s="243" t="s">
        <v>93</v>
      </c>
      <c r="AY911" s="19" t="s">
        <v>224</v>
      </c>
      <c r="BE911" s="244">
        <f>IF(N911="základní",J911,0)</f>
        <v>0</v>
      </c>
      <c r="BF911" s="244">
        <f>IF(N911="snížená",J911,0)</f>
        <v>0</v>
      </c>
      <c r="BG911" s="244">
        <f>IF(N911="zákl. přenesená",J911,0)</f>
        <v>0</v>
      </c>
      <c r="BH911" s="244">
        <f>IF(N911="sníž. přenesená",J911,0)</f>
        <v>0</v>
      </c>
      <c r="BI911" s="244">
        <f>IF(N911="nulová",J911,0)</f>
        <v>0</v>
      </c>
      <c r="BJ911" s="19" t="s">
        <v>89</v>
      </c>
      <c r="BK911" s="244">
        <f>ROUND(I911*H911,2)</f>
        <v>0</v>
      </c>
      <c r="BL911" s="19" t="s">
        <v>319</v>
      </c>
      <c r="BM911" s="243" t="s">
        <v>4457</v>
      </c>
    </row>
    <row r="912" s="2" customFormat="1" ht="16.5" customHeight="1">
      <c r="A912" s="40"/>
      <c r="B912" s="41"/>
      <c r="C912" s="231" t="s">
        <v>1236</v>
      </c>
      <c r="D912" s="231" t="s">
        <v>226</v>
      </c>
      <c r="E912" s="232" t="s">
        <v>1188</v>
      </c>
      <c r="F912" s="233" t="s">
        <v>1189</v>
      </c>
      <c r="G912" s="234" t="s">
        <v>1068</v>
      </c>
      <c r="H912" s="235">
        <v>300</v>
      </c>
      <c r="I912" s="236"/>
      <c r="J912" s="237">
        <f>ROUND(I912*H912,2)</f>
        <v>0</v>
      </c>
      <c r="K912" s="238"/>
      <c r="L912" s="46"/>
      <c r="M912" s="239" t="s">
        <v>1</v>
      </c>
      <c r="N912" s="240" t="s">
        <v>44</v>
      </c>
      <c r="O912" s="93"/>
      <c r="P912" s="241">
        <f>O912*H912</f>
        <v>0</v>
      </c>
      <c r="Q912" s="241">
        <v>0</v>
      </c>
      <c r="R912" s="241">
        <f>Q912*H912</f>
        <v>0</v>
      </c>
      <c r="S912" s="241">
        <v>0</v>
      </c>
      <c r="T912" s="242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3" t="s">
        <v>319</v>
      </c>
      <c r="AT912" s="243" t="s">
        <v>226</v>
      </c>
      <c r="AU912" s="243" t="s">
        <v>93</v>
      </c>
      <c r="AY912" s="19" t="s">
        <v>224</v>
      </c>
      <c r="BE912" s="244">
        <f>IF(N912="základní",J912,0)</f>
        <v>0</v>
      </c>
      <c r="BF912" s="244">
        <f>IF(N912="snížená",J912,0)</f>
        <v>0</v>
      </c>
      <c r="BG912" s="244">
        <f>IF(N912="zákl. přenesená",J912,0)</f>
        <v>0</v>
      </c>
      <c r="BH912" s="244">
        <f>IF(N912="sníž. přenesená",J912,0)</f>
        <v>0</v>
      </c>
      <c r="BI912" s="244">
        <f>IF(N912="nulová",J912,0)</f>
        <v>0</v>
      </c>
      <c r="BJ912" s="19" t="s">
        <v>89</v>
      </c>
      <c r="BK912" s="244">
        <f>ROUND(I912*H912,2)</f>
        <v>0</v>
      </c>
      <c r="BL912" s="19" t="s">
        <v>319</v>
      </c>
      <c r="BM912" s="243" t="s">
        <v>4458</v>
      </c>
    </row>
    <row r="913" s="2" customFormat="1" ht="16.5" customHeight="1">
      <c r="A913" s="40"/>
      <c r="B913" s="41"/>
      <c r="C913" s="231" t="s">
        <v>1240</v>
      </c>
      <c r="D913" s="231" t="s">
        <v>226</v>
      </c>
      <c r="E913" s="232" t="s">
        <v>1192</v>
      </c>
      <c r="F913" s="233" t="s">
        <v>1193</v>
      </c>
      <c r="G913" s="234" t="s">
        <v>273</v>
      </c>
      <c r="H913" s="235">
        <v>650</v>
      </c>
      <c r="I913" s="236"/>
      <c r="J913" s="237">
        <f>ROUND(I913*H913,2)</f>
        <v>0</v>
      </c>
      <c r="K913" s="238"/>
      <c r="L913" s="46"/>
      <c r="M913" s="239" t="s">
        <v>1</v>
      </c>
      <c r="N913" s="240" t="s">
        <v>44</v>
      </c>
      <c r="O913" s="93"/>
      <c r="P913" s="241">
        <f>O913*H913</f>
        <v>0</v>
      </c>
      <c r="Q913" s="241">
        <v>0</v>
      </c>
      <c r="R913" s="241">
        <f>Q913*H913</f>
        <v>0</v>
      </c>
      <c r="S913" s="241">
        <v>0</v>
      </c>
      <c r="T913" s="242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3" t="s">
        <v>319</v>
      </c>
      <c r="AT913" s="243" t="s">
        <v>226</v>
      </c>
      <c r="AU913" s="243" t="s">
        <v>93</v>
      </c>
      <c r="AY913" s="19" t="s">
        <v>224</v>
      </c>
      <c r="BE913" s="244">
        <f>IF(N913="základní",J913,0)</f>
        <v>0</v>
      </c>
      <c r="BF913" s="244">
        <f>IF(N913="snížená",J913,0)</f>
        <v>0</v>
      </c>
      <c r="BG913" s="244">
        <f>IF(N913="zákl. přenesená",J913,0)</f>
        <v>0</v>
      </c>
      <c r="BH913" s="244">
        <f>IF(N913="sníž. přenesená",J913,0)</f>
        <v>0</v>
      </c>
      <c r="BI913" s="244">
        <f>IF(N913="nulová",J913,0)</f>
        <v>0</v>
      </c>
      <c r="BJ913" s="19" t="s">
        <v>89</v>
      </c>
      <c r="BK913" s="244">
        <f>ROUND(I913*H913,2)</f>
        <v>0</v>
      </c>
      <c r="BL913" s="19" t="s">
        <v>319</v>
      </c>
      <c r="BM913" s="243" t="s">
        <v>4459</v>
      </c>
    </row>
    <row r="914" s="2" customFormat="1" ht="24.15" customHeight="1">
      <c r="A914" s="40"/>
      <c r="B914" s="41"/>
      <c r="C914" s="231" t="s">
        <v>1244</v>
      </c>
      <c r="D914" s="231" t="s">
        <v>226</v>
      </c>
      <c r="E914" s="232" t="s">
        <v>1196</v>
      </c>
      <c r="F914" s="233" t="s">
        <v>1197</v>
      </c>
      <c r="G914" s="234" t="s">
        <v>1055</v>
      </c>
      <c r="H914" s="235">
        <v>1</v>
      </c>
      <c r="I914" s="236"/>
      <c r="J914" s="237">
        <f>ROUND(I914*H914,2)</f>
        <v>0</v>
      </c>
      <c r="K914" s="238"/>
      <c r="L914" s="46"/>
      <c r="M914" s="239" t="s">
        <v>1</v>
      </c>
      <c r="N914" s="240" t="s">
        <v>44</v>
      </c>
      <c r="O914" s="93"/>
      <c r="P914" s="241">
        <f>O914*H914</f>
        <v>0</v>
      </c>
      <c r="Q914" s="241">
        <v>0</v>
      </c>
      <c r="R914" s="241">
        <f>Q914*H914</f>
        <v>0</v>
      </c>
      <c r="S914" s="241">
        <v>0</v>
      </c>
      <c r="T914" s="242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3" t="s">
        <v>319</v>
      </c>
      <c r="AT914" s="243" t="s">
        <v>226</v>
      </c>
      <c r="AU914" s="243" t="s">
        <v>93</v>
      </c>
      <c r="AY914" s="19" t="s">
        <v>224</v>
      </c>
      <c r="BE914" s="244">
        <f>IF(N914="základní",J914,0)</f>
        <v>0</v>
      </c>
      <c r="BF914" s="244">
        <f>IF(N914="snížená",J914,0)</f>
        <v>0</v>
      </c>
      <c r="BG914" s="244">
        <f>IF(N914="zákl. přenesená",J914,0)</f>
        <v>0</v>
      </c>
      <c r="BH914" s="244">
        <f>IF(N914="sníž. přenesená",J914,0)</f>
        <v>0</v>
      </c>
      <c r="BI914" s="244">
        <f>IF(N914="nulová",J914,0)</f>
        <v>0</v>
      </c>
      <c r="BJ914" s="19" t="s">
        <v>89</v>
      </c>
      <c r="BK914" s="244">
        <f>ROUND(I914*H914,2)</f>
        <v>0</v>
      </c>
      <c r="BL914" s="19" t="s">
        <v>319</v>
      </c>
      <c r="BM914" s="243" t="s">
        <v>4460</v>
      </c>
    </row>
    <row r="915" s="2" customFormat="1" ht="16.5" customHeight="1">
      <c r="A915" s="40"/>
      <c r="B915" s="41"/>
      <c r="C915" s="231" t="s">
        <v>1248</v>
      </c>
      <c r="D915" s="231" t="s">
        <v>226</v>
      </c>
      <c r="E915" s="232" t="s">
        <v>1200</v>
      </c>
      <c r="F915" s="233" t="s">
        <v>1201</v>
      </c>
      <c r="G915" s="234" t="s">
        <v>1068</v>
      </c>
      <c r="H915" s="235">
        <v>14</v>
      </c>
      <c r="I915" s="236"/>
      <c r="J915" s="237">
        <f>ROUND(I915*H915,2)</f>
        <v>0</v>
      </c>
      <c r="K915" s="238"/>
      <c r="L915" s="46"/>
      <c r="M915" s="239" t="s">
        <v>1</v>
      </c>
      <c r="N915" s="240" t="s">
        <v>44</v>
      </c>
      <c r="O915" s="93"/>
      <c r="P915" s="241">
        <f>O915*H915</f>
        <v>0</v>
      </c>
      <c r="Q915" s="241">
        <v>0</v>
      </c>
      <c r="R915" s="241">
        <f>Q915*H915</f>
        <v>0</v>
      </c>
      <c r="S915" s="241">
        <v>0</v>
      </c>
      <c r="T915" s="242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3" t="s">
        <v>319</v>
      </c>
      <c r="AT915" s="243" t="s">
        <v>226</v>
      </c>
      <c r="AU915" s="243" t="s">
        <v>93</v>
      </c>
      <c r="AY915" s="19" t="s">
        <v>224</v>
      </c>
      <c r="BE915" s="244">
        <f>IF(N915="základní",J915,0)</f>
        <v>0</v>
      </c>
      <c r="BF915" s="244">
        <f>IF(N915="snížená",J915,0)</f>
        <v>0</v>
      </c>
      <c r="BG915" s="244">
        <f>IF(N915="zákl. přenesená",J915,0)</f>
        <v>0</v>
      </c>
      <c r="BH915" s="244">
        <f>IF(N915="sníž. přenesená",J915,0)</f>
        <v>0</v>
      </c>
      <c r="BI915" s="244">
        <f>IF(N915="nulová",J915,0)</f>
        <v>0</v>
      </c>
      <c r="BJ915" s="19" t="s">
        <v>89</v>
      </c>
      <c r="BK915" s="244">
        <f>ROUND(I915*H915,2)</f>
        <v>0</v>
      </c>
      <c r="BL915" s="19" t="s">
        <v>319</v>
      </c>
      <c r="BM915" s="243" t="s">
        <v>4461</v>
      </c>
    </row>
    <row r="916" s="12" customFormat="1" ht="20.88" customHeight="1">
      <c r="A916" s="12"/>
      <c r="B916" s="215"/>
      <c r="C916" s="216"/>
      <c r="D916" s="217" t="s">
        <v>77</v>
      </c>
      <c r="E916" s="229" t="s">
        <v>1203</v>
      </c>
      <c r="F916" s="229" t="s">
        <v>1204</v>
      </c>
      <c r="G916" s="216"/>
      <c r="H916" s="216"/>
      <c r="I916" s="219"/>
      <c r="J916" s="230">
        <f>BK916</f>
        <v>0</v>
      </c>
      <c r="K916" s="216"/>
      <c r="L916" s="221"/>
      <c r="M916" s="222"/>
      <c r="N916" s="223"/>
      <c r="O916" s="223"/>
      <c r="P916" s="224">
        <f>SUM(P917:P929)</f>
        <v>0</v>
      </c>
      <c r="Q916" s="223"/>
      <c r="R916" s="224">
        <f>SUM(R917:R929)</f>
        <v>0</v>
      </c>
      <c r="S916" s="223"/>
      <c r="T916" s="225">
        <f>SUM(T917:T929)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26" t="s">
        <v>89</v>
      </c>
      <c r="AT916" s="227" t="s">
        <v>77</v>
      </c>
      <c r="AU916" s="227" t="s">
        <v>89</v>
      </c>
      <c r="AY916" s="226" t="s">
        <v>224</v>
      </c>
      <c r="BK916" s="228">
        <f>SUM(BK917:BK929)</f>
        <v>0</v>
      </c>
    </row>
    <row r="917" s="2" customFormat="1" ht="16.5" customHeight="1">
      <c r="A917" s="40"/>
      <c r="B917" s="41"/>
      <c r="C917" s="231" t="s">
        <v>1252</v>
      </c>
      <c r="D917" s="231" t="s">
        <v>226</v>
      </c>
      <c r="E917" s="232" t="s">
        <v>1206</v>
      </c>
      <c r="F917" s="233" t="s">
        <v>1207</v>
      </c>
      <c r="G917" s="234" t="s">
        <v>1055</v>
      </c>
      <c r="H917" s="235">
        <v>1</v>
      </c>
      <c r="I917" s="236"/>
      <c r="J917" s="237">
        <f>ROUND(I917*H917,2)</f>
        <v>0</v>
      </c>
      <c r="K917" s="238"/>
      <c r="L917" s="46"/>
      <c r="M917" s="239" t="s">
        <v>1</v>
      </c>
      <c r="N917" s="240" t="s">
        <v>44</v>
      </c>
      <c r="O917" s="93"/>
      <c r="P917" s="241">
        <f>O917*H917</f>
        <v>0</v>
      </c>
      <c r="Q917" s="241">
        <v>0</v>
      </c>
      <c r="R917" s="241">
        <f>Q917*H917</f>
        <v>0</v>
      </c>
      <c r="S917" s="241">
        <v>0</v>
      </c>
      <c r="T917" s="242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3" t="s">
        <v>319</v>
      </c>
      <c r="AT917" s="243" t="s">
        <v>226</v>
      </c>
      <c r="AU917" s="243" t="s">
        <v>93</v>
      </c>
      <c r="AY917" s="19" t="s">
        <v>224</v>
      </c>
      <c r="BE917" s="244">
        <f>IF(N917="základní",J917,0)</f>
        <v>0</v>
      </c>
      <c r="BF917" s="244">
        <f>IF(N917="snížená",J917,0)</f>
        <v>0</v>
      </c>
      <c r="BG917" s="244">
        <f>IF(N917="zákl. přenesená",J917,0)</f>
        <v>0</v>
      </c>
      <c r="BH917" s="244">
        <f>IF(N917="sníž. přenesená",J917,0)</f>
        <v>0</v>
      </c>
      <c r="BI917" s="244">
        <f>IF(N917="nulová",J917,0)</f>
        <v>0</v>
      </c>
      <c r="BJ917" s="19" t="s">
        <v>89</v>
      </c>
      <c r="BK917" s="244">
        <f>ROUND(I917*H917,2)</f>
        <v>0</v>
      </c>
      <c r="BL917" s="19" t="s">
        <v>319</v>
      </c>
      <c r="BM917" s="243" t="s">
        <v>4462</v>
      </c>
    </row>
    <row r="918" s="2" customFormat="1" ht="16.5" customHeight="1">
      <c r="A918" s="40"/>
      <c r="B918" s="41"/>
      <c r="C918" s="231" t="s">
        <v>1258</v>
      </c>
      <c r="D918" s="231" t="s">
        <v>226</v>
      </c>
      <c r="E918" s="232" t="s">
        <v>1210</v>
      </c>
      <c r="F918" s="233" t="s">
        <v>1211</v>
      </c>
      <c r="G918" s="234" t="s">
        <v>1068</v>
      </c>
      <c r="H918" s="235">
        <v>1</v>
      </c>
      <c r="I918" s="236"/>
      <c r="J918" s="237">
        <f>ROUND(I918*H918,2)</f>
        <v>0</v>
      </c>
      <c r="K918" s="238"/>
      <c r="L918" s="46"/>
      <c r="M918" s="239" t="s">
        <v>1</v>
      </c>
      <c r="N918" s="240" t="s">
        <v>44</v>
      </c>
      <c r="O918" s="93"/>
      <c r="P918" s="241">
        <f>O918*H918</f>
        <v>0</v>
      </c>
      <c r="Q918" s="241">
        <v>0</v>
      </c>
      <c r="R918" s="241">
        <f>Q918*H918</f>
        <v>0</v>
      </c>
      <c r="S918" s="241">
        <v>0</v>
      </c>
      <c r="T918" s="242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3" t="s">
        <v>319</v>
      </c>
      <c r="AT918" s="243" t="s">
        <v>226</v>
      </c>
      <c r="AU918" s="243" t="s">
        <v>93</v>
      </c>
      <c r="AY918" s="19" t="s">
        <v>224</v>
      </c>
      <c r="BE918" s="244">
        <f>IF(N918="základní",J918,0)</f>
        <v>0</v>
      </c>
      <c r="BF918" s="244">
        <f>IF(N918="snížená",J918,0)</f>
        <v>0</v>
      </c>
      <c r="BG918" s="244">
        <f>IF(N918="zákl. přenesená",J918,0)</f>
        <v>0</v>
      </c>
      <c r="BH918" s="244">
        <f>IF(N918="sníž. přenesená",J918,0)</f>
        <v>0</v>
      </c>
      <c r="BI918" s="244">
        <f>IF(N918="nulová",J918,0)</f>
        <v>0</v>
      </c>
      <c r="BJ918" s="19" t="s">
        <v>89</v>
      </c>
      <c r="BK918" s="244">
        <f>ROUND(I918*H918,2)</f>
        <v>0</v>
      </c>
      <c r="BL918" s="19" t="s">
        <v>319</v>
      </c>
      <c r="BM918" s="243" t="s">
        <v>4463</v>
      </c>
    </row>
    <row r="919" s="2" customFormat="1" ht="16.5" customHeight="1">
      <c r="A919" s="40"/>
      <c r="B919" s="41"/>
      <c r="C919" s="231" t="s">
        <v>1273</v>
      </c>
      <c r="D919" s="231" t="s">
        <v>226</v>
      </c>
      <c r="E919" s="232" t="s">
        <v>1214</v>
      </c>
      <c r="F919" s="233" t="s">
        <v>1215</v>
      </c>
      <c r="G919" s="234" t="s">
        <v>1068</v>
      </c>
      <c r="H919" s="235">
        <v>1</v>
      </c>
      <c r="I919" s="236"/>
      <c r="J919" s="237">
        <f>ROUND(I919*H919,2)</f>
        <v>0</v>
      </c>
      <c r="K919" s="238"/>
      <c r="L919" s="46"/>
      <c r="M919" s="239" t="s">
        <v>1</v>
      </c>
      <c r="N919" s="240" t="s">
        <v>44</v>
      </c>
      <c r="O919" s="93"/>
      <c r="P919" s="241">
        <f>O919*H919</f>
        <v>0</v>
      </c>
      <c r="Q919" s="241">
        <v>0</v>
      </c>
      <c r="R919" s="241">
        <f>Q919*H919</f>
        <v>0</v>
      </c>
      <c r="S919" s="241">
        <v>0</v>
      </c>
      <c r="T919" s="242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3" t="s">
        <v>319</v>
      </c>
      <c r="AT919" s="243" t="s">
        <v>226</v>
      </c>
      <c r="AU919" s="243" t="s">
        <v>93</v>
      </c>
      <c r="AY919" s="19" t="s">
        <v>224</v>
      </c>
      <c r="BE919" s="244">
        <f>IF(N919="základní",J919,0)</f>
        <v>0</v>
      </c>
      <c r="BF919" s="244">
        <f>IF(N919="snížená",J919,0)</f>
        <v>0</v>
      </c>
      <c r="BG919" s="244">
        <f>IF(N919="zákl. přenesená",J919,0)</f>
        <v>0</v>
      </c>
      <c r="BH919" s="244">
        <f>IF(N919="sníž. přenesená",J919,0)</f>
        <v>0</v>
      </c>
      <c r="BI919" s="244">
        <f>IF(N919="nulová",J919,0)</f>
        <v>0</v>
      </c>
      <c r="BJ919" s="19" t="s">
        <v>89</v>
      </c>
      <c r="BK919" s="244">
        <f>ROUND(I919*H919,2)</f>
        <v>0</v>
      </c>
      <c r="BL919" s="19" t="s">
        <v>319</v>
      </c>
      <c r="BM919" s="243" t="s">
        <v>4464</v>
      </c>
    </row>
    <row r="920" s="2" customFormat="1" ht="16.5" customHeight="1">
      <c r="A920" s="40"/>
      <c r="B920" s="41"/>
      <c r="C920" s="231" t="s">
        <v>1279</v>
      </c>
      <c r="D920" s="231" t="s">
        <v>226</v>
      </c>
      <c r="E920" s="232" t="s">
        <v>1218</v>
      </c>
      <c r="F920" s="233" t="s">
        <v>1219</v>
      </c>
      <c r="G920" s="234" t="s">
        <v>1068</v>
      </c>
      <c r="H920" s="235">
        <v>1</v>
      </c>
      <c r="I920" s="236"/>
      <c r="J920" s="237">
        <f>ROUND(I920*H920,2)</f>
        <v>0</v>
      </c>
      <c r="K920" s="238"/>
      <c r="L920" s="46"/>
      <c r="M920" s="239" t="s">
        <v>1</v>
      </c>
      <c r="N920" s="240" t="s">
        <v>44</v>
      </c>
      <c r="O920" s="93"/>
      <c r="P920" s="241">
        <f>O920*H920</f>
        <v>0</v>
      </c>
      <c r="Q920" s="241">
        <v>0</v>
      </c>
      <c r="R920" s="241">
        <f>Q920*H920</f>
        <v>0</v>
      </c>
      <c r="S920" s="241">
        <v>0</v>
      </c>
      <c r="T920" s="242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3" t="s">
        <v>319</v>
      </c>
      <c r="AT920" s="243" t="s">
        <v>226</v>
      </c>
      <c r="AU920" s="243" t="s">
        <v>93</v>
      </c>
      <c r="AY920" s="19" t="s">
        <v>224</v>
      </c>
      <c r="BE920" s="244">
        <f>IF(N920="základní",J920,0)</f>
        <v>0</v>
      </c>
      <c r="BF920" s="244">
        <f>IF(N920="snížená",J920,0)</f>
        <v>0</v>
      </c>
      <c r="BG920" s="244">
        <f>IF(N920="zákl. přenesená",J920,0)</f>
        <v>0</v>
      </c>
      <c r="BH920" s="244">
        <f>IF(N920="sníž. přenesená",J920,0)</f>
        <v>0</v>
      </c>
      <c r="BI920" s="244">
        <f>IF(N920="nulová",J920,0)</f>
        <v>0</v>
      </c>
      <c r="BJ920" s="19" t="s">
        <v>89</v>
      </c>
      <c r="BK920" s="244">
        <f>ROUND(I920*H920,2)</f>
        <v>0</v>
      </c>
      <c r="BL920" s="19" t="s">
        <v>319</v>
      </c>
      <c r="BM920" s="243" t="s">
        <v>4465</v>
      </c>
    </row>
    <row r="921" s="2" customFormat="1" ht="16.5" customHeight="1">
      <c r="A921" s="40"/>
      <c r="B921" s="41"/>
      <c r="C921" s="231" t="s">
        <v>1284</v>
      </c>
      <c r="D921" s="231" t="s">
        <v>226</v>
      </c>
      <c r="E921" s="232" t="s">
        <v>1222</v>
      </c>
      <c r="F921" s="233" t="s">
        <v>755</v>
      </c>
      <c r="G921" s="234" t="s">
        <v>1068</v>
      </c>
      <c r="H921" s="235">
        <v>1</v>
      </c>
      <c r="I921" s="236"/>
      <c r="J921" s="237">
        <f>ROUND(I921*H921,2)</f>
        <v>0</v>
      </c>
      <c r="K921" s="238"/>
      <c r="L921" s="46"/>
      <c r="M921" s="239" t="s">
        <v>1</v>
      </c>
      <c r="N921" s="240" t="s">
        <v>44</v>
      </c>
      <c r="O921" s="93"/>
      <c r="P921" s="241">
        <f>O921*H921</f>
        <v>0</v>
      </c>
      <c r="Q921" s="241">
        <v>0</v>
      </c>
      <c r="R921" s="241">
        <f>Q921*H921</f>
        <v>0</v>
      </c>
      <c r="S921" s="241">
        <v>0</v>
      </c>
      <c r="T921" s="242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3" t="s">
        <v>319</v>
      </c>
      <c r="AT921" s="243" t="s">
        <v>226</v>
      </c>
      <c r="AU921" s="243" t="s">
        <v>93</v>
      </c>
      <c r="AY921" s="19" t="s">
        <v>224</v>
      </c>
      <c r="BE921" s="244">
        <f>IF(N921="základní",J921,0)</f>
        <v>0</v>
      </c>
      <c r="BF921" s="244">
        <f>IF(N921="snížená",J921,0)</f>
        <v>0</v>
      </c>
      <c r="BG921" s="244">
        <f>IF(N921="zákl. přenesená",J921,0)</f>
        <v>0</v>
      </c>
      <c r="BH921" s="244">
        <f>IF(N921="sníž. přenesená",J921,0)</f>
        <v>0</v>
      </c>
      <c r="BI921" s="244">
        <f>IF(N921="nulová",J921,0)</f>
        <v>0</v>
      </c>
      <c r="BJ921" s="19" t="s">
        <v>89</v>
      </c>
      <c r="BK921" s="244">
        <f>ROUND(I921*H921,2)</f>
        <v>0</v>
      </c>
      <c r="BL921" s="19" t="s">
        <v>319</v>
      </c>
      <c r="BM921" s="243" t="s">
        <v>4466</v>
      </c>
    </row>
    <row r="922" s="2" customFormat="1" ht="16.5" customHeight="1">
      <c r="A922" s="40"/>
      <c r="B922" s="41"/>
      <c r="C922" s="231" t="s">
        <v>1288</v>
      </c>
      <c r="D922" s="231" t="s">
        <v>226</v>
      </c>
      <c r="E922" s="232" t="s">
        <v>1225</v>
      </c>
      <c r="F922" s="233" t="s">
        <v>1226</v>
      </c>
      <c r="G922" s="234" t="s">
        <v>1068</v>
      </c>
      <c r="H922" s="235">
        <v>1</v>
      </c>
      <c r="I922" s="236"/>
      <c r="J922" s="237">
        <f>ROUND(I922*H922,2)</f>
        <v>0</v>
      </c>
      <c r="K922" s="238"/>
      <c r="L922" s="46"/>
      <c r="M922" s="239" t="s">
        <v>1</v>
      </c>
      <c r="N922" s="240" t="s">
        <v>44</v>
      </c>
      <c r="O922" s="93"/>
      <c r="P922" s="241">
        <f>O922*H922</f>
        <v>0</v>
      </c>
      <c r="Q922" s="241">
        <v>0</v>
      </c>
      <c r="R922" s="241">
        <f>Q922*H922</f>
        <v>0</v>
      </c>
      <c r="S922" s="241">
        <v>0</v>
      </c>
      <c r="T922" s="24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3" t="s">
        <v>319</v>
      </c>
      <c r="AT922" s="243" t="s">
        <v>226</v>
      </c>
      <c r="AU922" s="243" t="s">
        <v>93</v>
      </c>
      <c r="AY922" s="19" t="s">
        <v>224</v>
      </c>
      <c r="BE922" s="244">
        <f>IF(N922="základní",J922,0)</f>
        <v>0</v>
      </c>
      <c r="BF922" s="244">
        <f>IF(N922="snížená",J922,0)</f>
        <v>0</v>
      </c>
      <c r="BG922" s="244">
        <f>IF(N922="zákl. přenesená",J922,0)</f>
        <v>0</v>
      </c>
      <c r="BH922" s="244">
        <f>IF(N922="sníž. přenesená",J922,0)</f>
        <v>0</v>
      </c>
      <c r="BI922" s="244">
        <f>IF(N922="nulová",J922,0)</f>
        <v>0</v>
      </c>
      <c r="BJ922" s="19" t="s">
        <v>89</v>
      </c>
      <c r="BK922" s="244">
        <f>ROUND(I922*H922,2)</f>
        <v>0</v>
      </c>
      <c r="BL922" s="19" t="s">
        <v>319</v>
      </c>
      <c r="BM922" s="243" t="s">
        <v>4467</v>
      </c>
    </row>
    <row r="923" s="2" customFormat="1" ht="16.5" customHeight="1">
      <c r="A923" s="40"/>
      <c r="B923" s="41"/>
      <c r="C923" s="231" t="s">
        <v>1293</v>
      </c>
      <c r="D923" s="231" t="s">
        <v>226</v>
      </c>
      <c r="E923" s="232" t="s">
        <v>1229</v>
      </c>
      <c r="F923" s="233" t="s">
        <v>1230</v>
      </c>
      <c r="G923" s="234" t="s">
        <v>1068</v>
      </c>
      <c r="H923" s="235">
        <v>1</v>
      </c>
      <c r="I923" s="236"/>
      <c r="J923" s="237">
        <f>ROUND(I923*H923,2)</f>
        <v>0</v>
      </c>
      <c r="K923" s="238"/>
      <c r="L923" s="46"/>
      <c r="M923" s="239" t="s">
        <v>1</v>
      </c>
      <c r="N923" s="240" t="s">
        <v>44</v>
      </c>
      <c r="O923" s="93"/>
      <c r="P923" s="241">
        <f>O923*H923</f>
        <v>0</v>
      </c>
      <c r="Q923" s="241">
        <v>0</v>
      </c>
      <c r="R923" s="241">
        <f>Q923*H923</f>
        <v>0</v>
      </c>
      <c r="S923" s="241">
        <v>0</v>
      </c>
      <c r="T923" s="242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3" t="s">
        <v>319</v>
      </c>
      <c r="AT923" s="243" t="s">
        <v>226</v>
      </c>
      <c r="AU923" s="243" t="s">
        <v>93</v>
      </c>
      <c r="AY923" s="19" t="s">
        <v>224</v>
      </c>
      <c r="BE923" s="244">
        <f>IF(N923="základní",J923,0)</f>
        <v>0</v>
      </c>
      <c r="BF923" s="244">
        <f>IF(N923="snížená",J923,0)</f>
        <v>0</v>
      </c>
      <c r="BG923" s="244">
        <f>IF(N923="zákl. přenesená",J923,0)</f>
        <v>0</v>
      </c>
      <c r="BH923" s="244">
        <f>IF(N923="sníž. přenesená",J923,0)</f>
        <v>0</v>
      </c>
      <c r="BI923" s="244">
        <f>IF(N923="nulová",J923,0)</f>
        <v>0</v>
      </c>
      <c r="BJ923" s="19" t="s">
        <v>89</v>
      </c>
      <c r="BK923" s="244">
        <f>ROUND(I923*H923,2)</f>
        <v>0</v>
      </c>
      <c r="BL923" s="19" t="s">
        <v>319</v>
      </c>
      <c r="BM923" s="243" t="s">
        <v>4468</v>
      </c>
    </row>
    <row r="924" s="2" customFormat="1" ht="16.5" customHeight="1">
      <c r="A924" s="40"/>
      <c r="B924" s="41"/>
      <c r="C924" s="231" t="s">
        <v>1299</v>
      </c>
      <c r="D924" s="231" t="s">
        <v>226</v>
      </c>
      <c r="E924" s="232" t="s">
        <v>1233</v>
      </c>
      <c r="F924" s="233" t="s">
        <v>1234</v>
      </c>
      <c r="G924" s="234" t="s">
        <v>1068</v>
      </c>
      <c r="H924" s="235">
        <v>1</v>
      </c>
      <c r="I924" s="236"/>
      <c r="J924" s="237">
        <f>ROUND(I924*H924,2)</f>
        <v>0</v>
      </c>
      <c r="K924" s="238"/>
      <c r="L924" s="46"/>
      <c r="M924" s="239" t="s">
        <v>1</v>
      </c>
      <c r="N924" s="240" t="s">
        <v>44</v>
      </c>
      <c r="O924" s="93"/>
      <c r="P924" s="241">
        <f>O924*H924</f>
        <v>0</v>
      </c>
      <c r="Q924" s="241">
        <v>0</v>
      </c>
      <c r="R924" s="241">
        <f>Q924*H924</f>
        <v>0</v>
      </c>
      <c r="S924" s="241">
        <v>0</v>
      </c>
      <c r="T924" s="242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3" t="s">
        <v>319</v>
      </c>
      <c r="AT924" s="243" t="s">
        <v>226</v>
      </c>
      <c r="AU924" s="243" t="s">
        <v>93</v>
      </c>
      <c r="AY924" s="19" t="s">
        <v>224</v>
      </c>
      <c r="BE924" s="244">
        <f>IF(N924="základní",J924,0)</f>
        <v>0</v>
      </c>
      <c r="BF924" s="244">
        <f>IF(N924="snížená",J924,0)</f>
        <v>0</v>
      </c>
      <c r="BG924" s="244">
        <f>IF(N924="zákl. přenesená",J924,0)</f>
        <v>0</v>
      </c>
      <c r="BH924" s="244">
        <f>IF(N924="sníž. přenesená",J924,0)</f>
        <v>0</v>
      </c>
      <c r="BI924" s="244">
        <f>IF(N924="nulová",J924,0)</f>
        <v>0</v>
      </c>
      <c r="BJ924" s="19" t="s">
        <v>89</v>
      </c>
      <c r="BK924" s="244">
        <f>ROUND(I924*H924,2)</f>
        <v>0</v>
      </c>
      <c r="BL924" s="19" t="s">
        <v>319</v>
      </c>
      <c r="BM924" s="243" t="s">
        <v>4469</v>
      </c>
    </row>
    <row r="925" s="2" customFormat="1" ht="16.5" customHeight="1">
      <c r="A925" s="40"/>
      <c r="B925" s="41"/>
      <c r="C925" s="231" t="s">
        <v>1303</v>
      </c>
      <c r="D925" s="231" t="s">
        <v>226</v>
      </c>
      <c r="E925" s="232" t="s">
        <v>1237</v>
      </c>
      <c r="F925" s="233" t="s">
        <v>1238</v>
      </c>
      <c r="G925" s="234" t="s">
        <v>1068</v>
      </c>
      <c r="H925" s="235">
        <v>1</v>
      </c>
      <c r="I925" s="236"/>
      <c r="J925" s="237">
        <f>ROUND(I925*H925,2)</f>
        <v>0</v>
      </c>
      <c r="K925" s="238"/>
      <c r="L925" s="46"/>
      <c r="M925" s="239" t="s">
        <v>1</v>
      </c>
      <c r="N925" s="240" t="s">
        <v>44</v>
      </c>
      <c r="O925" s="93"/>
      <c r="P925" s="241">
        <f>O925*H925</f>
        <v>0</v>
      </c>
      <c r="Q925" s="241">
        <v>0</v>
      </c>
      <c r="R925" s="241">
        <f>Q925*H925</f>
        <v>0</v>
      </c>
      <c r="S925" s="241">
        <v>0</v>
      </c>
      <c r="T925" s="242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3" t="s">
        <v>319</v>
      </c>
      <c r="AT925" s="243" t="s">
        <v>226</v>
      </c>
      <c r="AU925" s="243" t="s">
        <v>93</v>
      </c>
      <c r="AY925" s="19" t="s">
        <v>224</v>
      </c>
      <c r="BE925" s="244">
        <f>IF(N925="základní",J925,0)</f>
        <v>0</v>
      </c>
      <c r="BF925" s="244">
        <f>IF(N925="snížená",J925,0)</f>
        <v>0</v>
      </c>
      <c r="BG925" s="244">
        <f>IF(N925="zákl. přenesená",J925,0)</f>
        <v>0</v>
      </c>
      <c r="BH925" s="244">
        <f>IF(N925="sníž. přenesená",J925,0)</f>
        <v>0</v>
      </c>
      <c r="BI925" s="244">
        <f>IF(N925="nulová",J925,0)</f>
        <v>0</v>
      </c>
      <c r="BJ925" s="19" t="s">
        <v>89</v>
      </c>
      <c r="BK925" s="244">
        <f>ROUND(I925*H925,2)</f>
        <v>0</v>
      </c>
      <c r="BL925" s="19" t="s">
        <v>319</v>
      </c>
      <c r="BM925" s="243" t="s">
        <v>4470</v>
      </c>
    </row>
    <row r="926" s="2" customFormat="1" ht="16.5" customHeight="1">
      <c r="A926" s="40"/>
      <c r="B926" s="41"/>
      <c r="C926" s="231" t="s">
        <v>1310</v>
      </c>
      <c r="D926" s="231" t="s">
        <v>226</v>
      </c>
      <c r="E926" s="232" t="s">
        <v>1241</v>
      </c>
      <c r="F926" s="233" t="s">
        <v>1242</v>
      </c>
      <c r="G926" s="234" t="s">
        <v>1068</v>
      </c>
      <c r="H926" s="235">
        <v>1</v>
      </c>
      <c r="I926" s="236"/>
      <c r="J926" s="237">
        <f>ROUND(I926*H926,2)</f>
        <v>0</v>
      </c>
      <c r="K926" s="238"/>
      <c r="L926" s="46"/>
      <c r="M926" s="239" t="s">
        <v>1</v>
      </c>
      <c r="N926" s="240" t="s">
        <v>44</v>
      </c>
      <c r="O926" s="93"/>
      <c r="P926" s="241">
        <f>O926*H926</f>
        <v>0</v>
      </c>
      <c r="Q926" s="241">
        <v>0</v>
      </c>
      <c r="R926" s="241">
        <f>Q926*H926</f>
        <v>0</v>
      </c>
      <c r="S926" s="241">
        <v>0</v>
      </c>
      <c r="T926" s="242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3" t="s">
        <v>319</v>
      </c>
      <c r="AT926" s="243" t="s">
        <v>226</v>
      </c>
      <c r="AU926" s="243" t="s">
        <v>93</v>
      </c>
      <c r="AY926" s="19" t="s">
        <v>224</v>
      </c>
      <c r="BE926" s="244">
        <f>IF(N926="základní",J926,0)</f>
        <v>0</v>
      </c>
      <c r="BF926" s="244">
        <f>IF(N926="snížená",J926,0)</f>
        <v>0</v>
      </c>
      <c r="BG926" s="244">
        <f>IF(N926="zákl. přenesená",J926,0)</f>
        <v>0</v>
      </c>
      <c r="BH926" s="244">
        <f>IF(N926="sníž. přenesená",J926,0)</f>
        <v>0</v>
      </c>
      <c r="BI926" s="244">
        <f>IF(N926="nulová",J926,0)</f>
        <v>0</v>
      </c>
      <c r="BJ926" s="19" t="s">
        <v>89</v>
      </c>
      <c r="BK926" s="244">
        <f>ROUND(I926*H926,2)</f>
        <v>0</v>
      </c>
      <c r="BL926" s="19" t="s">
        <v>319</v>
      </c>
      <c r="BM926" s="243" t="s">
        <v>4471</v>
      </c>
    </row>
    <row r="927" s="2" customFormat="1" ht="16.5" customHeight="1">
      <c r="A927" s="40"/>
      <c r="B927" s="41"/>
      <c r="C927" s="231" t="s">
        <v>1315</v>
      </c>
      <c r="D927" s="231" t="s">
        <v>226</v>
      </c>
      <c r="E927" s="232" t="s">
        <v>1245</v>
      </c>
      <c r="F927" s="233" t="s">
        <v>1246</v>
      </c>
      <c r="G927" s="234" t="s">
        <v>1068</v>
      </c>
      <c r="H927" s="235">
        <v>1</v>
      </c>
      <c r="I927" s="236"/>
      <c r="J927" s="237">
        <f>ROUND(I927*H927,2)</f>
        <v>0</v>
      </c>
      <c r="K927" s="238"/>
      <c r="L927" s="46"/>
      <c r="M927" s="239" t="s">
        <v>1</v>
      </c>
      <c r="N927" s="240" t="s">
        <v>44</v>
      </c>
      <c r="O927" s="93"/>
      <c r="P927" s="241">
        <f>O927*H927</f>
        <v>0</v>
      </c>
      <c r="Q927" s="241">
        <v>0</v>
      </c>
      <c r="R927" s="241">
        <f>Q927*H927</f>
        <v>0</v>
      </c>
      <c r="S927" s="241">
        <v>0</v>
      </c>
      <c r="T927" s="242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3" t="s">
        <v>319</v>
      </c>
      <c r="AT927" s="243" t="s">
        <v>226</v>
      </c>
      <c r="AU927" s="243" t="s">
        <v>93</v>
      </c>
      <c r="AY927" s="19" t="s">
        <v>224</v>
      </c>
      <c r="BE927" s="244">
        <f>IF(N927="základní",J927,0)</f>
        <v>0</v>
      </c>
      <c r="BF927" s="244">
        <f>IF(N927="snížená",J927,0)</f>
        <v>0</v>
      </c>
      <c r="BG927" s="244">
        <f>IF(N927="zákl. přenesená",J927,0)</f>
        <v>0</v>
      </c>
      <c r="BH927" s="244">
        <f>IF(N927="sníž. přenesená",J927,0)</f>
        <v>0</v>
      </c>
      <c r="BI927" s="244">
        <f>IF(N927="nulová",J927,0)</f>
        <v>0</v>
      </c>
      <c r="BJ927" s="19" t="s">
        <v>89</v>
      </c>
      <c r="BK927" s="244">
        <f>ROUND(I927*H927,2)</f>
        <v>0</v>
      </c>
      <c r="BL927" s="19" t="s">
        <v>319</v>
      </c>
      <c r="BM927" s="243" t="s">
        <v>4472</v>
      </c>
    </row>
    <row r="928" s="2" customFormat="1" ht="16.5" customHeight="1">
      <c r="A928" s="40"/>
      <c r="B928" s="41"/>
      <c r="C928" s="231" t="s">
        <v>1318</v>
      </c>
      <c r="D928" s="231" t="s">
        <v>226</v>
      </c>
      <c r="E928" s="232" t="s">
        <v>1249</v>
      </c>
      <c r="F928" s="233" t="s">
        <v>1250</v>
      </c>
      <c r="G928" s="234" t="s">
        <v>1068</v>
      </c>
      <c r="H928" s="235">
        <v>1</v>
      </c>
      <c r="I928" s="236"/>
      <c r="J928" s="237">
        <f>ROUND(I928*H928,2)</f>
        <v>0</v>
      </c>
      <c r="K928" s="238"/>
      <c r="L928" s="46"/>
      <c r="M928" s="239" t="s">
        <v>1</v>
      </c>
      <c r="N928" s="240" t="s">
        <v>44</v>
      </c>
      <c r="O928" s="93"/>
      <c r="P928" s="241">
        <f>O928*H928</f>
        <v>0</v>
      </c>
      <c r="Q928" s="241">
        <v>0</v>
      </c>
      <c r="R928" s="241">
        <f>Q928*H928</f>
        <v>0</v>
      </c>
      <c r="S928" s="241">
        <v>0</v>
      </c>
      <c r="T928" s="242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3" t="s">
        <v>319</v>
      </c>
      <c r="AT928" s="243" t="s">
        <v>226</v>
      </c>
      <c r="AU928" s="243" t="s">
        <v>93</v>
      </c>
      <c r="AY928" s="19" t="s">
        <v>224</v>
      </c>
      <c r="BE928" s="244">
        <f>IF(N928="základní",J928,0)</f>
        <v>0</v>
      </c>
      <c r="BF928" s="244">
        <f>IF(N928="snížená",J928,0)</f>
        <v>0</v>
      </c>
      <c r="BG928" s="244">
        <f>IF(N928="zákl. přenesená",J928,0)</f>
        <v>0</v>
      </c>
      <c r="BH928" s="244">
        <f>IF(N928="sníž. přenesená",J928,0)</f>
        <v>0</v>
      </c>
      <c r="BI928" s="244">
        <f>IF(N928="nulová",J928,0)</f>
        <v>0</v>
      </c>
      <c r="BJ928" s="19" t="s">
        <v>89</v>
      </c>
      <c r="BK928" s="244">
        <f>ROUND(I928*H928,2)</f>
        <v>0</v>
      </c>
      <c r="BL928" s="19" t="s">
        <v>319</v>
      </c>
      <c r="BM928" s="243" t="s">
        <v>4473</v>
      </c>
    </row>
    <row r="929" s="2" customFormat="1" ht="24.15" customHeight="1">
      <c r="A929" s="40"/>
      <c r="B929" s="41"/>
      <c r="C929" s="231" t="s">
        <v>1326</v>
      </c>
      <c r="D929" s="231" t="s">
        <v>226</v>
      </c>
      <c r="E929" s="232" t="s">
        <v>1253</v>
      </c>
      <c r="F929" s="233" t="s">
        <v>1254</v>
      </c>
      <c r="G929" s="234" t="s">
        <v>1068</v>
      </c>
      <c r="H929" s="235">
        <v>1</v>
      </c>
      <c r="I929" s="236"/>
      <c r="J929" s="237">
        <f>ROUND(I929*H929,2)</f>
        <v>0</v>
      </c>
      <c r="K929" s="238"/>
      <c r="L929" s="46"/>
      <c r="M929" s="239" t="s">
        <v>1</v>
      </c>
      <c r="N929" s="240" t="s">
        <v>44</v>
      </c>
      <c r="O929" s="93"/>
      <c r="P929" s="241">
        <f>O929*H929</f>
        <v>0</v>
      </c>
      <c r="Q929" s="241">
        <v>0</v>
      </c>
      <c r="R929" s="241">
        <f>Q929*H929</f>
        <v>0</v>
      </c>
      <c r="S929" s="241">
        <v>0</v>
      </c>
      <c r="T929" s="242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3" t="s">
        <v>319</v>
      </c>
      <c r="AT929" s="243" t="s">
        <v>226</v>
      </c>
      <c r="AU929" s="243" t="s">
        <v>93</v>
      </c>
      <c r="AY929" s="19" t="s">
        <v>224</v>
      </c>
      <c r="BE929" s="244">
        <f>IF(N929="základní",J929,0)</f>
        <v>0</v>
      </c>
      <c r="BF929" s="244">
        <f>IF(N929="snížená",J929,0)</f>
        <v>0</v>
      </c>
      <c r="BG929" s="244">
        <f>IF(N929="zákl. přenesená",J929,0)</f>
        <v>0</v>
      </c>
      <c r="BH929" s="244">
        <f>IF(N929="sníž. přenesená",J929,0)</f>
        <v>0</v>
      </c>
      <c r="BI929" s="244">
        <f>IF(N929="nulová",J929,0)</f>
        <v>0</v>
      </c>
      <c r="BJ929" s="19" t="s">
        <v>89</v>
      </c>
      <c r="BK929" s="244">
        <f>ROUND(I929*H929,2)</f>
        <v>0</v>
      </c>
      <c r="BL929" s="19" t="s">
        <v>319</v>
      </c>
      <c r="BM929" s="243" t="s">
        <v>4474</v>
      </c>
    </row>
    <row r="930" s="12" customFormat="1" ht="22.8" customHeight="1">
      <c r="A930" s="12"/>
      <c r="B930" s="215"/>
      <c r="C930" s="216"/>
      <c r="D930" s="217" t="s">
        <v>77</v>
      </c>
      <c r="E930" s="229" t="s">
        <v>1256</v>
      </c>
      <c r="F930" s="229" t="s">
        <v>1257</v>
      </c>
      <c r="G930" s="216"/>
      <c r="H930" s="216"/>
      <c r="I930" s="219"/>
      <c r="J930" s="230">
        <f>BK930</f>
        <v>0</v>
      </c>
      <c r="K930" s="216"/>
      <c r="L930" s="221"/>
      <c r="M930" s="222"/>
      <c r="N930" s="223"/>
      <c r="O930" s="223"/>
      <c r="P930" s="224">
        <f>SUM(P931:P952)</f>
        <v>0</v>
      </c>
      <c r="Q930" s="223"/>
      <c r="R930" s="224">
        <f>SUM(R931:R952)</f>
        <v>0.1501324</v>
      </c>
      <c r="S930" s="223"/>
      <c r="T930" s="225">
        <f>SUM(T931:T952)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26" t="s">
        <v>89</v>
      </c>
      <c r="AT930" s="227" t="s">
        <v>77</v>
      </c>
      <c r="AU930" s="227" t="s">
        <v>84</v>
      </c>
      <c r="AY930" s="226" t="s">
        <v>224</v>
      </c>
      <c r="BK930" s="228">
        <f>SUM(BK931:BK952)</f>
        <v>0</v>
      </c>
    </row>
    <row r="931" s="2" customFormat="1" ht="16.5" customHeight="1">
      <c r="A931" s="40"/>
      <c r="B931" s="41"/>
      <c r="C931" s="231" t="s">
        <v>1330</v>
      </c>
      <c r="D931" s="231" t="s">
        <v>226</v>
      </c>
      <c r="E931" s="232" t="s">
        <v>1339</v>
      </c>
      <c r="F931" s="233" t="s">
        <v>1340</v>
      </c>
      <c r="G931" s="234" t="s">
        <v>229</v>
      </c>
      <c r="H931" s="235">
        <v>3.2200000000000002</v>
      </c>
      <c r="I931" s="236"/>
      <c r="J931" s="237">
        <f>ROUND(I931*H931,2)</f>
        <v>0</v>
      </c>
      <c r="K931" s="238"/>
      <c r="L931" s="46"/>
      <c r="M931" s="239" t="s">
        <v>1</v>
      </c>
      <c r="N931" s="240" t="s">
        <v>44</v>
      </c>
      <c r="O931" s="93"/>
      <c r="P931" s="241">
        <f>O931*H931</f>
        <v>0</v>
      </c>
      <c r="Q931" s="241">
        <v>0</v>
      </c>
      <c r="R931" s="241">
        <f>Q931*H931</f>
        <v>0</v>
      </c>
      <c r="S931" s="241">
        <v>0</v>
      </c>
      <c r="T931" s="242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3" t="s">
        <v>319</v>
      </c>
      <c r="AT931" s="243" t="s">
        <v>226</v>
      </c>
      <c r="AU931" s="243" t="s">
        <v>89</v>
      </c>
      <c r="AY931" s="19" t="s">
        <v>224</v>
      </c>
      <c r="BE931" s="244">
        <f>IF(N931="základní",J931,0)</f>
        <v>0</v>
      </c>
      <c r="BF931" s="244">
        <f>IF(N931="snížená",J931,0)</f>
        <v>0</v>
      </c>
      <c r="BG931" s="244">
        <f>IF(N931="zákl. přenesená",J931,0)</f>
        <v>0</v>
      </c>
      <c r="BH931" s="244">
        <f>IF(N931="sníž. přenesená",J931,0)</f>
        <v>0</v>
      </c>
      <c r="BI931" s="244">
        <f>IF(N931="nulová",J931,0)</f>
        <v>0</v>
      </c>
      <c r="BJ931" s="19" t="s">
        <v>89</v>
      </c>
      <c r="BK931" s="244">
        <f>ROUND(I931*H931,2)</f>
        <v>0</v>
      </c>
      <c r="BL931" s="19" t="s">
        <v>319</v>
      </c>
      <c r="BM931" s="243" t="s">
        <v>4475</v>
      </c>
    </row>
    <row r="932" s="14" customFormat="1">
      <c r="A932" s="14"/>
      <c r="B932" s="257"/>
      <c r="C932" s="258"/>
      <c r="D932" s="247" t="s">
        <v>232</v>
      </c>
      <c r="E932" s="259" t="s">
        <v>1</v>
      </c>
      <c r="F932" s="260" t="s">
        <v>574</v>
      </c>
      <c r="G932" s="258"/>
      <c r="H932" s="259" t="s">
        <v>1</v>
      </c>
      <c r="I932" s="261"/>
      <c r="J932" s="258"/>
      <c r="K932" s="258"/>
      <c r="L932" s="262"/>
      <c r="M932" s="263"/>
      <c r="N932" s="264"/>
      <c r="O932" s="264"/>
      <c r="P932" s="264"/>
      <c r="Q932" s="264"/>
      <c r="R932" s="264"/>
      <c r="S932" s="264"/>
      <c r="T932" s="26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6" t="s">
        <v>232</v>
      </c>
      <c r="AU932" s="266" t="s">
        <v>89</v>
      </c>
      <c r="AV932" s="14" t="s">
        <v>84</v>
      </c>
      <c r="AW932" s="14" t="s">
        <v>33</v>
      </c>
      <c r="AX932" s="14" t="s">
        <v>78</v>
      </c>
      <c r="AY932" s="266" t="s">
        <v>224</v>
      </c>
    </row>
    <row r="933" s="13" customFormat="1">
      <c r="A933" s="13"/>
      <c r="B933" s="245"/>
      <c r="C933" s="246"/>
      <c r="D933" s="247" t="s">
        <v>232</v>
      </c>
      <c r="E933" s="248" t="s">
        <v>1</v>
      </c>
      <c r="F933" s="249" t="s">
        <v>3661</v>
      </c>
      <c r="G933" s="246"/>
      <c r="H933" s="250">
        <v>2.8700000000000001</v>
      </c>
      <c r="I933" s="251"/>
      <c r="J933" s="246"/>
      <c r="K933" s="246"/>
      <c r="L933" s="252"/>
      <c r="M933" s="253"/>
      <c r="N933" s="254"/>
      <c r="O933" s="254"/>
      <c r="P933" s="254"/>
      <c r="Q933" s="254"/>
      <c r="R933" s="254"/>
      <c r="S933" s="254"/>
      <c r="T933" s="25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6" t="s">
        <v>232</v>
      </c>
      <c r="AU933" s="256" t="s">
        <v>89</v>
      </c>
      <c r="AV933" s="13" t="s">
        <v>89</v>
      </c>
      <c r="AW933" s="13" t="s">
        <v>33</v>
      </c>
      <c r="AX933" s="13" t="s">
        <v>78</v>
      </c>
      <c r="AY933" s="256" t="s">
        <v>224</v>
      </c>
    </row>
    <row r="934" s="14" customFormat="1">
      <c r="A934" s="14"/>
      <c r="B934" s="257"/>
      <c r="C934" s="258"/>
      <c r="D934" s="247" t="s">
        <v>232</v>
      </c>
      <c r="E934" s="259" t="s">
        <v>1</v>
      </c>
      <c r="F934" s="260" t="s">
        <v>576</v>
      </c>
      <c r="G934" s="258"/>
      <c r="H934" s="259" t="s">
        <v>1</v>
      </c>
      <c r="I934" s="261"/>
      <c r="J934" s="258"/>
      <c r="K934" s="258"/>
      <c r="L934" s="262"/>
      <c r="M934" s="263"/>
      <c r="N934" s="264"/>
      <c r="O934" s="264"/>
      <c r="P934" s="264"/>
      <c r="Q934" s="264"/>
      <c r="R934" s="264"/>
      <c r="S934" s="264"/>
      <c r="T934" s="26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6" t="s">
        <v>232</v>
      </c>
      <c r="AU934" s="266" t="s">
        <v>89</v>
      </c>
      <c r="AV934" s="14" t="s">
        <v>84</v>
      </c>
      <c r="AW934" s="14" t="s">
        <v>33</v>
      </c>
      <c r="AX934" s="14" t="s">
        <v>78</v>
      </c>
      <c r="AY934" s="266" t="s">
        <v>224</v>
      </c>
    </row>
    <row r="935" s="13" customFormat="1">
      <c r="A935" s="13"/>
      <c r="B935" s="245"/>
      <c r="C935" s="246"/>
      <c r="D935" s="247" t="s">
        <v>232</v>
      </c>
      <c r="E935" s="248" t="s">
        <v>1</v>
      </c>
      <c r="F935" s="249" t="s">
        <v>3375</v>
      </c>
      <c r="G935" s="246"/>
      <c r="H935" s="250">
        <v>0.34999999999999998</v>
      </c>
      <c r="I935" s="251"/>
      <c r="J935" s="246"/>
      <c r="K935" s="246"/>
      <c r="L935" s="252"/>
      <c r="M935" s="253"/>
      <c r="N935" s="254"/>
      <c r="O935" s="254"/>
      <c r="P935" s="254"/>
      <c r="Q935" s="254"/>
      <c r="R935" s="254"/>
      <c r="S935" s="254"/>
      <c r="T935" s="25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6" t="s">
        <v>232</v>
      </c>
      <c r="AU935" s="256" t="s">
        <v>89</v>
      </c>
      <c r="AV935" s="13" t="s">
        <v>89</v>
      </c>
      <c r="AW935" s="13" t="s">
        <v>33</v>
      </c>
      <c r="AX935" s="13" t="s">
        <v>78</v>
      </c>
      <c r="AY935" s="256" t="s">
        <v>224</v>
      </c>
    </row>
    <row r="936" s="15" customFormat="1">
      <c r="A936" s="15"/>
      <c r="B936" s="267"/>
      <c r="C936" s="268"/>
      <c r="D936" s="247" t="s">
        <v>232</v>
      </c>
      <c r="E936" s="269" t="s">
        <v>1</v>
      </c>
      <c r="F936" s="270" t="s">
        <v>248</v>
      </c>
      <c r="G936" s="268"/>
      <c r="H936" s="271">
        <v>3.2200000000000002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232</v>
      </c>
      <c r="AU936" s="277" t="s">
        <v>89</v>
      </c>
      <c r="AV936" s="15" t="s">
        <v>230</v>
      </c>
      <c r="AW936" s="15" t="s">
        <v>33</v>
      </c>
      <c r="AX936" s="15" t="s">
        <v>84</v>
      </c>
      <c r="AY936" s="277" t="s">
        <v>224</v>
      </c>
    </row>
    <row r="937" s="2" customFormat="1" ht="16.5" customHeight="1">
      <c r="A937" s="40"/>
      <c r="B937" s="41"/>
      <c r="C937" s="278" t="s">
        <v>1334</v>
      </c>
      <c r="D937" s="278" t="s">
        <v>390</v>
      </c>
      <c r="E937" s="279" t="s">
        <v>1346</v>
      </c>
      <c r="F937" s="280" t="s">
        <v>1347</v>
      </c>
      <c r="G937" s="281" t="s">
        <v>229</v>
      </c>
      <c r="H937" s="282">
        <v>3.5419999999999998</v>
      </c>
      <c r="I937" s="283"/>
      <c r="J937" s="284">
        <f>ROUND(I937*H937,2)</f>
        <v>0</v>
      </c>
      <c r="K937" s="285"/>
      <c r="L937" s="286"/>
      <c r="M937" s="287" t="s">
        <v>1</v>
      </c>
      <c r="N937" s="288" t="s">
        <v>44</v>
      </c>
      <c r="O937" s="93"/>
      <c r="P937" s="241">
        <f>O937*H937</f>
        <v>0</v>
      </c>
      <c r="Q937" s="241">
        <v>0.028400000000000002</v>
      </c>
      <c r="R937" s="241">
        <f>Q937*H937</f>
        <v>0.1005928</v>
      </c>
      <c r="S937" s="241">
        <v>0</v>
      </c>
      <c r="T937" s="242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43" t="s">
        <v>418</v>
      </c>
      <c r="AT937" s="243" t="s">
        <v>390</v>
      </c>
      <c r="AU937" s="243" t="s">
        <v>89</v>
      </c>
      <c r="AY937" s="19" t="s">
        <v>224</v>
      </c>
      <c r="BE937" s="244">
        <f>IF(N937="základní",J937,0)</f>
        <v>0</v>
      </c>
      <c r="BF937" s="244">
        <f>IF(N937="snížená",J937,0)</f>
        <v>0</v>
      </c>
      <c r="BG937" s="244">
        <f>IF(N937="zákl. přenesená",J937,0)</f>
        <v>0</v>
      </c>
      <c r="BH937" s="244">
        <f>IF(N937="sníž. přenesená",J937,0)</f>
        <v>0</v>
      </c>
      <c r="BI937" s="244">
        <f>IF(N937="nulová",J937,0)</f>
        <v>0</v>
      </c>
      <c r="BJ937" s="19" t="s">
        <v>89</v>
      </c>
      <c r="BK937" s="244">
        <f>ROUND(I937*H937,2)</f>
        <v>0</v>
      </c>
      <c r="BL937" s="19" t="s">
        <v>319</v>
      </c>
      <c r="BM937" s="243" t="s">
        <v>4476</v>
      </c>
    </row>
    <row r="938" s="14" customFormat="1">
      <c r="A938" s="14"/>
      <c r="B938" s="257"/>
      <c r="C938" s="258"/>
      <c r="D938" s="247" t="s">
        <v>232</v>
      </c>
      <c r="E938" s="259" t="s">
        <v>1</v>
      </c>
      <c r="F938" s="260" t="s">
        <v>574</v>
      </c>
      <c r="G938" s="258"/>
      <c r="H938" s="259" t="s">
        <v>1</v>
      </c>
      <c r="I938" s="261"/>
      <c r="J938" s="258"/>
      <c r="K938" s="258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232</v>
      </c>
      <c r="AU938" s="266" t="s">
        <v>89</v>
      </c>
      <c r="AV938" s="14" t="s">
        <v>84</v>
      </c>
      <c r="AW938" s="14" t="s">
        <v>33</v>
      </c>
      <c r="AX938" s="14" t="s">
        <v>78</v>
      </c>
      <c r="AY938" s="266" t="s">
        <v>224</v>
      </c>
    </row>
    <row r="939" s="13" customFormat="1">
      <c r="A939" s="13"/>
      <c r="B939" s="245"/>
      <c r="C939" s="246"/>
      <c r="D939" s="247" t="s">
        <v>232</v>
      </c>
      <c r="E939" s="248" t="s">
        <v>1</v>
      </c>
      <c r="F939" s="249" t="s">
        <v>3663</v>
      </c>
      <c r="G939" s="246"/>
      <c r="H939" s="250">
        <v>3.157</v>
      </c>
      <c r="I939" s="251"/>
      <c r="J939" s="246"/>
      <c r="K939" s="246"/>
      <c r="L939" s="252"/>
      <c r="M939" s="253"/>
      <c r="N939" s="254"/>
      <c r="O939" s="254"/>
      <c r="P939" s="254"/>
      <c r="Q939" s="254"/>
      <c r="R939" s="254"/>
      <c r="S939" s="254"/>
      <c r="T939" s="25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6" t="s">
        <v>232</v>
      </c>
      <c r="AU939" s="256" t="s">
        <v>89</v>
      </c>
      <c r="AV939" s="13" t="s">
        <v>89</v>
      </c>
      <c r="AW939" s="13" t="s">
        <v>33</v>
      </c>
      <c r="AX939" s="13" t="s">
        <v>78</v>
      </c>
      <c r="AY939" s="256" t="s">
        <v>224</v>
      </c>
    </row>
    <row r="940" s="14" customFormat="1">
      <c r="A940" s="14"/>
      <c r="B940" s="257"/>
      <c r="C940" s="258"/>
      <c r="D940" s="247" t="s">
        <v>232</v>
      </c>
      <c r="E940" s="259" t="s">
        <v>1</v>
      </c>
      <c r="F940" s="260" t="s">
        <v>576</v>
      </c>
      <c r="G940" s="258"/>
      <c r="H940" s="259" t="s">
        <v>1</v>
      </c>
      <c r="I940" s="261"/>
      <c r="J940" s="258"/>
      <c r="K940" s="258"/>
      <c r="L940" s="262"/>
      <c r="M940" s="263"/>
      <c r="N940" s="264"/>
      <c r="O940" s="264"/>
      <c r="P940" s="264"/>
      <c r="Q940" s="264"/>
      <c r="R940" s="264"/>
      <c r="S940" s="264"/>
      <c r="T940" s="26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6" t="s">
        <v>232</v>
      </c>
      <c r="AU940" s="266" t="s">
        <v>89</v>
      </c>
      <c r="AV940" s="14" t="s">
        <v>84</v>
      </c>
      <c r="AW940" s="14" t="s">
        <v>33</v>
      </c>
      <c r="AX940" s="14" t="s">
        <v>78</v>
      </c>
      <c r="AY940" s="266" t="s">
        <v>224</v>
      </c>
    </row>
    <row r="941" s="13" customFormat="1">
      <c r="A941" s="13"/>
      <c r="B941" s="245"/>
      <c r="C941" s="246"/>
      <c r="D941" s="247" t="s">
        <v>232</v>
      </c>
      <c r="E941" s="248" t="s">
        <v>1</v>
      </c>
      <c r="F941" s="249" t="s">
        <v>3664</v>
      </c>
      <c r="G941" s="246"/>
      <c r="H941" s="250">
        <v>0.38500000000000001</v>
      </c>
      <c r="I941" s="251"/>
      <c r="J941" s="246"/>
      <c r="K941" s="246"/>
      <c r="L941" s="252"/>
      <c r="M941" s="253"/>
      <c r="N941" s="254"/>
      <c r="O941" s="254"/>
      <c r="P941" s="254"/>
      <c r="Q941" s="254"/>
      <c r="R941" s="254"/>
      <c r="S941" s="254"/>
      <c r="T941" s="25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6" t="s">
        <v>232</v>
      </c>
      <c r="AU941" s="256" t="s">
        <v>89</v>
      </c>
      <c r="AV941" s="13" t="s">
        <v>89</v>
      </c>
      <c r="AW941" s="13" t="s">
        <v>33</v>
      </c>
      <c r="AX941" s="13" t="s">
        <v>78</v>
      </c>
      <c r="AY941" s="256" t="s">
        <v>224</v>
      </c>
    </row>
    <row r="942" s="15" customFormat="1">
      <c r="A942" s="15"/>
      <c r="B942" s="267"/>
      <c r="C942" s="268"/>
      <c r="D942" s="247" t="s">
        <v>232</v>
      </c>
      <c r="E942" s="269" t="s">
        <v>1</v>
      </c>
      <c r="F942" s="270" t="s">
        <v>248</v>
      </c>
      <c r="G942" s="268"/>
      <c r="H942" s="271">
        <v>3.5419999999999998</v>
      </c>
      <c r="I942" s="272"/>
      <c r="J942" s="268"/>
      <c r="K942" s="268"/>
      <c r="L942" s="273"/>
      <c r="M942" s="274"/>
      <c r="N942" s="275"/>
      <c r="O942" s="275"/>
      <c r="P942" s="275"/>
      <c r="Q942" s="275"/>
      <c r="R942" s="275"/>
      <c r="S942" s="275"/>
      <c r="T942" s="276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7" t="s">
        <v>232</v>
      </c>
      <c r="AU942" s="277" t="s">
        <v>89</v>
      </c>
      <c r="AV942" s="15" t="s">
        <v>230</v>
      </c>
      <c r="AW942" s="15" t="s">
        <v>33</v>
      </c>
      <c r="AX942" s="15" t="s">
        <v>84</v>
      </c>
      <c r="AY942" s="277" t="s">
        <v>224</v>
      </c>
    </row>
    <row r="943" s="2" customFormat="1" ht="16.5" customHeight="1">
      <c r="A943" s="40"/>
      <c r="B943" s="41"/>
      <c r="C943" s="231" t="s">
        <v>1338</v>
      </c>
      <c r="D943" s="231" t="s">
        <v>226</v>
      </c>
      <c r="E943" s="232" t="s">
        <v>1365</v>
      </c>
      <c r="F943" s="233" t="s">
        <v>1366</v>
      </c>
      <c r="G943" s="234" t="s">
        <v>229</v>
      </c>
      <c r="H943" s="235">
        <v>275.22000000000003</v>
      </c>
      <c r="I943" s="236"/>
      <c r="J943" s="237">
        <f>ROUND(I943*H943,2)</f>
        <v>0</v>
      </c>
      <c r="K943" s="238"/>
      <c r="L943" s="46"/>
      <c r="M943" s="239" t="s">
        <v>1</v>
      </c>
      <c r="N943" s="240" t="s">
        <v>44</v>
      </c>
      <c r="O943" s="93"/>
      <c r="P943" s="241">
        <f>O943*H943</f>
        <v>0</v>
      </c>
      <c r="Q943" s="241">
        <v>0.00018000000000000001</v>
      </c>
      <c r="R943" s="241">
        <f>Q943*H943</f>
        <v>0.04953960000000001</v>
      </c>
      <c r="S943" s="241">
        <v>0</v>
      </c>
      <c r="T943" s="242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3" t="s">
        <v>319</v>
      </c>
      <c r="AT943" s="243" t="s">
        <v>226</v>
      </c>
      <c r="AU943" s="243" t="s">
        <v>89</v>
      </c>
      <c r="AY943" s="19" t="s">
        <v>224</v>
      </c>
      <c r="BE943" s="244">
        <f>IF(N943="základní",J943,0)</f>
        <v>0</v>
      </c>
      <c r="BF943" s="244">
        <f>IF(N943="snížená",J943,0)</f>
        <v>0</v>
      </c>
      <c r="BG943" s="244">
        <f>IF(N943="zákl. přenesená",J943,0)</f>
        <v>0</v>
      </c>
      <c r="BH943" s="244">
        <f>IF(N943="sníž. přenesená",J943,0)</f>
        <v>0</v>
      </c>
      <c r="BI943" s="244">
        <f>IF(N943="nulová",J943,0)</f>
        <v>0</v>
      </c>
      <c r="BJ943" s="19" t="s">
        <v>89</v>
      </c>
      <c r="BK943" s="244">
        <f>ROUND(I943*H943,2)</f>
        <v>0</v>
      </c>
      <c r="BL943" s="19" t="s">
        <v>319</v>
      </c>
      <c r="BM943" s="243" t="s">
        <v>4477</v>
      </c>
    </row>
    <row r="944" s="14" customFormat="1">
      <c r="A944" s="14"/>
      <c r="B944" s="257"/>
      <c r="C944" s="258"/>
      <c r="D944" s="247" t="s">
        <v>232</v>
      </c>
      <c r="E944" s="259" t="s">
        <v>1</v>
      </c>
      <c r="F944" s="260" t="s">
        <v>912</v>
      </c>
      <c r="G944" s="258"/>
      <c r="H944" s="259" t="s">
        <v>1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6" t="s">
        <v>232</v>
      </c>
      <c r="AU944" s="266" t="s">
        <v>89</v>
      </c>
      <c r="AV944" s="14" t="s">
        <v>84</v>
      </c>
      <c r="AW944" s="14" t="s">
        <v>33</v>
      </c>
      <c r="AX944" s="14" t="s">
        <v>78</v>
      </c>
      <c r="AY944" s="266" t="s">
        <v>224</v>
      </c>
    </row>
    <row r="945" s="13" customFormat="1">
      <c r="A945" s="13"/>
      <c r="B945" s="245"/>
      <c r="C945" s="246"/>
      <c r="D945" s="247" t="s">
        <v>232</v>
      </c>
      <c r="E945" s="248" t="s">
        <v>1</v>
      </c>
      <c r="F945" s="249" t="s">
        <v>1368</v>
      </c>
      <c r="G945" s="246"/>
      <c r="H945" s="250">
        <v>136</v>
      </c>
      <c r="I945" s="251"/>
      <c r="J945" s="246"/>
      <c r="K945" s="246"/>
      <c r="L945" s="252"/>
      <c r="M945" s="253"/>
      <c r="N945" s="254"/>
      <c r="O945" s="254"/>
      <c r="P945" s="254"/>
      <c r="Q945" s="254"/>
      <c r="R945" s="254"/>
      <c r="S945" s="254"/>
      <c r="T945" s="25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6" t="s">
        <v>232</v>
      </c>
      <c r="AU945" s="256" t="s">
        <v>89</v>
      </c>
      <c r="AV945" s="13" t="s">
        <v>89</v>
      </c>
      <c r="AW945" s="13" t="s">
        <v>33</v>
      </c>
      <c r="AX945" s="13" t="s">
        <v>78</v>
      </c>
      <c r="AY945" s="256" t="s">
        <v>224</v>
      </c>
    </row>
    <row r="946" s="13" customFormat="1">
      <c r="A946" s="13"/>
      <c r="B946" s="245"/>
      <c r="C946" s="246"/>
      <c r="D946" s="247" t="s">
        <v>232</v>
      </c>
      <c r="E946" s="248" t="s">
        <v>1</v>
      </c>
      <c r="F946" s="249" t="s">
        <v>1369</v>
      </c>
      <c r="G946" s="246"/>
      <c r="H946" s="250">
        <v>136</v>
      </c>
      <c r="I946" s="251"/>
      <c r="J946" s="246"/>
      <c r="K946" s="246"/>
      <c r="L946" s="252"/>
      <c r="M946" s="253"/>
      <c r="N946" s="254"/>
      <c r="O946" s="254"/>
      <c r="P946" s="254"/>
      <c r="Q946" s="254"/>
      <c r="R946" s="254"/>
      <c r="S946" s="254"/>
      <c r="T946" s="25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6" t="s">
        <v>232</v>
      </c>
      <c r="AU946" s="256" t="s">
        <v>89</v>
      </c>
      <c r="AV946" s="13" t="s">
        <v>89</v>
      </c>
      <c r="AW946" s="13" t="s">
        <v>33</v>
      </c>
      <c r="AX946" s="13" t="s">
        <v>78</v>
      </c>
      <c r="AY946" s="256" t="s">
        <v>224</v>
      </c>
    </row>
    <row r="947" s="14" customFormat="1">
      <c r="A947" s="14"/>
      <c r="B947" s="257"/>
      <c r="C947" s="258"/>
      <c r="D947" s="247" t="s">
        <v>232</v>
      </c>
      <c r="E947" s="259" t="s">
        <v>1</v>
      </c>
      <c r="F947" s="260" t="s">
        <v>574</v>
      </c>
      <c r="G947" s="258"/>
      <c r="H947" s="259" t="s">
        <v>1</v>
      </c>
      <c r="I947" s="261"/>
      <c r="J947" s="258"/>
      <c r="K947" s="258"/>
      <c r="L947" s="262"/>
      <c r="M947" s="263"/>
      <c r="N947" s="264"/>
      <c r="O947" s="264"/>
      <c r="P947" s="264"/>
      <c r="Q947" s="264"/>
      <c r="R947" s="264"/>
      <c r="S947" s="264"/>
      <c r="T947" s="26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6" t="s">
        <v>232</v>
      </c>
      <c r="AU947" s="266" t="s">
        <v>89</v>
      </c>
      <c r="AV947" s="14" t="s">
        <v>84</v>
      </c>
      <c r="AW947" s="14" t="s">
        <v>33</v>
      </c>
      <c r="AX947" s="14" t="s">
        <v>78</v>
      </c>
      <c r="AY947" s="266" t="s">
        <v>224</v>
      </c>
    </row>
    <row r="948" s="13" customFormat="1">
      <c r="A948" s="13"/>
      <c r="B948" s="245"/>
      <c r="C948" s="246"/>
      <c r="D948" s="247" t="s">
        <v>232</v>
      </c>
      <c r="E948" s="248" t="s">
        <v>1</v>
      </c>
      <c r="F948" s="249" t="s">
        <v>3661</v>
      </c>
      <c r="G948" s="246"/>
      <c r="H948" s="250">
        <v>2.8700000000000001</v>
      </c>
      <c r="I948" s="251"/>
      <c r="J948" s="246"/>
      <c r="K948" s="246"/>
      <c r="L948" s="252"/>
      <c r="M948" s="253"/>
      <c r="N948" s="254"/>
      <c r="O948" s="254"/>
      <c r="P948" s="254"/>
      <c r="Q948" s="254"/>
      <c r="R948" s="254"/>
      <c r="S948" s="254"/>
      <c r="T948" s="25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6" t="s">
        <v>232</v>
      </c>
      <c r="AU948" s="256" t="s">
        <v>89</v>
      </c>
      <c r="AV948" s="13" t="s">
        <v>89</v>
      </c>
      <c r="AW948" s="13" t="s">
        <v>33</v>
      </c>
      <c r="AX948" s="13" t="s">
        <v>78</v>
      </c>
      <c r="AY948" s="256" t="s">
        <v>224</v>
      </c>
    </row>
    <row r="949" s="14" customFormat="1">
      <c r="A949" s="14"/>
      <c r="B949" s="257"/>
      <c r="C949" s="258"/>
      <c r="D949" s="247" t="s">
        <v>232</v>
      </c>
      <c r="E949" s="259" t="s">
        <v>1</v>
      </c>
      <c r="F949" s="260" t="s">
        <v>576</v>
      </c>
      <c r="G949" s="258"/>
      <c r="H949" s="259" t="s">
        <v>1</v>
      </c>
      <c r="I949" s="261"/>
      <c r="J949" s="258"/>
      <c r="K949" s="258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232</v>
      </c>
      <c r="AU949" s="266" t="s">
        <v>89</v>
      </c>
      <c r="AV949" s="14" t="s">
        <v>84</v>
      </c>
      <c r="AW949" s="14" t="s">
        <v>33</v>
      </c>
      <c r="AX949" s="14" t="s">
        <v>78</v>
      </c>
      <c r="AY949" s="266" t="s">
        <v>224</v>
      </c>
    </row>
    <row r="950" s="13" customFormat="1">
      <c r="A950" s="13"/>
      <c r="B950" s="245"/>
      <c r="C950" s="246"/>
      <c r="D950" s="247" t="s">
        <v>232</v>
      </c>
      <c r="E950" s="248" t="s">
        <v>1</v>
      </c>
      <c r="F950" s="249" t="s">
        <v>3375</v>
      </c>
      <c r="G950" s="246"/>
      <c r="H950" s="250">
        <v>0.34999999999999998</v>
      </c>
      <c r="I950" s="251"/>
      <c r="J950" s="246"/>
      <c r="K950" s="246"/>
      <c r="L950" s="252"/>
      <c r="M950" s="253"/>
      <c r="N950" s="254"/>
      <c r="O950" s="254"/>
      <c r="P950" s="254"/>
      <c r="Q950" s="254"/>
      <c r="R950" s="254"/>
      <c r="S950" s="254"/>
      <c r="T950" s="25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6" t="s">
        <v>232</v>
      </c>
      <c r="AU950" s="256" t="s">
        <v>89</v>
      </c>
      <c r="AV950" s="13" t="s">
        <v>89</v>
      </c>
      <c r="AW950" s="13" t="s">
        <v>33</v>
      </c>
      <c r="AX950" s="13" t="s">
        <v>78</v>
      </c>
      <c r="AY950" s="256" t="s">
        <v>224</v>
      </c>
    </row>
    <row r="951" s="15" customFormat="1">
      <c r="A951" s="15"/>
      <c r="B951" s="267"/>
      <c r="C951" s="268"/>
      <c r="D951" s="247" t="s">
        <v>232</v>
      </c>
      <c r="E951" s="269" t="s">
        <v>1</v>
      </c>
      <c r="F951" s="270" t="s">
        <v>248</v>
      </c>
      <c r="G951" s="268"/>
      <c r="H951" s="271">
        <v>275.22000000000003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7" t="s">
        <v>232</v>
      </c>
      <c r="AU951" s="277" t="s">
        <v>89</v>
      </c>
      <c r="AV951" s="15" t="s">
        <v>230</v>
      </c>
      <c r="AW951" s="15" t="s">
        <v>33</v>
      </c>
      <c r="AX951" s="15" t="s">
        <v>84</v>
      </c>
      <c r="AY951" s="277" t="s">
        <v>224</v>
      </c>
    </row>
    <row r="952" s="2" customFormat="1" ht="16.5" customHeight="1">
      <c r="A952" s="40"/>
      <c r="B952" s="41"/>
      <c r="C952" s="231" t="s">
        <v>1345</v>
      </c>
      <c r="D952" s="231" t="s">
        <v>226</v>
      </c>
      <c r="E952" s="232" t="s">
        <v>1396</v>
      </c>
      <c r="F952" s="233" t="s">
        <v>1397</v>
      </c>
      <c r="G952" s="234" t="s">
        <v>810</v>
      </c>
      <c r="H952" s="289"/>
      <c r="I952" s="236"/>
      <c r="J952" s="237">
        <f>ROUND(I952*H952,2)</f>
        <v>0</v>
      </c>
      <c r="K952" s="238"/>
      <c r="L952" s="46"/>
      <c r="M952" s="239" t="s">
        <v>1</v>
      </c>
      <c r="N952" s="240" t="s">
        <v>44</v>
      </c>
      <c r="O952" s="93"/>
      <c r="P952" s="241">
        <f>O952*H952</f>
        <v>0</v>
      </c>
      <c r="Q952" s="241">
        <v>0</v>
      </c>
      <c r="R952" s="241">
        <f>Q952*H952</f>
        <v>0</v>
      </c>
      <c r="S952" s="241">
        <v>0</v>
      </c>
      <c r="T952" s="242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3" t="s">
        <v>319</v>
      </c>
      <c r="AT952" s="243" t="s">
        <v>226</v>
      </c>
      <c r="AU952" s="243" t="s">
        <v>89</v>
      </c>
      <c r="AY952" s="19" t="s">
        <v>224</v>
      </c>
      <c r="BE952" s="244">
        <f>IF(N952="základní",J952,0)</f>
        <v>0</v>
      </c>
      <c r="BF952" s="244">
        <f>IF(N952="snížená",J952,0)</f>
        <v>0</v>
      </c>
      <c r="BG952" s="244">
        <f>IF(N952="zákl. přenesená",J952,0)</f>
        <v>0</v>
      </c>
      <c r="BH952" s="244">
        <f>IF(N952="sníž. přenesená",J952,0)</f>
        <v>0</v>
      </c>
      <c r="BI952" s="244">
        <f>IF(N952="nulová",J952,0)</f>
        <v>0</v>
      </c>
      <c r="BJ952" s="19" t="s">
        <v>89</v>
      </c>
      <c r="BK952" s="244">
        <f>ROUND(I952*H952,2)</f>
        <v>0</v>
      </c>
      <c r="BL952" s="19" t="s">
        <v>319</v>
      </c>
      <c r="BM952" s="243" t="s">
        <v>4478</v>
      </c>
    </row>
    <row r="953" s="12" customFormat="1" ht="22.8" customHeight="1">
      <c r="A953" s="12"/>
      <c r="B953" s="215"/>
      <c r="C953" s="216"/>
      <c r="D953" s="217" t="s">
        <v>77</v>
      </c>
      <c r="E953" s="229" t="s">
        <v>1399</v>
      </c>
      <c r="F953" s="229" t="s">
        <v>1400</v>
      </c>
      <c r="G953" s="216"/>
      <c r="H953" s="216"/>
      <c r="I953" s="219"/>
      <c r="J953" s="230">
        <f>BK953</f>
        <v>0</v>
      </c>
      <c r="K953" s="216"/>
      <c r="L953" s="221"/>
      <c r="M953" s="222"/>
      <c r="N953" s="223"/>
      <c r="O953" s="223"/>
      <c r="P953" s="224">
        <f>SUM(P954:P979)</f>
        <v>0</v>
      </c>
      <c r="Q953" s="223"/>
      <c r="R953" s="224">
        <f>SUM(R954:R979)</f>
        <v>2.2655411700000001</v>
      </c>
      <c r="S953" s="223"/>
      <c r="T953" s="225">
        <f>SUM(T954:T979)</f>
        <v>0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26" t="s">
        <v>89</v>
      </c>
      <c r="AT953" s="227" t="s">
        <v>77</v>
      </c>
      <c r="AU953" s="227" t="s">
        <v>84</v>
      </c>
      <c r="AY953" s="226" t="s">
        <v>224</v>
      </c>
      <c r="BK953" s="228">
        <f>SUM(BK954:BK979)</f>
        <v>0</v>
      </c>
    </row>
    <row r="954" s="2" customFormat="1" ht="24.15" customHeight="1">
      <c r="A954" s="40"/>
      <c r="B954" s="41"/>
      <c r="C954" s="231" t="s">
        <v>1352</v>
      </c>
      <c r="D954" s="231" t="s">
        <v>226</v>
      </c>
      <c r="E954" s="232" t="s">
        <v>3667</v>
      </c>
      <c r="F954" s="233" t="s">
        <v>3668</v>
      </c>
      <c r="G954" s="234" t="s">
        <v>229</v>
      </c>
      <c r="H954" s="235">
        <v>1.575</v>
      </c>
      <c r="I954" s="236"/>
      <c r="J954" s="237">
        <f>ROUND(I954*H954,2)</f>
        <v>0</v>
      </c>
      <c r="K954" s="238"/>
      <c r="L954" s="46"/>
      <c r="M954" s="239" t="s">
        <v>1</v>
      </c>
      <c r="N954" s="240" t="s">
        <v>44</v>
      </c>
      <c r="O954" s="93"/>
      <c r="P954" s="241">
        <f>O954*H954</f>
        <v>0</v>
      </c>
      <c r="Q954" s="241">
        <v>0.060229999999999999</v>
      </c>
      <c r="R954" s="241">
        <f>Q954*H954</f>
        <v>0.094862249999999995</v>
      </c>
      <c r="S954" s="241">
        <v>0</v>
      </c>
      <c r="T954" s="242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43" t="s">
        <v>319</v>
      </c>
      <c r="AT954" s="243" t="s">
        <v>226</v>
      </c>
      <c r="AU954" s="243" t="s">
        <v>89</v>
      </c>
      <c r="AY954" s="19" t="s">
        <v>224</v>
      </c>
      <c r="BE954" s="244">
        <f>IF(N954="základní",J954,0)</f>
        <v>0</v>
      </c>
      <c r="BF954" s="244">
        <f>IF(N954="snížená",J954,0)</f>
        <v>0</v>
      </c>
      <c r="BG954" s="244">
        <f>IF(N954="zákl. přenesená",J954,0)</f>
        <v>0</v>
      </c>
      <c r="BH954" s="244">
        <f>IF(N954="sníž. přenesená",J954,0)</f>
        <v>0</v>
      </c>
      <c r="BI954" s="244">
        <f>IF(N954="nulová",J954,0)</f>
        <v>0</v>
      </c>
      <c r="BJ954" s="19" t="s">
        <v>89</v>
      </c>
      <c r="BK954" s="244">
        <f>ROUND(I954*H954,2)</f>
        <v>0</v>
      </c>
      <c r="BL954" s="19" t="s">
        <v>319</v>
      </c>
      <c r="BM954" s="243" t="s">
        <v>4479</v>
      </c>
    </row>
    <row r="955" s="14" customFormat="1">
      <c r="A955" s="14"/>
      <c r="B955" s="257"/>
      <c r="C955" s="258"/>
      <c r="D955" s="247" t="s">
        <v>232</v>
      </c>
      <c r="E955" s="259" t="s">
        <v>1</v>
      </c>
      <c r="F955" s="260" t="s">
        <v>1415</v>
      </c>
      <c r="G955" s="258"/>
      <c r="H955" s="259" t="s">
        <v>1</v>
      </c>
      <c r="I955" s="261"/>
      <c r="J955" s="258"/>
      <c r="K955" s="258"/>
      <c r="L955" s="262"/>
      <c r="M955" s="263"/>
      <c r="N955" s="264"/>
      <c r="O955" s="264"/>
      <c r="P955" s="264"/>
      <c r="Q955" s="264"/>
      <c r="R955" s="264"/>
      <c r="S955" s="264"/>
      <c r="T955" s="26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6" t="s">
        <v>232</v>
      </c>
      <c r="AU955" s="266" t="s">
        <v>89</v>
      </c>
      <c r="AV955" s="14" t="s">
        <v>84</v>
      </c>
      <c r="AW955" s="14" t="s">
        <v>33</v>
      </c>
      <c r="AX955" s="14" t="s">
        <v>78</v>
      </c>
      <c r="AY955" s="266" t="s">
        <v>224</v>
      </c>
    </row>
    <row r="956" s="13" customFormat="1">
      <c r="A956" s="13"/>
      <c r="B956" s="245"/>
      <c r="C956" s="246"/>
      <c r="D956" s="247" t="s">
        <v>232</v>
      </c>
      <c r="E956" s="248" t="s">
        <v>1</v>
      </c>
      <c r="F956" s="249" t="s">
        <v>3670</v>
      </c>
      <c r="G956" s="246"/>
      <c r="H956" s="250">
        <v>1.575</v>
      </c>
      <c r="I956" s="251"/>
      <c r="J956" s="246"/>
      <c r="K956" s="246"/>
      <c r="L956" s="252"/>
      <c r="M956" s="253"/>
      <c r="N956" s="254"/>
      <c r="O956" s="254"/>
      <c r="P956" s="254"/>
      <c r="Q956" s="254"/>
      <c r="R956" s="254"/>
      <c r="S956" s="254"/>
      <c r="T956" s="25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6" t="s">
        <v>232</v>
      </c>
      <c r="AU956" s="256" t="s">
        <v>89</v>
      </c>
      <c r="AV956" s="13" t="s">
        <v>89</v>
      </c>
      <c r="AW956" s="13" t="s">
        <v>33</v>
      </c>
      <c r="AX956" s="13" t="s">
        <v>84</v>
      </c>
      <c r="AY956" s="256" t="s">
        <v>224</v>
      </c>
    </row>
    <row r="957" s="2" customFormat="1" ht="24.15" customHeight="1">
      <c r="A957" s="40"/>
      <c r="B957" s="41"/>
      <c r="C957" s="231" t="s">
        <v>1358</v>
      </c>
      <c r="D957" s="231" t="s">
        <v>226</v>
      </c>
      <c r="E957" s="232" t="s">
        <v>3671</v>
      </c>
      <c r="F957" s="233" t="s">
        <v>3672</v>
      </c>
      <c r="G957" s="234" t="s">
        <v>229</v>
      </c>
      <c r="H957" s="235">
        <v>6.5359999999999996</v>
      </c>
      <c r="I957" s="236"/>
      <c r="J957" s="237">
        <f>ROUND(I957*H957,2)</f>
        <v>0</v>
      </c>
      <c r="K957" s="238"/>
      <c r="L957" s="46"/>
      <c r="M957" s="239" t="s">
        <v>1</v>
      </c>
      <c r="N957" s="240" t="s">
        <v>44</v>
      </c>
      <c r="O957" s="93"/>
      <c r="P957" s="241">
        <f>O957*H957</f>
        <v>0</v>
      </c>
      <c r="Q957" s="241">
        <v>0.055419999999999997</v>
      </c>
      <c r="R957" s="241">
        <f>Q957*H957</f>
        <v>0.36222511999999996</v>
      </c>
      <c r="S957" s="241">
        <v>0</v>
      </c>
      <c r="T957" s="242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3" t="s">
        <v>319</v>
      </c>
      <c r="AT957" s="243" t="s">
        <v>226</v>
      </c>
      <c r="AU957" s="243" t="s">
        <v>89</v>
      </c>
      <c r="AY957" s="19" t="s">
        <v>224</v>
      </c>
      <c r="BE957" s="244">
        <f>IF(N957="základní",J957,0)</f>
        <v>0</v>
      </c>
      <c r="BF957" s="244">
        <f>IF(N957="snížená",J957,0)</f>
        <v>0</v>
      </c>
      <c r="BG957" s="244">
        <f>IF(N957="zákl. přenesená",J957,0)</f>
        <v>0</v>
      </c>
      <c r="BH957" s="244">
        <f>IF(N957="sníž. přenesená",J957,0)</f>
        <v>0</v>
      </c>
      <c r="BI957" s="244">
        <f>IF(N957="nulová",J957,0)</f>
        <v>0</v>
      </c>
      <c r="BJ957" s="19" t="s">
        <v>89</v>
      </c>
      <c r="BK957" s="244">
        <f>ROUND(I957*H957,2)</f>
        <v>0</v>
      </c>
      <c r="BL957" s="19" t="s">
        <v>319</v>
      </c>
      <c r="BM957" s="243" t="s">
        <v>4480</v>
      </c>
    </row>
    <row r="958" s="14" customFormat="1">
      <c r="A958" s="14"/>
      <c r="B958" s="257"/>
      <c r="C958" s="258"/>
      <c r="D958" s="247" t="s">
        <v>232</v>
      </c>
      <c r="E958" s="259" t="s">
        <v>1</v>
      </c>
      <c r="F958" s="260" t="s">
        <v>1411</v>
      </c>
      <c r="G958" s="258"/>
      <c r="H958" s="259" t="s">
        <v>1</v>
      </c>
      <c r="I958" s="261"/>
      <c r="J958" s="258"/>
      <c r="K958" s="258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232</v>
      </c>
      <c r="AU958" s="266" t="s">
        <v>89</v>
      </c>
      <c r="AV958" s="14" t="s">
        <v>84</v>
      </c>
      <c r="AW958" s="14" t="s">
        <v>33</v>
      </c>
      <c r="AX958" s="14" t="s">
        <v>78</v>
      </c>
      <c r="AY958" s="266" t="s">
        <v>224</v>
      </c>
    </row>
    <row r="959" s="13" customFormat="1">
      <c r="A959" s="13"/>
      <c r="B959" s="245"/>
      <c r="C959" s="246"/>
      <c r="D959" s="247" t="s">
        <v>232</v>
      </c>
      <c r="E959" s="248" t="s">
        <v>1</v>
      </c>
      <c r="F959" s="249" t="s">
        <v>3674</v>
      </c>
      <c r="G959" s="246"/>
      <c r="H959" s="250">
        <v>6.5359999999999996</v>
      </c>
      <c r="I959" s="251"/>
      <c r="J959" s="246"/>
      <c r="K959" s="246"/>
      <c r="L959" s="252"/>
      <c r="M959" s="253"/>
      <c r="N959" s="254"/>
      <c r="O959" s="254"/>
      <c r="P959" s="254"/>
      <c r="Q959" s="254"/>
      <c r="R959" s="254"/>
      <c r="S959" s="254"/>
      <c r="T959" s="25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6" t="s">
        <v>232</v>
      </c>
      <c r="AU959" s="256" t="s">
        <v>89</v>
      </c>
      <c r="AV959" s="13" t="s">
        <v>89</v>
      </c>
      <c r="AW959" s="13" t="s">
        <v>33</v>
      </c>
      <c r="AX959" s="13" t="s">
        <v>84</v>
      </c>
      <c r="AY959" s="256" t="s">
        <v>224</v>
      </c>
    </row>
    <row r="960" s="2" customFormat="1" ht="24.15" customHeight="1">
      <c r="A960" s="40"/>
      <c r="B960" s="41"/>
      <c r="C960" s="231" t="s">
        <v>1362</v>
      </c>
      <c r="D960" s="231" t="s">
        <v>226</v>
      </c>
      <c r="E960" s="232" t="s">
        <v>1408</v>
      </c>
      <c r="F960" s="233" t="s">
        <v>1409</v>
      </c>
      <c r="G960" s="234" t="s">
        <v>229</v>
      </c>
      <c r="H960" s="235">
        <v>16.013999999999999</v>
      </c>
      <c r="I960" s="236"/>
      <c r="J960" s="237">
        <f>ROUND(I960*H960,2)</f>
        <v>0</v>
      </c>
      <c r="K960" s="238"/>
      <c r="L960" s="46"/>
      <c r="M960" s="239" t="s">
        <v>1</v>
      </c>
      <c r="N960" s="240" t="s">
        <v>44</v>
      </c>
      <c r="O960" s="93"/>
      <c r="P960" s="241">
        <f>O960*H960</f>
        <v>0</v>
      </c>
      <c r="Q960" s="241">
        <v>0.058500000000000003</v>
      </c>
      <c r="R960" s="241">
        <f>Q960*H960</f>
        <v>0.93681900000000007</v>
      </c>
      <c r="S960" s="241">
        <v>0</v>
      </c>
      <c r="T960" s="242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3" t="s">
        <v>319</v>
      </c>
      <c r="AT960" s="243" t="s">
        <v>226</v>
      </c>
      <c r="AU960" s="243" t="s">
        <v>89</v>
      </c>
      <c r="AY960" s="19" t="s">
        <v>224</v>
      </c>
      <c r="BE960" s="244">
        <f>IF(N960="základní",J960,0)</f>
        <v>0</v>
      </c>
      <c r="BF960" s="244">
        <f>IF(N960="snížená",J960,0)</f>
        <v>0</v>
      </c>
      <c r="BG960" s="244">
        <f>IF(N960="zákl. přenesená",J960,0)</f>
        <v>0</v>
      </c>
      <c r="BH960" s="244">
        <f>IF(N960="sníž. přenesená",J960,0)</f>
        <v>0</v>
      </c>
      <c r="BI960" s="244">
        <f>IF(N960="nulová",J960,0)</f>
        <v>0</v>
      </c>
      <c r="BJ960" s="19" t="s">
        <v>89</v>
      </c>
      <c r="BK960" s="244">
        <f>ROUND(I960*H960,2)</f>
        <v>0</v>
      </c>
      <c r="BL960" s="19" t="s">
        <v>319</v>
      </c>
      <c r="BM960" s="243" t="s">
        <v>4481</v>
      </c>
    </row>
    <row r="961" s="14" customFormat="1">
      <c r="A961" s="14"/>
      <c r="B961" s="257"/>
      <c r="C961" s="258"/>
      <c r="D961" s="247" t="s">
        <v>232</v>
      </c>
      <c r="E961" s="259" t="s">
        <v>1</v>
      </c>
      <c r="F961" s="260" t="s">
        <v>1413</v>
      </c>
      <c r="G961" s="258"/>
      <c r="H961" s="259" t="s">
        <v>1</v>
      </c>
      <c r="I961" s="261"/>
      <c r="J961" s="258"/>
      <c r="K961" s="258"/>
      <c r="L961" s="262"/>
      <c r="M961" s="263"/>
      <c r="N961" s="264"/>
      <c r="O961" s="264"/>
      <c r="P961" s="264"/>
      <c r="Q961" s="264"/>
      <c r="R961" s="264"/>
      <c r="S961" s="264"/>
      <c r="T961" s="26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6" t="s">
        <v>232</v>
      </c>
      <c r="AU961" s="266" t="s">
        <v>89</v>
      </c>
      <c r="AV961" s="14" t="s">
        <v>84</v>
      </c>
      <c r="AW961" s="14" t="s">
        <v>33</v>
      </c>
      <c r="AX961" s="14" t="s">
        <v>78</v>
      </c>
      <c r="AY961" s="266" t="s">
        <v>224</v>
      </c>
    </row>
    <row r="962" s="13" customFormat="1">
      <c r="A962" s="13"/>
      <c r="B962" s="245"/>
      <c r="C962" s="246"/>
      <c r="D962" s="247" t="s">
        <v>232</v>
      </c>
      <c r="E962" s="248" t="s">
        <v>1</v>
      </c>
      <c r="F962" s="249" t="s">
        <v>3676</v>
      </c>
      <c r="G962" s="246"/>
      <c r="H962" s="250">
        <v>3.8999999999999999</v>
      </c>
      <c r="I962" s="251"/>
      <c r="J962" s="246"/>
      <c r="K962" s="246"/>
      <c r="L962" s="252"/>
      <c r="M962" s="253"/>
      <c r="N962" s="254"/>
      <c r="O962" s="254"/>
      <c r="P962" s="254"/>
      <c r="Q962" s="254"/>
      <c r="R962" s="254"/>
      <c r="S962" s="254"/>
      <c r="T962" s="25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6" t="s">
        <v>232</v>
      </c>
      <c r="AU962" s="256" t="s">
        <v>89</v>
      </c>
      <c r="AV962" s="13" t="s">
        <v>89</v>
      </c>
      <c r="AW962" s="13" t="s">
        <v>33</v>
      </c>
      <c r="AX962" s="13" t="s">
        <v>78</v>
      </c>
      <c r="AY962" s="256" t="s">
        <v>224</v>
      </c>
    </row>
    <row r="963" s="14" customFormat="1">
      <c r="A963" s="14"/>
      <c r="B963" s="257"/>
      <c r="C963" s="258"/>
      <c r="D963" s="247" t="s">
        <v>232</v>
      </c>
      <c r="E963" s="259" t="s">
        <v>1</v>
      </c>
      <c r="F963" s="260" t="s">
        <v>1417</v>
      </c>
      <c r="G963" s="258"/>
      <c r="H963" s="259" t="s">
        <v>1</v>
      </c>
      <c r="I963" s="261"/>
      <c r="J963" s="258"/>
      <c r="K963" s="258"/>
      <c r="L963" s="262"/>
      <c r="M963" s="263"/>
      <c r="N963" s="264"/>
      <c r="O963" s="264"/>
      <c r="P963" s="264"/>
      <c r="Q963" s="264"/>
      <c r="R963" s="264"/>
      <c r="S963" s="264"/>
      <c r="T963" s="26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6" t="s">
        <v>232</v>
      </c>
      <c r="AU963" s="266" t="s">
        <v>89</v>
      </c>
      <c r="AV963" s="14" t="s">
        <v>84</v>
      </c>
      <c r="AW963" s="14" t="s">
        <v>33</v>
      </c>
      <c r="AX963" s="14" t="s">
        <v>78</v>
      </c>
      <c r="AY963" s="266" t="s">
        <v>224</v>
      </c>
    </row>
    <row r="964" s="13" customFormat="1">
      <c r="A964" s="13"/>
      <c r="B964" s="245"/>
      <c r="C964" s="246"/>
      <c r="D964" s="247" t="s">
        <v>232</v>
      </c>
      <c r="E964" s="248" t="s">
        <v>1</v>
      </c>
      <c r="F964" s="249" t="s">
        <v>3677</v>
      </c>
      <c r="G964" s="246"/>
      <c r="H964" s="250">
        <v>12.114000000000001</v>
      </c>
      <c r="I964" s="251"/>
      <c r="J964" s="246"/>
      <c r="K964" s="246"/>
      <c r="L964" s="252"/>
      <c r="M964" s="253"/>
      <c r="N964" s="254"/>
      <c r="O964" s="254"/>
      <c r="P964" s="254"/>
      <c r="Q964" s="254"/>
      <c r="R964" s="254"/>
      <c r="S964" s="254"/>
      <c r="T964" s="25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6" t="s">
        <v>232</v>
      </c>
      <c r="AU964" s="256" t="s">
        <v>89</v>
      </c>
      <c r="AV964" s="13" t="s">
        <v>89</v>
      </c>
      <c r="AW964" s="13" t="s">
        <v>33</v>
      </c>
      <c r="AX964" s="13" t="s">
        <v>78</v>
      </c>
      <c r="AY964" s="256" t="s">
        <v>224</v>
      </c>
    </row>
    <row r="965" s="15" customFormat="1">
      <c r="A965" s="15"/>
      <c r="B965" s="267"/>
      <c r="C965" s="268"/>
      <c r="D965" s="247" t="s">
        <v>232</v>
      </c>
      <c r="E965" s="269" t="s">
        <v>1</v>
      </c>
      <c r="F965" s="270" t="s">
        <v>248</v>
      </c>
      <c r="G965" s="268"/>
      <c r="H965" s="271">
        <v>16.013999999999999</v>
      </c>
      <c r="I965" s="272"/>
      <c r="J965" s="268"/>
      <c r="K965" s="268"/>
      <c r="L965" s="273"/>
      <c r="M965" s="274"/>
      <c r="N965" s="275"/>
      <c r="O965" s="275"/>
      <c r="P965" s="275"/>
      <c r="Q965" s="275"/>
      <c r="R965" s="275"/>
      <c r="S965" s="275"/>
      <c r="T965" s="27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7" t="s">
        <v>232</v>
      </c>
      <c r="AU965" s="277" t="s">
        <v>89</v>
      </c>
      <c r="AV965" s="15" t="s">
        <v>230</v>
      </c>
      <c r="AW965" s="15" t="s">
        <v>33</v>
      </c>
      <c r="AX965" s="15" t="s">
        <v>84</v>
      </c>
      <c r="AY965" s="277" t="s">
        <v>224</v>
      </c>
    </row>
    <row r="966" s="2" customFormat="1" ht="21.75" customHeight="1">
      <c r="A966" s="40"/>
      <c r="B966" s="41"/>
      <c r="C966" s="231" t="s">
        <v>1364</v>
      </c>
      <c r="D966" s="231" t="s">
        <v>226</v>
      </c>
      <c r="E966" s="232" t="s">
        <v>3678</v>
      </c>
      <c r="F966" s="233" t="s">
        <v>3679</v>
      </c>
      <c r="G966" s="234" t="s">
        <v>229</v>
      </c>
      <c r="H966" s="235">
        <v>4.9900000000000002</v>
      </c>
      <c r="I966" s="236"/>
      <c r="J966" s="237">
        <f>ROUND(I966*H966,2)</f>
        <v>0</v>
      </c>
      <c r="K966" s="238"/>
      <c r="L966" s="46"/>
      <c r="M966" s="239" t="s">
        <v>1</v>
      </c>
      <c r="N966" s="240" t="s">
        <v>44</v>
      </c>
      <c r="O966" s="93"/>
      <c r="P966" s="241">
        <f>O966*H966</f>
        <v>0</v>
      </c>
      <c r="Q966" s="241">
        <v>0.035009999999999999</v>
      </c>
      <c r="R966" s="241">
        <f>Q966*H966</f>
        <v>0.17469989999999999</v>
      </c>
      <c r="S966" s="241">
        <v>0</v>
      </c>
      <c r="T966" s="242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3" t="s">
        <v>319</v>
      </c>
      <c r="AT966" s="243" t="s">
        <v>226</v>
      </c>
      <c r="AU966" s="243" t="s">
        <v>89</v>
      </c>
      <c r="AY966" s="19" t="s">
        <v>224</v>
      </c>
      <c r="BE966" s="244">
        <f>IF(N966="základní",J966,0)</f>
        <v>0</v>
      </c>
      <c r="BF966" s="244">
        <f>IF(N966="snížená",J966,0)</f>
        <v>0</v>
      </c>
      <c r="BG966" s="244">
        <f>IF(N966="zákl. přenesená",J966,0)</f>
        <v>0</v>
      </c>
      <c r="BH966" s="244">
        <f>IF(N966="sníž. přenesená",J966,0)</f>
        <v>0</v>
      </c>
      <c r="BI966" s="244">
        <f>IF(N966="nulová",J966,0)</f>
        <v>0</v>
      </c>
      <c r="BJ966" s="19" t="s">
        <v>89</v>
      </c>
      <c r="BK966" s="244">
        <f>ROUND(I966*H966,2)</f>
        <v>0</v>
      </c>
      <c r="BL966" s="19" t="s">
        <v>319</v>
      </c>
      <c r="BM966" s="243" t="s">
        <v>4482</v>
      </c>
    </row>
    <row r="967" s="14" customFormat="1">
      <c r="A967" s="14"/>
      <c r="B967" s="257"/>
      <c r="C967" s="258"/>
      <c r="D967" s="247" t="s">
        <v>232</v>
      </c>
      <c r="E967" s="259" t="s">
        <v>1</v>
      </c>
      <c r="F967" s="260" t="s">
        <v>1405</v>
      </c>
      <c r="G967" s="258"/>
      <c r="H967" s="259" t="s">
        <v>1</v>
      </c>
      <c r="I967" s="261"/>
      <c r="J967" s="258"/>
      <c r="K967" s="258"/>
      <c r="L967" s="262"/>
      <c r="M967" s="263"/>
      <c r="N967" s="264"/>
      <c r="O967" s="264"/>
      <c r="P967" s="264"/>
      <c r="Q967" s="264"/>
      <c r="R967" s="264"/>
      <c r="S967" s="264"/>
      <c r="T967" s="26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6" t="s">
        <v>232</v>
      </c>
      <c r="AU967" s="266" t="s">
        <v>89</v>
      </c>
      <c r="AV967" s="14" t="s">
        <v>84</v>
      </c>
      <c r="AW967" s="14" t="s">
        <v>33</v>
      </c>
      <c r="AX967" s="14" t="s">
        <v>78</v>
      </c>
      <c r="AY967" s="266" t="s">
        <v>224</v>
      </c>
    </row>
    <row r="968" s="13" customFormat="1">
      <c r="A968" s="13"/>
      <c r="B968" s="245"/>
      <c r="C968" s="246"/>
      <c r="D968" s="247" t="s">
        <v>232</v>
      </c>
      <c r="E968" s="248" t="s">
        <v>1</v>
      </c>
      <c r="F968" s="249" t="s">
        <v>3681</v>
      </c>
      <c r="G968" s="246"/>
      <c r="H968" s="250">
        <v>2.3100000000000001</v>
      </c>
      <c r="I968" s="251"/>
      <c r="J968" s="246"/>
      <c r="K968" s="246"/>
      <c r="L968" s="252"/>
      <c r="M968" s="253"/>
      <c r="N968" s="254"/>
      <c r="O968" s="254"/>
      <c r="P968" s="254"/>
      <c r="Q968" s="254"/>
      <c r="R968" s="254"/>
      <c r="S968" s="254"/>
      <c r="T968" s="25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6" t="s">
        <v>232</v>
      </c>
      <c r="AU968" s="256" t="s">
        <v>89</v>
      </c>
      <c r="AV968" s="13" t="s">
        <v>89</v>
      </c>
      <c r="AW968" s="13" t="s">
        <v>33</v>
      </c>
      <c r="AX968" s="13" t="s">
        <v>78</v>
      </c>
      <c r="AY968" s="256" t="s">
        <v>224</v>
      </c>
    </row>
    <row r="969" s="13" customFormat="1">
      <c r="A969" s="13"/>
      <c r="B969" s="245"/>
      <c r="C969" s="246"/>
      <c r="D969" s="247" t="s">
        <v>232</v>
      </c>
      <c r="E969" s="248" t="s">
        <v>1</v>
      </c>
      <c r="F969" s="249" t="s">
        <v>3682</v>
      </c>
      <c r="G969" s="246"/>
      <c r="H969" s="250">
        <v>2.6800000000000002</v>
      </c>
      <c r="I969" s="251"/>
      <c r="J969" s="246"/>
      <c r="K969" s="246"/>
      <c r="L969" s="252"/>
      <c r="M969" s="253"/>
      <c r="N969" s="254"/>
      <c r="O969" s="254"/>
      <c r="P969" s="254"/>
      <c r="Q969" s="254"/>
      <c r="R969" s="254"/>
      <c r="S969" s="254"/>
      <c r="T969" s="25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6" t="s">
        <v>232</v>
      </c>
      <c r="AU969" s="256" t="s">
        <v>89</v>
      </c>
      <c r="AV969" s="13" t="s">
        <v>89</v>
      </c>
      <c r="AW969" s="13" t="s">
        <v>33</v>
      </c>
      <c r="AX969" s="13" t="s">
        <v>78</v>
      </c>
      <c r="AY969" s="256" t="s">
        <v>224</v>
      </c>
    </row>
    <row r="970" s="15" customFormat="1">
      <c r="A970" s="15"/>
      <c r="B970" s="267"/>
      <c r="C970" s="268"/>
      <c r="D970" s="247" t="s">
        <v>232</v>
      </c>
      <c r="E970" s="269" t="s">
        <v>1</v>
      </c>
      <c r="F970" s="270" t="s">
        <v>248</v>
      </c>
      <c r="G970" s="268"/>
      <c r="H970" s="271">
        <v>4.9900000000000002</v>
      </c>
      <c r="I970" s="272"/>
      <c r="J970" s="268"/>
      <c r="K970" s="268"/>
      <c r="L970" s="273"/>
      <c r="M970" s="274"/>
      <c r="N970" s="275"/>
      <c r="O970" s="275"/>
      <c r="P970" s="275"/>
      <c r="Q970" s="275"/>
      <c r="R970" s="275"/>
      <c r="S970" s="275"/>
      <c r="T970" s="27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7" t="s">
        <v>232</v>
      </c>
      <c r="AU970" s="277" t="s">
        <v>89</v>
      </c>
      <c r="AV970" s="15" t="s">
        <v>230</v>
      </c>
      <c r="AW970" s="15" t="s">
        <v>33</v>
      </c>
      <c r="AX970" s="15" t="s">
        <v>84</v>
      </c>
      <c r="AY970" s="277" t="s">
        <v>224</v>
      </c>
    </row>
    <row r="971" s="2" customFormat="1" ht="16.5" customHeight="1">
      <c r="A971" s="40"/>
      <c r="B971" s="41"/>
      <c r="C971" s="231" t="s">
        <v>1373</v>
      </c>
      <c r="D971" s="231" t="s">
        <v>226</v>
      </c>
      <c r="E971" s="232" t="s">
        <v>1421</v>
      </c>
      <c r="F971" s="233" t="s">
        <v>1422</v>
      </c>
      <c r="G971" s="234" t="s">
        <v>229</v>
      </c>
      <c r="H971" s="235">
        <v>22.789999999999999</v>
      </c>
      <c r="I971" s="236"/>
      <c r="J971" s="237">
        <f>ROUND(I971*H971,2)</f>
        <v>0</v>
      </c>
      <c r="K971" s="238"/>
      <c r="L971" s="46"/>
      <c r="M971" s="239" t="s">
        <v>1</v>
      </c>
      <c r="N971" s="240" t="s">
        <v>44</v>
      </c>
      <c r="O971" s="93"/>
      <c r="P971" s="241">
        <f>O971*H971</f>
        <v>0</v>
      </c>
      <c r="Q971" s="241">
        <v>0.02188</v>
      </c>
      <c r="R971" s="241">
        <f>Q971*H971</f>
        <v>0.49864520000000001</v>
      </c>
      <c r="S971" s="241">
        <v>0</v>
      </c>
      <c r="T971" s="242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3" t="s">
        <v>319</v>
      </c>
      <c r="AT971" s="243" t="s">
        <v>226</v>
      </c>
      <c r="AU971" s="243" t="s">
        <v>89</v>
      </c>
      <c r="AY971" s="19" t="s">
        <v>224</v>
      </c>
      <c r="BE971" s="244">
        <f>IF(N971="základní",J971,0)</f>
        <v>0</v>
      </c>
      <c r="BF971" s="244">
        <f>IF(N971="snížená",J971,0)</f>
        <v>0</v>
      </c>
      <c r="BG971" s="244">
        <f>IF(N971="zákl. přenesená",J971,0)</f>
        <v>0</v>
      </c>
      <c r="BH971" s="244">
        <f>IF(N971="sníž. přenesená",J971,0)</f>
        <v>0</v>
      </c>
      <c r="BI971" s="244">
        <f>IF(N971="nulová",J971,0)</f>
        <v>0</v>
      </c>
      <c r="BJ971" s="19" t="s">
        <v>89</v>
      </c>
      <c r="BK971" s="244">
        <f>ROUND(I971*H971,2)</f>
        <v>0</v>
      </c>
      <c r="BL971" s="19" t="s">
        <v>319</v>
      </c>
      <c r="BM971" s="243" t="s">
        <v>4483</v>
      </c>
    </row>
    <row r="972" s="14" customFormat="1">
      <c r="A972" s="14"/>
      <c r="B972" s="257"/>
      <c r="C972" s="258"/>
      <c r="D972" s="247" t="s">
        <v>232</v>
      </c>
      <c r="E972" s="259" t="s">
        <v>1</v>
      </c>
      <c r="F972" s="260" t="s">
        <v>1377</v>
      </c>
      <c r="G972" s="258"/>
      <c r="H972" s="259" t="s">
        <v>1</v>
      </c>
      <c r="I972" s="261"/>
      <c r="J972" s="258"/>
      <c r="K972" s="258"/>
      <c r="L972" s="262"/>
      <c r="M972" s="263"/>
      <c r="N972" s="264"/>
      <c r="O972" s="264"/>
      <c r="P972" s="264"/>
      <c r="Q972" s="264"/>
      <c r="R972" s="264"/>
      <c r="S972" s="264"/>
      <c r="T972" s="26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6" t="s">
        <v>232</v>
      </c>
      <c r="AU972" s="266" t="s">
        <v>89</v>
      </c>
      <c r="AV972" s="14" t="s">
        <v>84</v>
      </c>
      <c r="AW972" s="14" t="s">
        <v>33</v>
      </c>
      <c r="AX972" s="14" t="s">
        <v>78</v>
      </c>
      <c r="AY972" s="266" t="s">
        <v>224</v>
      </c>
    </row>
    <row r="973" s="13" customFormat="1">
      <c r="A973" s="13"/>
      <c r="B973" s="245"/>
      <c r="C973" s="246"/>
      <c r="D973" s="247" t="s">
        <v>232</v>
      </c>
      <c r="E973" s="248" t="s">
        <v>1</v>
      </c>
      <c r="F973" s="249" t="s">
        <v>3451</v>
      </c>
      <c r="G973" s="246"/>
      <c r="H973" s="250">
        <v>22.789999999999999</v>
      </c>
      <c r="I973" s="251"/>
      <c r="J973" s="246"/>
      <c r="K973" s="246"/>
      <c r="L973" s="252"/>
      <c r="M973" s="253"/>
      <c r="N973" s="254"/>
      <c r="O973" s="254"/>
      <c r="P973" s="254"/>
      <c r="Q973" s="254"/>
      <c r="R973" s="254"/>
      <c r="S973" s="254"/>
      <c r="T973" s="25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6" t="s">
        <v>232</v>
      </c>
      <c r="AU973" s="256" t="s">
        <v>89</v>
      </c>
      <c r="AV973" s="13" t="s">
        <v>89</v>
      </c>
      <c r="AW973" s="13" t="s">
        <v>33</v>
      </c>
      <c r="AX973" s="13" t="s">
        <v>84</v>
      </c>
      <c r="AY973" s="256" t="s">
        <v>224</v>
      </c>
    </row>
    <row r="974" s="2" customFormat="1" ht="16.5" customHeight="1">
      <c r="A974" s="40"/>
      <c r="B974" s="41"/>
      <c r="C974" s="231" t="s">
        <v>1379</v>
      </c>
      <c r="D974" s="231" t="s">
        <v>226</v>
      </c>
      <c r="E974" s="232" t="s">
        <v>1430</v>
      </c>
      <c r="F974" s="233" t="s">
        <v>1431</v>
      </c>
      <c r="G974" s="234" t="s">
        <v>229</v>
      </c>
      <c r="H974" s="235">
        <v>8.7699999999999996</v>
      </c>
      <c r="I974" s="236"/>
      <c r="J974" s="237">
        <f>ROUND(I974*H974,2)</f>
        <v>0</v>
      </c>
      <c r="K974" s="238"/>
      <c r="L974" s="46"/>
      <c r="M974" s="239" t="s">
        <v>1</v>
      </c>
      <c r="N974" s="240" t="s">
        <v>44</v>
      </c>
      <c r="O974" s="93"/>
      <c r="P974" s="241">
        <f>O974*H974</f>
        <v>0</v>
      </c>
      <c r="Q974" s="241">
        <v>0.022610000000000002</v>
      </c>
      <c r="R974" s="241">
        <f>Q974*H974</f>
        <v>0.19828970000000001</v>
      </c>
      <c r="S974" s="241">
        <v>0</v>
      </c>
      <c r="T974" s="242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43" t="s">
        <v>319</v>
      </c>
      <c r="AT974" s="243" t="s">
        <v>226</v>
      </c>
      <c r="AU974" s="243" t="s">
        <v>89</v>
      </c>
      <c r="AY974" s="19" t="s">
        <v>224</v>
      </c>
      <c r="BE974" s="244">
        <f>IF(N974="základní",J974,0)</f>
        <v>0</v>
      </c>
      <c r="BF974" s="244">
        <f>IF(N974="snížená",J974,0)</f>
        <v>0</v>
      </c>
      <c r="BG974" s="244">
        <f>IF(N974="zákl. přenesená",J974,0)</f>
        <v>0</v>
      </c>
      <c r="BH974" s="244">
        <f>IF(N974="sníž. přenesená",J974,0)</f>
        <v>0</v>
      </c>
      <c r="BI974" s="244">
        <f>IF(N974="nulová",J974,0)</f>
        <v>0</v>
      </c>
      <c r="BJ974" s="19" t="s">
        <v>89</v>
      </c>
      <c r="BK974" s="244">
        <f>ROUND(I974*H974,2)</f>
        <v>0</v>
      </c>
      <c r="BL974" s="19" t="s">
        <v>319</v>
      </c>
      <c r="BM974" s="243" t="s">
        <v>4484</v>
      </c>
    </row>
    <row r="975" s="14" customFormat="1">
      <c r="A975" s="14"/>
      <c r="B975" s="257"/>
      <c r="C975" s="258"/>
      <c r="D975" s="247" t="s">
        <v>232</v>
      </c>
      <c r="E975" s="259" t="s">
        <v>1</v>
      </c>
      <c r="F975" s="260" t="s">
        <v>1377</v>
      </c>
      <c r="G975" s="258"/>
      <c r="H975" s="259" t="s">
        <v>1</v>
      </c>
      <c r="I975" s="261"/>
      <c r="J975" s="258"/>
      <c r="K975" s="258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232</v>
      </c>
      <c r="AU975" s="266" t="s">
        <v>89</v>
      </c>
      <c r="AV975" s="14" t="s">
        <v>84</v>
      </c>
      <c r="AW975" s="14" t="s">
        <v>33</v>
      </c>
      <c r="AX975" s="14" t="s">
        <v>78</v>
      </c>
      <c r="AY975" s="266" t="s">
        <v>224</v>
      </c>
    </row>
    <row r="976" s="13" customFormat="1">
      <c r="A976" s="13"/>
      <c r="B976" s="245"/>
      <c r="C976" s="246"/>
      <c r="D976" s="247" t="s">
        <v>232</v>
      </c>
      <c r="E976" s="248" t="s">
        <v>1</v>
      </c>
      <c r="F976" s="249" t="s">
        <v>3475</v>
      </c>
      <c r="G976" s="246"/>
      <c r="H976" s="250">
        <v>5.5800000000000001</v>
      </c>
      <c r="I976" s="251"/>
      <c r="J976" s="246"/>
      <c r="K976" s="246"/>
      <c r="L976" s="252"/>
      <c r="M976" s="253"/>
      <c r="N976" s="254"/>
      <c r="O976" s="254"/>
      <c r="P976" s="254"/>
      <c r="Q976" s="254"/>
      <c r="R976" s="254"/>
      <c r="S976" s="254"/>
      <c r="T976" s="25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6" t="s">
        <v>232</v>
      </c>
      <c r="AU976" s="256" t="s">
        <v>89</v>
      </c>
      <c r="AV976" s="13" t="s">
        <v>89</v>
      </c>
      <c r="AW976" s="13" t="s">
        <v>33</v>
      </c>
      <c r="AX976" s="13" t="s">
        <v>78</v>
      </c>
      <c r="AY976" s="256" t="s">
        <v>224</v>
      </c>
    </row>
    <row r="977" s="13" customFormat="1">
      <c r="A977" s="13"/>
      <c r="B977" s="245"/>
      <c r="C977" s="246"/>
      <c r="D977" s="247" t="s">
        <v>232</v>
      </c>
      <c r="E977" s="248" t="s">
        <v>1</v>
      </c>
      <c r="F977" s="249" t="s">
        <v>3476</v>
      </c>
      <c r="G977" s="246"/>
      <c r="H977" s="250">
        <v>3.1899999999999999</v>
      </c>
      <c r="I977" s="251"/>
      <c r="J977" s="246"/>
      <c r="K977" s="246"/>
      <c r="L977" s="252"/>
      <c r="M977" s="253"/>
      <c r="N977" s="254"/>
      <c r="O977" s="254"/>
      <c r="P977" s="254"/>
      <c r="Q977" s="254"/>
      <c r="R977" s="254"/>
      <c r="S977" s="254"/>
      <c r="T977" s="25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6" t="s">
        <v>232</v>
      </c>
      <c r="AU977" s="256" t="s">
        <v>89</v>
      </c>
      <c r="AV977" s="13" t="s">
        <v>89</v>
      </c>
      <c r="AW977" s="13" t="s">
        <v>33</v>
      </c>
      <c r="AX977" s="13" t="s">
        <v>78</v>
      </c>
      <c r="AY977" s="256" t="s">
        <v>224</v>
      </c>
    </row>
    <row r="978" s="15" customFormat="1">
      <c r="A978" s="15"/>
      <c r="B978" s="267"/>
      <c r="C978" s="268"/>
      <c r="D978" s="247" t="s">
        <v>232</v>
      </c>
      <c r="E978" s="269" t="s">
        <v>1</v>
      </c>
      <c r="F978" s="270" t="s">
        <v>248</v>
      </c>
      <c r="G978" s="268"/>
      <c r="H978" s="271">
        <v>8.7699999999999996</v>
      </c>
      <c r="I978" s="272"/>
      <c r="J978" s="268"/>
      <c r="K978" s="268"/>
      <c r="L978" s="273"/>
      <c r="M978" s="274"/>
      <c r="N978" s="275"/>
      <c r="O978" s="275"/>
      <c r="P978" s="275"/>
      <c r="Q978" s="275"/>
      <c r="R978" s="275"/>
      <c r="S978" s="275"/>
      <c r="T978" s="27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7" t="s">
        <v>232</v>
      </c>
      <c r="AU978" s="277" t="s">
        <v>89</v>
      </c>
      <c r="AV978" s="15" t="s">
        <v>230</v>
      </c>
      <c r="AW978" s="15" t="s">
        <v>33</v>
      </c>
      <c r="AX978" s="15" t="s">
        <v>84</v>
      </c>
      <c r="AY978" s="277" t="s">
        <v>224</v>
      </c>
    </row>
    <row r="979" s="2" customFormat="1" ht="16.5" customHeight="1">
      <c r="A979" s="40"/>
      <c r="B979" s="41"/>
      <c r="C979" s="231" t="s">
        <v>1384</v>
      </c>
      <c r="D979" s="231" t="s">
        <v>226</v>
      </c>
      <c r="E979" s="232" t="s">
        <v>1462</v>
      </c>
      <c r="F979" s="233" t="s">
        <v>1463</v>
      </c>
      <c r="G979" s="234" t="s">
        <v>810</v>
      </c>
      <c r="H979" s="289"/>
      <c r="I979" s="236"/>
      <c r="J979" s="237">
        <f>ROUND(I979*H979,2)</f>
        <v>0</v>
      </c>
      <c r="K979" s="238"/>
      <c r="L979" s="46"/>
      <c r="M979" s="239" t="s">
        <v>1</v>
      </c>
      <c r="N979" s="240" t="s">
        <v>44</v>
      </c>
      <c r="O979" s="93"/>
      <c r="P979" s="241">
        <f>O979*H979</f>
        <v>0</v>
      </c>
      <c r="Q979" s="241">
        <v>0</v>
      </c>
      <c r="R979" s="241">
        <f>Q979*H979</f>
        <v>0</v>
      </c>
      <c r="S979" s="241">
        <v>0</v>
      </c>
      <c r="T979" s="242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3" t="s">
        <v>319</v>
      </c>
      <c r="AT979" s="243" t="s">
        <v>226</v>
      </c>
      <c r="AU979" s="243" t="s">
        <v>89</v>
      </c>
      <c r="AY979" s="19" t="s">
        <v>224</v>
      </c>
      <c r="BE979" s="244">
        <f>IF(N979="základní",J979,0)</f>
        <v>0</v>
      </c>
      <c r="BF979" s="244">
        <f>IF(N979="snížená",J979,0)</f>
        <v>0</v>
      </c>
      <c r="BG979" s="244">
        <f>IF(N979="zákl. přenesená",J979,0)</f>
        <v>0</v>
      </c>
      <c r="BH979" s="244">
        <f>IF(N979="sníž. přenesená",J979,0)</f>
        <v>0</v>
      </c>
      <c r="BI979" s="244">
        <f>IF(N979="nulová",J979,0)</f>
        <v>0</v>
      </c>
      <c r="BJ979" s="19" t="s">
        <v>89</v>
      </c>
      <c r="BK979" s="244">
        <f>ROUND(I979*H979,2)</f>
        <v>0</v>
      </c>
      <c r="BL979" s="19" t="s">
        <v>319</v>
      </c>
      <c r="BM979" s="243" t="s">
        <v>4485</v>
      </c>
    </row>
    <row r="980" s="12" customFormat="1" ht="22.8" customHeight="1">
      <c r="A980" s="12"/>
      <c r="B980" s="215"/>
      <c r="C980" s="216"/>
      <c r="D980" s="217" t="s">
        <v>77</v>
      </c>
      <c r="E980" s="229" t="s">
        <v>1465</v>
      </c>
      <c r="F980" s="229" t="s">
        <v>1466</v>
      </c>
      <c r="G980" s="216"/>
      <c r="H980" s="216"/>
      <c r="I980" s="219"/>
      <c r="J980" s="230">
        <f>BK980</f>
        <v>0</v>
      </c>
      <c r="K980" s="216"/>
      <c r="L980" s="221"/>
      <c r="M980" s="222"/>
      <c r="N980" s="223"/>
      <c r="O980" s="223"/>
      <c r="P980" s="224">
        <f>SUM(P981:P991)</f>
        <v>0</v>
      </c>
      <c r="Q980" s="223"/>
      <c r="R980" s="224">
        <f>SUM(R981:R991)</f>
        <v>0.0092912499999999992</v>
      </c>
      <c r="S980" s="223"/>
      <c r="T980" s="225">
        <f>SUM(T981:T991)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6" t="s">
        <v>89</v>
      </c>
      <c r="AT980" s="227" t="s">
        <v>77</v>
      </c>
      <c r="AU980" s="227" t="s">
        <v>84</v>
      </c>
      <c r="AY980" s="226" t="s">
        <v>224</v>
      </c>
      <c r="BK980" s="228">
        <f>SUM(BK981:BK991)</f>
        <v>0</v>
      </c>
    </row>
    <row r="981" s="2" customFormat="1" ht="16.5" customHeight="1">
      <c r="A981" s="40"/>
      <c r="B981" s="41"/>
      <c r="C981" s="231" t="s">
        <v>1390</v>
      </c>
      <c r="D981" s="231" t="s">
        <v>226</v>
      </c>
      <c r="E981" s="232" t="s">
        <v>1499</v>
      </c>
      <c r="F981" s="233" t="s">
        <v>1500</v>
      </c>
      <c r="G981" s="234" t="s">
        <v>273</v>
      </c>
      <c r="H981" s="235">
        <v>1</v>
      </c>
      <c r="I981" s="236"/>
      <c r="J981" s="237">
        <f>ROUND(I981*H981,2)</f>
        <v>0</v>
      </c>
      <c r="K981" s="238"/>
      <c r="L981" s="46"/>
      <c r="M981" s="239" t="s">
        <v>1</v>
      </c>
      <c r="N981" s="240" t="s">
        <v>44</v>
      </c>
      <c r="O981" s="93"/>
      <c r="P981" s="241">
        <f>O981*H981</f>
        <v>0</v>
      </c>
      <c r="Q981" s="241">
        <v>0.0014599999999999999</v>
      </c>
      <c r="R981" s="241">
        <f>Q981*H981</f>
        <v>0.0014599999999999999</v>
      </c>
      <c r="S981" s="241">
        <v>0</v>
      </c>
      <c r="T981" s="242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3" t="s">
        <v>319</v>
      </c>
      <c r="AT981" s="243" t="s">
        <v>226</v>
      </c>
      <c r="AU981" s="243" t="s">
        <v>89</v>
      </c>
      <c r="AY981" s="19" t="s">
        <v>224</v>
      </c>
      <c r="BE981" s="244">
        <f>IF(N981="základní",J981,0)</f>
        <v>0</v>
      </c>
      <c r="BF981" s="244">
        <f>IF(N981="snížená",J981,0)</f>
        <v>0</v>
      </c>
      <c r="BG981" s="244">
        <f>IF(N981="zákl. přenesená",J981,0)</f>
        <v>0</v>
      </c>
      <c r="BH981" s="244">
        <f>IF(N981="sníž. přenesená",J981,0)</f>
        <v>0</v>
      </c>
      <c r="BI981" s="244">
        <f>IF(N981="nulová",J981,0)</f>
        <v>0</v>
      </c>
      <c r="BJ981" s="19" t="s">
        <v>89</v>
      </c>
      <c r="BK981" s="244">
        <f>ROUND(I981*H981,2)</f>
        <v>0</v>
      </c>
      <c r="BL981" s="19" t="s">
        <v>319</v>
      </c>
      <c r="BM981" s="243" t="s">
        <v>4486</v>
      </c>
    </row>
    <row r="982" s="14" customFormat="1">
      <c r="A982" s="14"/>
      <c r="B982" s="257"/>
      <c r="C982" s="258"/>
      <c r="D982" s="247" t="s">
        <v>232</v>
      </c>
      <c r="E982" s="259" t="s">
        <v>1</v>
      </c>
      <c r="F982" s="260" t="s">
        <v>1502</v>
      </c>
      <c r="G982" s="258"/>
      <c r="H982" s="259" t="s">
        <v>1</v>
      </c>
      <c r="I982" s="261"/>
      <c r="J982" s="258"/>
      <c r="K982" s="258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232</v>
      </c>
      <c r="AU982" s="266" t="s">
        <v>89</v>
      </c>
      <c r="AV982" s="14" t="s">
        <v>84</v>
      </c>
      <c r="AW982" s="14" t="s">
        <v>33</v>
      </c>
      <c r="AX982" s="14" t="s">
        <v>78</v>
      </c>
      <c r="AY982" s="266" t="s">
        <v>224</v>
      </c>
    </row>
    <row r="983" s="13" customFormat="1">
      <c r="A983" s="13"/>
      <c r="B983" s="245"/>
      <c r="C983" s="246"/>
      <c r="D983" s="247" t="s">
        <v>232</v>
      </c>
      <c r="E983" s="248" t="s">
        <v>1</v>
      </c>
      <c r="F983" s="249" t="s">
        <v>3687</v>
      </c>
      <c r="G983" s="246"/>
      <c r="H983" s="250">
        <v>1</v>
      </c>
      <c r="I983" s="251"/>
      <c r="J983" s="246"/>
      <c r="K983" s="246"/>
      <c r="L983" s="252"/>
      <c r="M983" s="253"/>
      <c r="N983" s="254"/>
      <c r="O983" s="254"/>
      <c r="P983" s="254"/>
      <c r="Q983" s="254"/>
      <c r="R983" s="254"/>
      <c r="S983" s="254"/>
      <c r="T983" s="25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6" t="s">
        <v>232</v>
      </c>
      <c r="AU983" s="256" t="s">
        <v>89</v>
      </c>
      <c r="AV983" s="13" t="s">
        <v>89</v>
      </c>
      <c r="AW983" s="13" t="s">
        <v>33</v>
      </c>
      <c r="AX983" s="13" t="s">
        <v>84</v>
      </c>
      <c r="AY983" s="256" t="s">
        <v>224</v>
      </c>
    </row>
    <row r="984" s="2" customFormat="1" ht="16.5" customHeight="1">
      <c r="A984" s="40"/>
      <c r="B984" s="41"/>
      <c r="C984" s="231" t="s">
        <v>1395</v>
      </c>
      <c r="D984" s="231" t="s">
        <v>226</v>
      </c>
      <c r="E984" s="232" t="s">
        <v>3688</v>
      </c>
      <c r="F984" s="233" t="s">
        <v>3689</v>
      </c>
      <c r="G984" s="234" t="s">
        <v>273</v>
      </c>
      <c r="H984" s="235">
        <v>4.4749999999999996</v>
      </c>
      <c r="I984" s="236"/>
      <c r="J984" s="237">
        <f>ROUND(I984*H984,2)</f>
        <v>0</v>
      </c>
      <c r="K984" s="238"/>
      <c r="L984" s="46"/>
      <c r="M984" s="239" t="s">
        <v>1</v>
      </c>
      <c r="N984" s="240" t="s">
        <v>44</v>
      </c>
      <c r="O984" s="93"/>
      <c r="P984" s="241">
        <f>O984*H984</f>
        <v>0</v>
      </c>
      <c r="Q984" s="241">
        <v>0.00175</v>
      </c>
      <c r="R984" s="241">
        <f>Q984*H984</f>
        <v>0.0078312499999999997</v>
      </c>
      <c r="S984" s="241">
        <v>0</v>
      </c>
      <c r="T984" s="242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3" t="s">
        <v>319</v>
      </c>
      <c r="AT984" s="243" t="s">
        <v>226</v>
      </c>
      <c r="AU984" s="243" t="s">
        <v>89</v>
      </c>
      <c r="AY984" s="19" t="s">
        <v>224</v>
      </c>
      <c r="BE984" s="244">
        <f>IF(N984="základní",J984,0)</f>
        <v>0</v>
      </c>
      <c r="BF984" s="244">
        <f>IF(N984="snížená",J984,0)</f>
        <v>0</v>
      </c>
      <c r="BG984" s="244">
        <f>IF(N984="zákl. přenesená",J984,0)</f>
        <v>0</v>
      </c>
      <c r="BH984" s="244">
        <f>IF(N984="sníž. přenesená",J984,0)</f>
        <v>0</v>
      </c>
      <c r="BI984" s="244">
        <f>IF(N984="nulová",J984,0)</f>
        <v>0</v>
      </c>
      <c r="BJ984" s="19" t="s">
        <v>89</v>
      </c>
      <c r="BK984" s="244">
        <f>ROUND(I984*H984,2)</f>
        <v>0</v>
      </c>
      <c r="BL984" s="19" t="s">
        <v>319</v>
      </c>
      <c r="BM984" s="243" t="s">
        <v>4487</v>
      </c>
    </row>
    <row r="985" s="14" customFormat="1">
      <c r="A985" s="14"/>
      <c r="B985" s="257"/>
      <c r="C985" s="258"/>
      <c r="D985" s="247" t="s">
        <v>232</v>
      </c>
      <c r="E985" s="259" t="s">
        <v>1</v>
      </c>
      <c r="F985" s="260" t="s">
        <v>1502</v>
      </c>
      <c r="G985" s="258"/>
      <c r="H985" s="259" t="s">
        <v>1</v>
      </c>
      <c r="I985" s="261"/>
      <c r="J985" s="258"/>
      <c r="K985" s="258"/>
      <c r="L985" s="262"/>
      <c r="M985" s="263"/>
      <c r="N985" s="264"/>
      <c r="O985" s="264"/>
      <c r="P985" s="264"/>
      <c r="Q985" s="264"/>
      <c r="R985" s="264"/>
      <c r="S985" s="264"/>
      <c r="T985" s="26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6" t="s">
        <v>232</v>
      </c>
      <c r="AU985" s="266" t="s">
        <v>89</v>
      </c>
      <c r="AV985" s="14" t="s">
        <v>84</v>
      </c>
      <c r="AW985" s="14" t="s">
        <v>33</v>
      </c>
      <c r="AX985" s="14" t="s">
        <v>78</v>
      </c>
      <c r="AY985" s="266" t="s">
        <v>224</v>
      </c>
    </row>
    <row r="986" s="13" customFormat="1">
      <c r="A986" s="13"/>
      <c r="B986" s="245"/>
      <c r="C986" s="246"/>
      <c r="D986" s="247" t="s">
        <v>232</v>
      </c>
      <c r="E986" s="248" t="s">
        <v>1</v>
      </c>
      <c r="F986" s="249" t="s">
        <v>3691</v>
      </c>
      <c r="G986" s="246"/>
      <c r="H986" s="250">
        <v>4.4749999999999996</v>
      </c>
      <c r="I986" s="251"/>
      <c r="J986" s="246"/>
      <c r="K986" s="246"/>
      <c r="L986" s="252"/>
      <c r="M986" s="253"/>
      <c r="N986" s="254"/>
      <c r="O986" s="254"/>
      <c r="P986" s="254"/>
      <c r="Q986" s="254"/>
      <c r="R986" s="254"/>
      <c r="S986" s="254"/>
      <c r="T986" s="25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6" t="s">
        <v>232</v>
      </c>
      <c r="AU986" s="256" t="s">
        <v>89</v>
      </c>
      <c r="AV986" s="13" t="s">
        <v>89</v>
      </c>
      <c r="AW986" s="13" t="s">
        <v>33</v>
      </c>
      <c r="AX986" s="13" t="s">
        <v>84</v>
      </c>
      <c r="AY986" s="256" t="s">
        <v>224</v>
      </c>
    </row>
    <row r="987" s="2" customFormat="1" ht="16.5" customHeight="1">
      <c r="A987" s="40"/>
      <c r="B987" s="41"/>
      <c r="C987" s="231" t="s">
        <v>1401</v>
      </c>
      <c r="D987" s="231" t="s">
        <v>226</v>
      </c>
      <c r="E987" s="232" t="s">
        <v>1507</v>
      </c>
      <c r="F987" s="233" t="s">
        <v>1508</v>
      </c>
      <c r="G987" s="234" t="s">
        <v>386</v>
      </c>
      <c r="H987" s="235">
        <v>4</v>
      </c>
      <c r="I987" s="236"/>
      <c r="J987" s="237">
        <f>ROUND(I987*H987,2)</f>
        <v>0</v>
      </c>
      <c r="K987" s="238"/>
      <c r="L987" s="46"/>
      <c r="M987" s="239" t="s">
        <v>1</v>
      </c>
      <c r="N987" s="240" t="s">
        <v>44</v>
      </c>
      <c r="O987" s="93"/>
      <c r="P987" s="241">
        <f>O987*H987</f>
        <v>0</v>
      </c>
      <c r="Q987" s="241">
        <v>0</v>
      </c>
      <c r="R987" s="241">
        <f>Q987*H987</f>
        <v>0</v>
      </c>
      <c r="S987" s="241">
        <v>0</v>
      </c>
      <c r="T987" s="242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3" t="s">
        <v>319</v>
      </c>
      <c r="AT987" s="243" t="s">
        <v>226</v>
      </c>
      <c r="AU987" s="243" t="s">
        <v>89</v>
      </c>
      <c r="AY987" s="19" t="s">
        <v>224</v>
      </c>
      <c r="BE987" s="244">
        <f>IF(N987="základní",J987,0)</f>
        <v>0</v>
      </c>
      <c r="BF987" s="244">
        <f>IF(N987="snížená",J987,0)</f>
        <v>0</v>
      </c>
      <c r="BG987" s="244">
        <f>IF(N987="zákl. přenesená",J987,0)</f>
        <v>0</v>
      </c>
      <c r="BH987" s="244">
        <f>IF(N987="sníž. přenesená",J987,0)</f>
        <v>0</v>
      </c>
      <c r="BI987" s="244">
        <f>IF(N987="nulová",J987,0)</f>
        <v>0</v>
      </c>
      <c r="BJ987" s="19" t="s">
        <v>89</v>
      </c>
      <c r="BK987" s="244">
        <f>ROUND(I987*H987,2)</f>
        <v>0</v>
      </c>
      <c r="BL987" s="19" t="s">
        <v>319</v>
      </c>
      <c r="BM987" s="243" t="s">
        <v>4488</v>
      </c>
    </row>
    <row r="988" s="13" customFormat="1">
      <c r="A988" s="13"/>
      <c r="B988" s="245"/>
      <c r="C988" s="246"/>
      <c r="D988" s="247" t="s">
        <v>232</v>
      </c>
      <c r="E988" s="248" t="s">
        <v>1</v>
      </c>
      <c r="F988" s="249" t="s">
        <v>3693</v>
      </c>
      <c r="G988" s="246"/>
      <c r="H988" s="250">
        <v>2</v>
      </c>
      <c r="I988" s="251"/>
      <c r="J988" s="246"/>
      <c r="K988" s="246"/>
      <c r="L988" s="252"/>
      <c r="M988" s="253"/>
      <c r="N988" s="254"/>
      <c r="O988" s="254"/>
      <c r="P988" s="254"/>
      <c r="Q988" s="254"/>
      <c r="R988" s="254"/>
      <c r="S988" s="254"/>
      <c r="T988" s="25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6" t="s">
        <v>232</v>
      </c>
      <c r="AU988" s="256" t="s">
        <v>89</v>
      </c>
      <c r="AV988" s="13" t="s">
        <v>89</v>
      </c>
      <c r="AW988" s="13" t="s">
        <v>33</v>
      </c>
      <c r="AX988" s="13" t="s">
        <v>78</v>
      </c>
      <c r="AY988" s="256" t="s">
        <v>224</v>
      </c>
    </row>
    <row r="989" s="13" customFormat="1">
      <c r="A989" s="13"/>
      <c r="B989" s="245"/>
      <c r="C989" s="246"/>
      <c r="D989" s="247" t="s">
        <v>232</v>
      </c>
      <c r="E989" s="248" t="s">
        <v>1</v>
      </c>
      <c r="F989" s="249" t="s">
        <v>1511</v>
      </c>
      <c r="G989" s="246"/>
      <c r="H989" s="250">
        <v>2</v>
      </c>
      <c r="I989" s="251"/>
      <c r="J989" s="246"/>
      <c r="K989" s="246"/>
      <c r="L989" s="252"/>
      <c r="M989" s="253"/>
      <c r="N989" s="254"/>
      <c r="O989" s="254"/>
      <c r="P989" s="254"/>
      <c r="Q989" s="254"/>
      <c r="R989" s="254"/>
      <c r="S989" s="254"/>
      <c r="T989" s="25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6" t="s">
        <v>232</v>
      </c>
      <c r="AU989" s="256" t="s">
        <v>89</v>
      </c>
      <c r="AV989" s="13" t="s">
        <v>89</v>
      </c>
      <c r="AW989" s="13" t="s">
        <v>33</v>
      </c>
      <c r="AX989" s="13" t="s">
        <v>78</v>
      </c>
      <c r="AY989" s="256" t="s">
        <v>224</v>
      </c>
    </row>
    <row r="990" s="15" customFormat="1">
      <c r="A990" s="15"/>
      <c r="B990" s="267"/>
      <c r="C990" s="268"/>
      <c r="D990" s="247" t="s">
        <v>232</v>
      </c>
      <c r="E990" s="269" t="s">
        <v>1</v>
      </c>
      <c r="F990" s="270" t="s">
        <v>248</v>
      </c>
      <c r="G990" s="268"/>
      <c r="H990" s="271">
        <v>4</v>
      </c>
      <c r="I990" s="272"/>
      <c r="J990" s="268"/>
      <c r="K990" s="268"/>
      <c r="L990" s="273"/>
      <c r="M990" s="274"/>
      <c r="N990" s="275"/>
      <c r="O990" s="275"/>
      <c r="P990" s="275"/>
      <c r="Q990" s="275"/>
      <c r="R990" s="275"/>
      <c r="S990" s="275"/>
      <c r="T990" s="276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7" t="s">
        <v>232</v>
      </c>
      <c r="AU990" s="277" t="s">
        <v>89</v>
      </c>
      <c r="AV990" s="15" t="s">
        <v>230</v>
      </c>
      <c r="AW990" s="15" t="s">
        <v>33</v>
      </c>
      <c r="AX990" s="15" t="s">
        <v>84</v>
      </c>
      <c r="AY990" s="277" t="s">
        <v>224</v>
      </c>
    </row>
    <row r="991" s="2" customFormat="1" ht="16.5" customHeight="1">
      <c r="A991" s="40"/>
      <c r="B991" s="41"/>
      <c r="C991" s="231" t="s">
        <v>1407</v>
      </c>
      <c r="D991" s="231" t="s">
        <v>226</v>
      </c>
      <c r="E991" s="232" t="s">
        <v>1540</v>
      </c>
      <c r="F991" s="233" t="s">
        <v>1541</v>
      </c>
      <c r="G991" s="234" t="s">
        <v>810</v>
      </c>
      <c r="H991" s="289"/>
      <c r="I991" s="236"/>
      <c r="J991" s="237">
        <f>ROUND(I991*H991,2)</f>
        <v>0</v>
      </c>
      <c r="K991" s="238"/>
      <c r="L991" s="46"/>
      <c r="M991" s="239" t="s">
        <v>1</v>
      </c>
      <c r="N991" s="240" t="s">
        <v>44</v>
      </c>
      <c r="O991" s="93"/>
      <c r="P991" s="241">
        <f>O991*H991</f>
        <v>0</v>
      </c>
      <c r="Q991" s="241">
        <v>0</v>
      </c>
      <c r="R991" s="241">
        <f>Q991*H991</f>
        <v>0</v>
      </c>
      <c r="S991" s="241">
        <v>0</v>
      </c>
      <c r="T991" s="242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3" t="s">
        <v>319</v>
      </c>
      <c r="AT991" s="243" t="s">
        <v>226</v>
      </c>
      <c r="AU991" s="243" t="s">
        <v>89</v>
      </c>
      <c r="AY991" s="19" t="s">
        <v>224</v>
      </c>
      <c r="BE991" s="244">
        <f>IF(N991="základní",J991,0)</f>
        <v>0</v>
      </c>
      <c r="BF991" s="244">
        <f>IF(N991="snížená",J991,0)</f>
        <v>0</v>
      </c>
      <c r="BG991" s="244">
        <f>IF(N991="zákl. přenesená",J991,0)</f>
        <v>0</v>
      </c>
      <c r="BH991" s="244">
        <f>IF(N991="sníž. přenesená",J991,0)</f>
        <v>0</v>
      </c>
      <c r="BI991" s="244">
        <f>IF(N991="nulová",J991,0)</f>
        <v>0</v>
      </c>
      <c r="BJ991" s="19" t="s">
        <v>89</v>
      </c>
      <c r="BK991" s="244">
        <f>ROUND(I991*H991,2)</f>
        <v>0</v>
      </c>
      <c r="BL991" s="19" t="s">
        <v>319</v>
      </c>
      <c r="BM991" s="243" t="s">
        <v>4489</v>
      </c>
    </row>
    <row r="992" s="12" customFormat="1" ht="22.8" customHeight="1">
      <c r="A992" s="12"/>
      <c r="B992" s="215"/>
      <c r="C992" s="216"/>
      <c r="D992" s="217" t="s">
        <v>77</v>
      </c>
      <c r="E992" s="229" t="s">
        <v>1582</v>
      </c>
      <c r="F992" s="229" t="s">
        <v>1583</v>
      </c>
      <c r="G992" s="216"/>
      <c r="H992" s="216"/>
      <c r="I992" s="219"/>
      <c r="J992" s="230">
        <f>BK992</f>
        <v>0</v>
      </c>
      <c r="K992" s="216"/>
      <c r="L992" s="221"/>
      <c r="M992" s="222"/>
      <c r="N992" s="223"/>
      <c r="O992" s="223"/>
      <c r="P992" s="224">
        <f>SUM(P993:P1178)</f>
        <v>0</v>
      </c>
      <c r="Q992" s="223"/>
      <c r="R992" s="224">
        <f>SUM(R993:R1178)</f>
        <v>4.0011025399999998</v>
      </c>
      <c r="S992" s="223"/>
      <c r="T992" s="225">
        <f>SUM(T993:T1178)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26" t="s">
        <v>89</v>
      </c>
      <c r="AT992" s="227" t="s">
        <v>77</v>
      </c>
      <c r="AU992" s="227" t="s">
        <v>84</v>
      </c>
      <c r="AY992" s="226" t="s">
        <v>224</v>
      </c>
      <c r="BK992" s="228">
        <f>SUM(BK993:BK1178)</f>
        <v>0</v>
      </c>
    </row>
    <row r="993" s="2" customFormat="1" ht="24.15" customHeight="1">
      <c r="A993" s="40"/>
      <c r="B993" s="41"/>
      <c r="C993" s="231" t="s">
        <v>1420</v>
      </c>
      <c r="D993" s="231" t="s">
        <v>226</v>
      </c>
      <c r="E993" s="232" t="s">
        <v>3695</v>
      </c>
      <c r="F993" s="233" t="s">
        <v>3696</v>
      </c>
      <c r="G993" s="234" t="s">
        <v>386</v>
      </c>
      <c r="H993" s="235">
        <v>1</v>
      </c>
      <c r="I993" s="236"/>
      <c r="J993" s="237">
        <f>ROUND(I993*H993,2)</f>
        <v>0</v>
      </c>
      <c r="K993" s="238"/>
      <c r="L993" s="46"/>
      <c r="M993" s="239" t="s">
        <v>1</v>
      </c>
      <c r="N993" s="240" t="s">
        <v>44</v>
      </c>
      <c r="O993" s="93"/>
      <c r="P993" s="241">
        <f>O993*H993</f>
        <v>0</v>
      </c>
      <c r="Q993" s="241">
        <v>0</v>
      </c>
      <c r="R993" s="241">
        <f>Q993*H993</f>
        <v>0</v>
      </c>
      <c r="S993" s="241">
        <v>0</v>
      </c>
      <c r="T993" s="242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3" t="s">
        <v>319</v>
      </c>
      <c r="AT993" s="243" t="s">
        <v>226</v>
      </c>
      <c r="AU993" s="243" t="s">
        <v>89</v>
      </c>
      <c r="AY993" s="19" t="s">
        <v>224</v>
      </c>
      <c r="BE993" s="244">
        <f>IF(N993="základní",J993,0)</f>
        <v>0</v>
      </c>
      <c r="BF993" s="244">
        <f>IF(N993="snížená",J993,0)</f>
        <v>0</v>
      </c>
      <c r="BG993" s="244">
        <f>IF(N993="zákl. přenesená",J993,0)</f>
        <v>0</v>
      </c>
      <c r="BH993" s="244">
        <f>IF(N993="sníž. přenesená",J993,0)</f>
        <v>0</v>
      </c>
      <c r="BI993" s="244">
        <f>IF(N993="nulová",J993,0)</f>
        <v>0</v>
      </c>
      <c r="BJ993" s="19" t="s">
        <v>89</v>
      </c>
      <c r="BK993" s="244">
        <f>ROUND(I993*H993,2)</f>
        <v>0</v>
      </c>
      <c r="BL993" s="19" t="s">
        <v>319</v>
      </c>
      <c r="BM993" s="243" t="s">
        <v>4490</v>
      </c>
    </row>
    <row r="994" s="14" customFormat="1">
      <c r="A994" s="14"/>
      <c r="B994" s="257"/>
      <c r="C994" s="258"/>
      <c r="D994" s="247" t="s">
        <v>232</v>
      </c>
      <c r="E994" s="259" t="s">
        <v>1</v>
      </c>
      <c r="F994" s="260" t="s">
        <v>1588</v>
      </c>
      <c r="G994" s="258"/>
      <c r="H994" s="259" t="s">
        <v>1</v>
      </c>
      <c r="I994" s="261"/>
      <c r="J994" s="258"/>
      <c r="K994" s="258"/>
      <c r="L994" s="262"/>
      <c r="M994" s="263"/>
      <c r="N994" s="264"/>
      <c r="O994" s="264"/>
      <c r="P994" s="264"/>
      <c r="Q994" s="264"/>
      <c r="R994" s="264"/>
      <c r="S994" s="264"/>
      <c r="T994" s="26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6" t="s">
        <v>232</v>
      </c>
      <c r="AU994" s="266" t="s">
        <v>89</v>
      </c>
      <c r="AV994" s="14" t="s">
        <v>84</v>
      </c>
      <c r="AW994" s="14" t="s">
        <v>33</v>
      </c>
      <c r="AX994" s="14" t="s">
        <v>78</v>
      </c>
      <c r="AY994" s="266" t="s">
        <v>224</v>
      </c>
    </row>
    <row r="995" s="13" customFormat="1">
      <c r="A995" s="13"/>
      <c r="B995" s="245"/>
      <c r="C995" s="246"/>
      <c r="D995" s="247" t="s">
        <v>232</v>
      </c>
      <c r="E995" s="248" t="s">
        <v>1</v>
      </c>
      <c r="F995" s="249" t="s">
        <v>3698</v>
      </c>
      <c r="G995" s="246"/>
      <c r="H995" s="250">
        <v>1</v>
      </c>
      <c r="I995" s="251"/>
      <c r="J995" s="246"/>
      <c r="K995" s="246"/>
      <c r="L995" s="252"/>
      <c r="M995" s="253"/>
      <c r="N995" s="254"/>
      <c r="O995" s="254"/>
      <c r="P995" s="254"/>
      <c r="Q995" s="254"/>
      <c r="R995" s="254"/>
      <c r="S995" s="254"/>
      <c r="T995" s="25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6" t="s">
        <v>232</v>
      </c>
      <c r="AU995" s="256" t="s">
        <v>89</v>
      </c>
      <c r="AV995" s="13" t="s">
        <v>89</v>
      </c>
      <c r="AW995" s="13" t="s">
        <v>33</v>
      </c>
      <c r="AX995" s="13" t="s">
        <v>84</v>
      </c>
      <c r="AY995" s="256" t="s">
        <v>224</v>
      </c>
    </row>
    <row r="996" s="2" customFormat="1" ht="33" customHeight="1">
      <c r="A996" s="40"/>
      <c r="B996" s="41"/>
      <c r="C996" s="231" t="s">
        <v>1425</v>
      </c>
      <c r="D996" s="231" t="s">
        <v>226</v>
      </c>
      <c r="E996" s="232" t="s">
        <v>3699</v>
      </c>
      <c r="F996" s="233" t="s">
        <v>3700</v>
      </c>
      <c r="G996" s="234" t="s">
        <v>386</v>
      </c>
      <c r="H996" s="235">
        <v>1</v>
      </c>
      <c r="I996" s="236"/>
      <c r="J996" s="237">
        <f>ROUND(I996*H996,2)</f>
        <v>0</v>
      </c>
      <c r="K996" s="238"/>
      <c r="L996" s="46"/>
      <c r="M996" s="239" t="s">
        <v>1</v>
      </c>
      <c r="N996" s="240" t="s">
        <v>44</v>
      </c>
      <c r="O996" s="93"/>
      <c r="P996" s="241">
        <f>O996*H996</f>
        <v>0</v>
      </c>
      <c r="Q996" s="241">
        <v>0</v>
      </c>
      <c r="R996" s="241">
        <f>Q996*H996</f>
        <v>0</v>
      </c>
      <c r="S996" s="241">
        <v>0</v>
      </c>
      <c r="T996" s="242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43" t="s">
        <v>319</v>
      </c>
      <c r="AT996" s="243" t="s">
        <v>226</v>
      </c>
      <c r="AU996" s="243" t="s">
        <v>89</v>
      </c>
      <c r="AY996" s="19" t="s">
        <v>224</v>
      </c>
      <c r="BE996" s="244">
        <f>IF(N996="základní",J996,0)</f>
        <v>0</v>
      </c>
      <c r="BF996" s="244">
        <f>IF(N996="snížená",J996,0)</f>
        <v>0</v>
      </c>
      <c r="BG996" s="244">
        <f>IF(N996="zákl. přenesená",J996,0)</f>
        <v>0</v>
      </c>
      <c r="BH996" s="244">
        <f>IF(N996="sníž. přenesená",J996,0)</f>
        <v>0</v>
      </c>
      <c r="BI996" s="244">
        <f>IF(N996="nulová",J996,0)</f>
        <v>0</v>
      </c>
      <c r="BJ996" s="19" t="s">
        <v>89</v>
      </c>
      <c r="BK996" s="244">
        <f>ROUND(I996*H996,2)</f>
        <v>0</v>
      </c>
      <c r="BL996" s="19" t="s">
        <v>319</v>
      </c>
      <c r="BM996" s="243" t="s">
        <v>4491</v>
      </c>
    </row>
    <row r="997" s="14" customFormat="1">
      <c r="A997" s="14"/>
      <c r="B997" s="257"/>
      <c r="C997" s="258"/>
      <c r="D997" s="247" t="s">
        <v>232</v>
      </c>
      <c r="E997" s="259" t="s">
        <v>1</v>
      </c>
      <c r="F997" s="260" t="s">
        <v>1588</v>
      </c>
      <c r="G997" s="258"/>
      <c r="H997" s="259" t="s">
        <v>1</v>
      </c>
      <c r="I997" s="261"/>
      <c r="J997" s="258"/>
      <c r="K997" s="258"/>
      <c r="L997" s="262"/>
      <c r="M997" s="263"/>
      <c r="N997" s="264"/>
      <c r="O997" s="264"/>
      <c r="P997" s="264"/>
      <c r="Q997" s="264"/>
      <c r="R997" s="264"/>
      <c r="S997" s="264"/>
      <c r="T997" s="26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6" t="s">
        <v>232</v>
      </c>
      <c r="AU997" s="266" t="s">
        <v>89</v>
      </c>
      <c r="AV997" s="14" t="s">
        <v>84</v>
      </c>
      <c r="AW997" s="14" t="s">
        <v>33</v>
      </c>
      <c r="AX997" s="14" t="s">
        <v>78</v>
      </c>
      <c r="AY997" s="266" t="s">
        <v>224</v>
      </c>
    </row>
    <row r="998" s="13" customFormat="1">
      <c r="A998" s="13"/>
      <c r="B998" s="245"/>
      <c r="C998" s="246"/>
      <c r="D998" s="247" t="s">
        <v>232</v>
      </c>
      <c r="E998" s="248" t="s">
        <v>1</v>
      </c>
      <c r="F998" s="249" t="s">
        <v>1590</v>
      </c>
      <c r="G998" s="246"/>
      <c r="H998" s="250">
        <v>1</v>
      </c>
      <c r="I998" s="251"/>
      <c r="J998" s="246"/>
      <c r="K998" s="246"/>
      <c r="L998" s="252"/>
      <c r="M998" s="253"/>
      <c r="N998" s="254"/>
      <c r="O998" s="254"/>
      <c r="P998" s="254"/>
      <c r="Q998" s="254"/>
      <c r="R998" s="254"/>
      <c r="S998" s="254"/>
      <c r="T998" s="25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6" t="s">
        <v>232</v>
      </c>
      <c r="AU998" s="256" t="s">
        <v>89</v>
      </c>
      <c r="AV998" s="13" t="s">
        <v>89</v>
      </c>
      <c r="AW998" s="13" t="s">
        <v>33</v>
      </c>
      <c r="AX998" s="13" t="s">
        <v>84</v>
      </c>
      <c r="AY998" s="256" t="s">
        <v>224</v>
      </c>
    </row>
    <row r="999" s="2" customFormat="1" ht="37.8" customHeight="1">
      <c r="A999" s="40"/>
      <c r="B999" s="41"/>
      <c r="C999" s="231" t="s">
        <v>1429</v>
      </c>
      <c r="D999" s="231" t="s">
        <v>226</v>
      </c>
      <c r="E999" s="232" t="s">
        <v>3702</v>
      </c>
      <c r="F999" s="233" t="s">
        <v>3703</v>
      </c>
      <c r="G999" s="234" t="s">
        <v>386</v>
      </c>
      <c r="H999" s="235">
        <v>1</v>
      </c>
      <c r="I999" s="236"/>
      <c r="J999" s="237">
        <f>ROUND(I999*H999,2)</f>
        <v>0</v>
      </c>
      <c r="K999" s="238"/>
      <c r="L999" s="46"/>
      <c r="M999" s="239" t="s">
        <v>1</v>
      </c>
      <c r="N999" s="240" t="s">
        <v>44</v>
      </c>
      <c r="O999" s="93"/>
      <c r="P999" s="241">
        <f>O999*H999</f>
        <v>0</v>
      </c>
      <c r="Q999" s="241">
        <v>0</v>
      </c>
      <c r="R999" s="241">
        <f>Q999*H999</f>
        <v>0</v>
      </c>
      <c r="S999" s="241">
        <v>0</v>
      </c>
      <c r="T999" s="242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3" t="s">
        <v>319</v>
      </c>
      <c r="AT999" s="243" t="s">
        <v>226</v>
      </c>
      <c r="AU999" s="243" t="s">
        <v>89</v>
      </c>
      <c r="AY999" s="19" t="s">
        <v>224</v>
      </c>
      <c r="BE999" s="244">
        <f>IF(N999="základní",J999,0)</f>
        <v>0</v>
      </c>
      <c r="BF999" s="244">
        <f>IF(N999="snížená",J999,0)</f>
        <v>0</v>
      </c>
      <c r="BG999" s="244">
        <f>IF(N999="zákl. přenesená",J999,0)</f>
        <v>0</v>
      </c>
      <c r="BH999" s="244">
        <f>IF(N999="sníž. přenesená",J999,0)</f>
        <v>0</v>
      </c>
      <c r="BI999" s="244">
        <f>IF(N999="nulová",J999,0)</f>
        <v>0</v>
      </c>
      <c r="BJ999" s="19" t="s">
        <v>89</v>
      </c>
      <c r="BK999" s="244">
        <f>ROUND(I999*H999,2)</f>
        <v>0</v>
      </c>
      <c r="BL999" s="19" t="s">
        <v>319</v>
      </c>
      <c r="BM999" s="243" t="s">
        <v>4492</v>
      </c>
    </row>
    <row r="1000" s="14" customFormat="1">
      <c r="A1000" s="14"/>
      <c r="B1000" s="257"/>
      <c r="C1000" s="258"/>
      <c r="D1000" s="247" t="s">
        <v>232</v>
      </c>
      <c r="E1000" s="259" t="s">
        <v>1</v>
      </c>
      <c r="F1000" s="260" t="s">
        <v>1588</v>
      </c>
      <c r="G1000" s="258"/>
      <c r="H1000" s="259" t="s">
        <v>1</v>
      </c>
      <c r="I1000" s="261"/>
      <c r="J1000" s="258"/>
      <c r="K1000" s="258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232</v>
      </c>
      <c r="AU1000" s="266" t="s">
        <v>89</v>
      </c>
      <c r="AV1000" s="14" t="s">
        <v>84</v>
      </c>
      <c r="AW1000" s="14" t="s">
        <v>33</v>
      </c>
      <c r="AX1000" s="14" t="s">
        <v>78</v>
      </c>
      <c r="AY1000" s="266" t="s">
        <v>224</v>
      </c>
    </row>
    <row r="1001" s="14" customFormat="1">
      <c r="A1001" s="14"/>
      <c r="B1001" s="257"/>
      <c r="C1001" s="258"/>
      <c r="D1001" s="247" t="s">
        <v>232</v>
      </c>
      <c r="E1001" s="259" t="s">
        <v>1</v>
      </c>
      <c r="F1001" s="260" t="s">
        <v>3705</v>
      </c>
      <c r="G1001" s="258"/>
      <c r="H1001" s="259" t="s">
        <v>1</v>
      </c>
      <c r="I1001" s="261"/>
      <c r="J1001" s="258"/>
      <c r="K1001" s="258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6" t="s">
        <v>232</v>
      </c>
      <c r="AU1001" s="266" t="s">
        <v>89</v>
      </c>
      <c r="AV1001" s="14" t="s">
        <v>84</v>
      </c>
      <c r="AW1001" s="14" t="s">
        <v>33</v>
      </c>
      <c r="AX1001" s="14" t="s">
        <v>78</v>
      </c>
      <c r="AY1001" s="266" t="s">
        <v>224</v>
      </c>
    </row>
    <row r="1002" s="13" customFormat="1">
      <c r="A1002" s="13"/>
      <c r="B1002" s="245"/>
      <c r="C1002" s="246"/>
      <c r="D1002" s="247" t="s">
        <v>232</v>
      </c>
      <c r="E1002" s="248" t="s">
        <v>1</v>
      </c>
      <c r="F1002" s="249" t="s">
        <v>3706</v>
      </c>
      <c r="G1002" s="246"/>
      <c r="H1002" s="250">
        <v>1</v>
      </c>
      <c r="I1002" s="251"/>
      <c r="J1002" s="246"/>
      <c r="K1002" s="246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6" t="s">
        <v>232</v>
      </c>
      <c r="AU1002" s="256" t="s">
        <v>89</v>
      </c>
      <c r="AV1002" s="13" t="s">
        <v>89</v>
      </c>
      <c r="AW1002" s="13" t="s">
        <v>33</v>
      </c>
      <c r="AX1002" s="13" t="s">
        <v>84</v>
      </c>
      <c r="AY1002" s="256" t="s">
        <v>224</v>
      </c>
    </row>
    <row r="1003" s="2" customFormat="1" ht="24.15" customHeight="1">
      <c r="A1003" s="40"/>
      <c r="B1003" s="41"/>
      <c r="C1003" s="231" t="s">
        <v>1433</v>
      </c>
      <c r="D1003" s="231" t="s">
        <v>226</v>
      </c>
      <c r="E1003" s="232" t="s">
        <v>3707</v>
      </c>
      <c r="F1003" s="233" t="s">
        <v>1613</v>
      </c>
      <c r="G1003" s="234" t="s">
        <v>386</v>
      </c>
      <c r="H1003" s="235">
        <v>1</v>
      </c>
      <c r="I1003" s="236"/>
      <c r="J1003" s="237">
        <f>ROUND(I1003*H1003,2)</f>
        <v>0</v>
      </c>
      <c r="K1003" s="238"/>
      <c r="L1003" s="46"/>
      <c r="M1003" s="239" t="s">
        <v>1</v>
      </c>
      <c r="N1003" s="240" t="s">
        <v>44</v>
      </c>
      <c r="O1003" s="93"/>
      <c r="P1003" s="241">
        <f>O1003*H1003</f>
        <v>0</v>
      </c>
      <c r="Q1003" s="241">
        <v>0</v>
      </c>
      <c r="R1003" s="241">
        <f>Q1003*H1003</f>
        <v>0</v>
      </c>
      <c r="S1003" s="241">
        <v>0</v>
      </c>
      <c r="T1003" s="242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3" t="s">
        <v>319</v>
      </c>
      <c r="AT1003" s="243" t="s">
        <v>226</v>
      </c>
      <c r="AU1003" s="243" t="s">
        <v>89</v>
      </c>
      <c r="AY1003" s="19" t="s">
        <v>224</v>
      </c>
      <c r="BE1003" s="244">
        <f>IF(N1003="základní",J1003,0)</f>
        <v>0</v>
      </c>
      <c r="BF1003" s="244">
        <f>IF(N1003="snížená",J1003,0)</f>
        <v>0</v>
      </c>
      <c r="BG1003" s="244">
        <f>IF(N1003="zákl. přenesená",J1003,0)</f>
        <v>0</v>
      </c>
      <c r="BH1003" s="244">
        <f>IF(N1003="sníž. přenesená",J1003,0)</f>
        <v>0</v>
      </c>
      <c r="BI1003" s="244">
        <f>IF(N1003="nulová",J1003,0)</f>
        <v>0</v>
      </c>
      <c r="BJ1003" s="19" t="s">
        <v>89</v>
      </c>
      <c r="BK1003" s="244">
        <f>ROUND(I1003*H1003,2)</f>
        <v>0</v>
      </c>
      <c r="BL1003" s="19" t="s">
        <v>319</v>
      </c>
      <c r="BM1003" s="243" t="s">
        <v>4493</v>
      </c>
    </row>
    <row r="1004" s="14" customFormat="1">
      <c r="A1004" s="14"/>
      <c r="B1004" s="257"/>
      <c r="C1004" s="258"/>
      <c r="D1004" s="247" t="s">
        <v>232</v>
      </c>
      <c r="E1004" s="259" t="s">
        <v>1</v>
      </c>
      <c r="F1004" s="260" t="s">
        <v>1588</v>
      </c>
      <c r="G1004" s="258"/>
      <c r="H1004" s="259" t="s">
        <v>1</v>
      </c>
      <c r="I1004" s="261"/>
      <c r="J1004" s="258"/>
      <c r="K1004" s="258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232</v>
      </c>
      <c r="AU1004" s="266" t="s">
        <v>89</v>
      </c>
      <c r="AV1004" s="14" t="s">
        <v>84</v>
      </c>
      <c r="AW1004" s="14" t="s">
        <v>33</v>
      </c>
      <c r="AX1004" s="14" t="s">
        <v>78</v>
      </c>
      <c r="AY1004" s="266" t="s">
        <v>224</v>
      </c>
    </row>
    <row r="1005" s="13" customFormat="1">
      <c r="A1005" s="13"/>
      <c r="B1005" s="245"/>
      <c r="C1005" s="246"/>
      <c r="D1005" s="247" t="s">
        <v>232</v>
      </c>
      <c r="E1005" s="248" t="s">
        <v>1</v>
      </c>
      <c r="F1005" s="249" t="s">
        <v>1595</v>
      </c>
      <c r="G1005" s="246"/>
      <c r="H1005" s="250">
        <v>1</v>
      </c>
      <c r="I1005" s="251"/>
      <c r="J1005" s="246"/>
      <c r="K1005" s="246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6" t="s">
        <v>232</v>
      </c>
      <c r="AU1005" s="256" t="s">
        <v>89</v>
      </c>
      <c r="AV1005" s="13" t="s">
        <v>89</v>
      </c>
      <c r="AW1005" s="13" t="s">
        <v>33</v>
      </c>
      <c r="AX1005" s="13" t="s">
        <v>84</v>
      </c>
      <c r="AY1005" s="256" t="s">
        <v>224</v>
      </c>
    </row>
    <row r="1006" s="2" customFormat="1" ht="24.15" customHeight="1">
      <c r="A1006" s="40"/>
      <c r="B1006" s="41"/>
      <c r="C1006" s="231" t="s">
        <v>1437</v>
      </c>
      <c r="D1006" s="231" t="s">
        <v>226</v>
      </c>
      <c r="E1006" s="232" t="s">
        <v>3709</v>
      </c>
      <c r="F1006" s="233" t="s">
        <v>3710</v>
      </c>
      <c r="G1006" s="234" t="s">
        <v>386</v>
      </c>
      <c r="H1006" s="235">
        <v>1</v>
      </c>
      <c r="I1006" s="236"/>
      <c r="J1006" s="237">
        <f>ROUND(I1006*H1006,2)</f>
        <v>0</v>
      </c>
      <c r="K1006" s="238"/>
      <c r="L1006" s="46"/>
      <c r="M1006" s="239" t="s">
        <v>1</v>
      </c>
      <c r="N1006" s="240" t="s">
        <v>44</v>
      </c>
      <c r="O1006" s="93"/>
      <c r="P1006" s="241">
        <f>O1006*H1006</f>
        <v>0</v>
      </c>
      <c r="Q1006" s="241">
        <v>0</v>
      </c>
      <c r="R1006" s="241">
        <f>Q1006*H1006</f>
        <v>0</v>
      </c>
      <c r="S1006" s="241">
        <v>0</v>
      </c>
      <c r="T1006" s="242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3" t="s">
        <v>319</v>
      </c>
      <c r="AT1006" s="243" t="s">
        <v>226</v>
      </c>
      <c r="AU1006" s="243" t="s">
        <v>89</v>
      </c>
      <c r="AY1006" s="19" t="s">
        <v>224</v>
      </c>
      <c r="BE1006" s="244">
        <f>IF(N1006="základní",J1006,0)</f>
        <v>0</v>
      </c>
      <c r="BF1006" s="244">
        <f>IF(N1006="snížená",J1006,0)</f>
        <v>0</v>
      </c>
      <c r="BG1006" s="244">
        <f>IF(N1006="zákl. přenesená",J1006,0)</f>
        <v>0</v>
      </c>
      <c r="BH1006" s="244">
        <f>IF(N1006="sníž. přenesená",J1006,0)</f>
        <v>0</v>
      </c>
      <c r="BI1006" s="244">
        <f>IF(N1006="nulová",J1006,0)</f>
        <v>0</v>
      </c>
      <c r="BJ1006" s="19" t="s">
        <v>89</v>
      </c>
      <c r="BK1006" s="244">
        <f>ROUND(I1006*H1006,2)</f>
        <v>0</v>
      </c>
      <c r="BL1006" s="19" t="s">
        <v>319</v>
      </c>
      <c r="BM1006" s="243" t="s">
        <v>4494</v>
      </c>
    </row>
    <row r="1007" s="14" customFormat="1">
      <c r="A1007" s="14"/>
      <c r="B1007" s="257"/>
      <c r="C1007" s="258"/>
      <c r="D1007" s="247" t="s">
        <v>232</v>
      </c>
      <c r="E1007" s="259" t="s">
        <v>1</v>
      </c>
      <c r="F1007" s="260" t="s">
        <v>1588</v>
      </c>
      <c r="G1007" s="258"/>
      <c r="H1007" s="259" t="s">
        <v>1</v>
      </c>
      <c r="I1007" s="261"/>
      <c r="J1007" s="258"/>
      <c r="K1007" s="258"/>
      <c r="L1007" s="262"/>
      <c r="M1007" s="263"/>
      <c r="N1007" s="264"/>
      <c r="O1007" s="264"/>
      <c r="P1007" s="264"/>
      <c r="Q1007" s="264"/>
      <c r="R1007" s="264"/>
      <c r="S1007" s="264"/>
      <c r="T1007" s="26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6" t="s">
        <v>232</v>
      </c>
      <c r="AU1007" s="266" t="s">
        <v>89</v>
      </c>
      <c r="AV1007" s="14" t="s">
        <v>84</v>
      </c>
      <c r="AW1007" s="14" t="s">
        <v>33</v>
      </c>
      <c r="AX1007" s="14" t="s">
        <v>78</v>
      </c>
      <c r="AY1007" s="266" t="s">
        <v>224</v>
      </c>
    </row>
    <row r="1008" s="13" customFormat="1">
      <c r="A1008" s="13"/>
      <c r="B1008" s="245"/>
      <c r="C1008" s="246"/>
      <c r="D1008" s="247" t="s">
        <v>232</v>
      </c>
      <c r="E1008" s="248" t="s">
        <v>1</v>
      </c>
      <c r="F1008" s="249" t="s">
        <v>1600</v>
      </c>
      <c r="G1008" s="246"/>
      <c r="H1008" s="250">
        <v>1</v>
      </c>
      <c r="I1008" s="251"/>
      <c r="J1008" s="246"/>
      <c r="K1008" s="246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6" t="s">
        <v>232</v>
      </c>
      <c r="AU1008" s="256" t="s">
        <v>89</v>
      </c>
      <c r="AV1008" s="13" t="s">
        <v>89</v>
      </c>
      <c r="AW1008" s="13" t="s">
        <v>33</v>
      </c>
      <c r="AX1008" s="13" t="s">
        <v>84</v>
      </c>
      <c r="AY1008" s="256" t="s">
        <v>224</v>
      </c>
    </row>
    <row r="1009" s="2" customFormat="1" ht="24.15" customHeight="1">
      <c r="A1009" s="40"/>
      <c r="B1009" s="41"/>
      <c r="C1009" s="231" t="s">
        <v>1451</v>
      </c>
      <c r="D1009" s="231" t="s">
        <v>226</v>
      </c>
      <c r="E1009" s="232" t="s">
        <v>3712</v>
      </c>
      <c r="F1009" s="233" t="s">
        <v>3713</v>
      </c>
      <c r="G1009" s="234" t="s">
        <v>386</v>
      </c>
      <c r="H1009" s="235">
        <v>1</v>
      </c>
      <c r="I1009" s="236"/>
      <c r="J1009" s="237">
        <f>ROUND(I1009*H1009,2)</f>
        <v>0</v>
      </c>
      <c r="K1009" s="238"/>
      <c r="L1009" s="46"/>
      <c r="M1009" s="239" t="s">
        <v>1</v>
      </c>
      <c r="N1009" s="240" t="s">
        <v>44</v>
      </c>
      <c r="O1009" s="93"/>
      <c r="P1009" s="241">
        <f>O1009*H1009</f>
        <v>0</v>
      </c>
      <c r="Q1009" s="241">
        <v>0</v>
      </c>
      <c r="R1009" s="241">
        <f>Q1009*H1009</f>
        <v>0</v>
      </c>
      <c r="S1009" s="241">
        <v>0</v>
      </c>
      <c r="T1009" s="242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3" t="s">
        <v>319</v>
      </c>
      <c r="AT1009" s="243" t="s">
        <v>226</v>
      </c>
      <c r="AU1009" s="243" t="s">
        <v>89</v>
      </c>
      <c r="AY1009" s="19" t="s">
        <v>224</v>
      </c>
      <c r="BE1009" s="244">
        <f>IF(N1009="základní",J1009,0)</f>
        <v>0</v>
      </c>
      <c r="BF1009" s="244">
        <f>IF(N1009="snížená",J1009,0)</f>
        <v>0</v>
      </c>
      <c r="BG1009" s="244">
        <f>IF(N1009="zákl. přenesená",J1009,0)</f>
        <v>0</v>
      </c>
      <c r="BH1009" s="244">
        <f>IF(N1009="sníž. přenesená",J1009,0)</f>
        <v>0</v>
      </c>
      <c r="BI1009" s="244">
        <f>IF(N1009="nulová",J1009,0)</f>
        <v>0</v>
      </c>
      <c r="BJ1009" s="19" t="s">
        <v>89</v>
      </c>
      <c r="BK1009" s="244">
        <f>ROUND(I1009*H1009,2)</f>
        <v>0</v>
      </c>
      <c r="BL1009" s="19" t="s">
        <v>319</v>
      </c>
      <c r="BM1009" s="243" t="s">
        <v>4495</v>
      </c>
    </row>
    <row r="1010" s="14" customFormat="1">
      <c r="A1010" s="14"/>
      <c r="B1010" s="257"/>
      <c r="C1010" s="258"/>
      <c r="D1010" s="247" t="s">
        <v>232</v>
      </c>
      <c r="E1010" s="259" t="s">
        <v>1</v>
      </c>
      <c r="F1010" s="260" t="s">
        <v>1588</v>
      </c>
      <c r="G1010" s="258"/>
      <c r="H1010" s="259" t="s">
        <v>1</v>
      </c>
      <c r="I1010" s="261"/>
      <c r="J1010" s="258"/>
      <c r="K1010" s="258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6" t="s">
        <v>232</v>
      </c>
      <c r="AU1010" s="266" t="s">
        <v>89</v>
      </c>
      <c r="AV1010" s="14" t="s">
        <v>84</v>
      </c>
      <c r="AW1010" s="14" t="s">
        <v>33</v>
      </c>
      <c r="AX1010" s="14" t="s">
        <v>78</v>
      </c>
      <c r="AY1010" s="266" t="s">
        <v>224</v>
      </c>
    </row>
    <row r="1011" s="13" customFormat="1">
      <c r="A1011" s="13"/>
      <c r="B1011" s="245"/>
      <c r="C1011" s="246"/>
      <c r="D1011" s="247" t="s">
        <v>232</v>
      </c>
      <c r="E1011" s="248" t="s">
        <v>1</v>
      </c>
      <c r="F1011" s="249" t="s">
        <v>3715</v>
      </c>
      <c r="G1011" s="246"/>
      <c r="H1011" s="250">
        <v>1</v>
      </c>
      <c r="I1011" s="251"/>
      <c r="J1011" s="246"/>
      <c r="K1011" s="246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6" t="s">
        <v>232</v>
      </c>
      <c r="AU1011" s="256" t="s">
        <v>89</v>
      </c>
      <c r="AV1011" s="13" t="s">
        <v>89</v>
      </c>
      <c r="AW1011" s="13" t="s">
        <v>33</v>
      </c>
      <c r="AX1011" s="13" t="s">
        <v>84</v>
      </c>
      <c r="AY1011" s="256" t="s">
        <v>224</v>
      </c>
    </row>
    <row r="1012" s="2" customFormat="1" ht="24.15" customHeight="1">
      <c r="A1012" s="40"/>
      <c r="B1012" s="41"/>
      <c r="C1012" s="231" t="s">
        <v>1456</v>
      </c>
      <c r="D1012" s="231" t="s">
        <v>226</v>
      </c>
      <c r="E1012" s="232" t="s">
        <v>3716</v>
      </c>
      <c r="F1012" s="233" t="s">
        <v>3713</v>
      </c>
      <c r="G1012" s="234" t="s">
        <v>386</v>
      </c>
      <c r="H1012" s="235">
        <v>1</v>
      </c>
      <c r="I1012" s="236"/>
      <c r="J1012" s="237">
        <f>ROUND(I1012*H1012,2)</f>
        <v>0</v>
      </c>
      <c r="K1012" s="238"/>
      <c r="L1012" s="46"/>
      <c r="M1012" s="239" t="s">
        <v>1</v>
      </c>
      <c r="N1012" s="240" t="s">
        <v>44</v>
      </c>
      <c r="O1012" s="93"/>
      <c r="P1012" s="241">
        <f>O1012*H1012</f>
        <v>0</v>
      </c>
      <c r="Q1012" s="241">
        <v>0</v>
      </c>
      <c r="R1012" s="241">
        <f>Q1012*H1012</f>
        <v>0</v>
      </c>
      <c r="S1012" s="241">
        <v>0</v>
      </c>
      <c r="T1012" s="242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3" t="s">
        <v>319</v>
      </c>
      <c r="AT1012" s="243" t="s">
        <v>226</v>
      </c>
      <c r="AU1012" s="243" t="s">
        <v>89</v>
      </c>
      <c r="AY1012" s="19" t="s">
        <v>224</v>
      </c>
      <c r="BE1012" s="244">
        <f>IF(N1012="základní",J1012,0)</f>
        <v>0</v>
      </c>
      <c r="BF1012" s="244">
        <f>IF(N1012="snížená",J1012,0)</f>
        <v>0</v>
      </c>
      <c r="BG1012" s="244">
        <f>IF(N1012="zákl. přenesená",J1012,0)</f>
        <v>0</v>
      </c>
      <c r="BH1012" s="244">
        <f>IF(N1012="sníž. přenesená",J1012,0)</f>
        <v>0</v>
      </c>
      <c r="BI1012" s="244">
        <f>IF(N1012="nulová",J1012,0)</f>
        <v>0</v>
      </c>
      <c r="BJ1012" s="19" t="s">
        <v>89</v>
      </c>
      <c r="BK1012" s="244">
        <f>ROUND(I1012*H1012,2)</f>
        <v>0</v>
      </c>
      <c r="BL1012" s="19" t="s">
        <v>319</v>
      </c>
      <c r="BM1012" s="243" t="s">
        <v>4496</v>
      </c>
    </row>
    <row r="1013" s="14" customFormat="1">
      <c r="A1013" s="14"/>
      <c r="B1013" s="257"/>
      <c r="C1013" s="258"/>
      <c r="D1013" s="247" t="s">
        <v>232</v>
      </c>
      <c r="E1013" s="259" t="s">
        <v>1</v>
      </c>
      <c r="F1013" s="260" t="s">
        <v>1588</v>
      </c>
      <c r="G1013" s="258"/>
      <c r="H1013" s="259" t="s">
        <v>1</v>
      </c>
      <c r="I1013" s="261"/>
      <c r="J1013" s="258"/>
      <c r="K1013" s="258"/>
      <c r="L1013" s="262"/>
      <c r="M1013" s="263"/>
      <c r="N1013" s="264"/>
      <c r="O1013" s="264"/>
      <c r="P1013" s="264"/>
      <c r="Q1013" s="264"/>
      <c r="R1013" s="264"/>
      <c r="S1013" s="264"/>
      <c r="T1013" s="26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6" t="s">
        <v>232</v>
      </c>
      <c r="AU1013" s="266" t="s">
        <v>89</v>
      </c>
      <c r="AV1013" s="14" t="s">
        <v>84</v>
      </c>
      <c r="AW1013" s="14" t="s">
        <v>33</v>
      </c>
      <c r="AX1013" s="14" t="s">
        <v>78</v>
      </c>
      <c r="AY1013" s="266" t="s">
        <v>224</v>
      </c>
    </row>
    <row r="1014" s="13" customFormat="1">
      <c r="A1014" s="13"/>
      <c r="B1014" s="245"/>
      <c r="C1014" s="246"/>
      <c r="D1014" s="247" t="s">
        <v>232</v>
      </c>
      <c r="E1014" s="248" t="s">
        <v>1</v>
      </c>
      <c r="F1014" s="249" t="s">
        <v>1610</v>
      </c>
      <c r="G1014" s="246"/>
      <c r="H1014" s="250">
        <v>1</v>
      </c>
      <c r="I1014" s="251"/>
      <c r="J1014" s="246"/>
      <c r="K1014" s="246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6" t="s">
        <v>232</v>
      </c>
      <c r="AU1014" s="256" t="s">
        <v>89</v>
      </c>
      <c r="AV1014" s="13" t="s">
        <v>89</v>
      </c>
      <c r="AW1014" s="13" t="s">
        <v>33</v>
      </c>
      <c r="AX1014" s="13" t="s">
        <v>84</v>
      </c>
      <c r="AY1014" s="256" t="s">
        <v>224</v>
      </c>
    </row>
    <row r="1015" s="2" customFormat="1" ht="33" customHeight="1">
      <c r="A1015" s="40"/>
      <c r="B1015" s="41"/>
      <c r="C1015" s="231" t="s">
        <v>1461</v>
      </c>
      <c r="D1015" s="231" t="s">
        <v>226</v>
      </c>
      <c r="E1015" s="232" t="s">
        <v>3718</v>
      </c>
      <c r="F1015" s="233" t="s">
        <v>1608</v>
      </c>
      <c r="G1015" s="234" t="s">
        <v>386</v>
      </c>
      <c r="H1015" s="235">
        <v>1</v>
      </c>
      <c r="I1015" s="236"/>
      <c r="J1015" s="237">
        <f>ROUND(I1015*H1015,2)</f>
        <v>0</v>
      </c>
      <c r="K1015" s="238"/>
      <c r="L1015" s="46"/>
      <c r="M1015" s="239" t="s">
        <v>1</v>
      </c>
      <c r="N1015" s="240" t="s">
        <v>44</v>
      </c>
      <c r="O1015" s="93"/>
      <c r="P1015" s="241">
        <f>O1015*H1015</f>
        <v>0</v>
      </c>
      <c r="Q1015" s="241">
        <v>0</v>
      </c>
      <c r="R1015" s="241">
        <f>Q1015*H1015</f>
        <v>0</v>
      </c>
      <c r="S1015" s="241">
        <v>0</v>
      </c>
      <c r="T1015" s="242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3" t="s">
        <v>319</v>
      </c>
      <c r="AT1015" s="243" t="s">
        <v>226</v>
      </c>
      <c r="AU1015" s="243" t="s">
        <v>89</v>
      </c>
      <c r="AY1015" s="19" t="s">
        <v>224</v>
      </c>
      <c r="BE1015" s="244">
        <f>IF(N1015="základní",J1015,0)</f>
        <v>0</v>
      </c>
      <c r="BF1015" s="244">
        <f>IF(N1015="snížená",J1015,0)</f>
        <v>0</v>
      </c>
      <c r="BG1015" s="244">
        <f>IF(N1015="zákl. přenesená",J1015,0)</f>
        <v>0</v>
      </c>
      <c r="BH1015" s="244">
        <f>IF(N1015="sníž. přenesená",J1015,0)</f>
        <v>0</v>
      </c>
      <c r="BI1015" s="244">
        <f>IF(N1015="nulová",J1015,0)</f>
        <v>0</v>
      </c>
      <c r="BJ1015" s="19" t="s">
        <v>89</v>
      </c>
      <c r="BK1015" s="244">
        <f>ROUND(I1015*H1015,2)</f>
        <v>0</v>
      </c>
      <c r="BL1015" s="19" t="s">
        <v>319</v>
      </c>
      <c r="BM1015" s="243" t="s">
        <v>4497</v>
      </c>
    </row>
    <row r="1016" s="14" customFormat="1">
      <c r="A1016" s="14"/>
      <c r="B1016" s="257"/>
      <c r="C1016" s="258"/>
      <c r="D1016" s="247" t="s">
        <v>232</v>
      </c>
      <c r="E1016" s="259" t="s">
        <v>1</v>
      </c>
      <c r="F1016" s="260" t="s">
        <v>1588</v>
      </c>
      <c r="G1016" s="258"/>
      <c r="H1016" s="259" t="s">
        <v>1</v>
      </c>
      <c r="I1016" s="261"/>
      <c r="J1016" s="258"/>
      <c r="K1016" s="258"/>
      <c r="L1016" s="262"/>
      <c r="M1016" s="263"/>
      <c r="N1016" s="264"/>
      <c r="O1016" s="264"/>
      <c r="P1016" s="264"/>
      <c r="Q1016" s="264"/>
      <c r="R1016" s="264"/>
      <c r="S1016" s="264"/>
      <c r="T1016" s="26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6" t="s">
        <v>232</v>
      </c>
      <c r="AU1016" s="266" t="s">
        <v>89</v>
      </c>
      <c r="AV1016" s="14" t="s">
        <v>84</v>
      </c>
      <c r="AW1016" s="14" t="s">
        <v>33</v>
      </c>
      <c r="AX1016" s="14" t="s">
        <v>78</v>
      </c>
      <c r="AY1016" s="266" t="s">
        <v>224</v>
      </c>
    </row>
    <row r="1017" s="13" customFormat="1">
      <c r="A1017" s="13"/>
      <c r="B1017" s="245"/>
      <c r="C1017" s="246"/>
      <c r="D1017" s="247" t="s">
        <v>232</v>
      </c>
      <c r="E1017" s="248" t="s">
        <v>1</v>
      </c>
      <c r="F1017" s="249" t="s">
        <v>3720</v>
      </c>
      <c r="G1017" s="246"/>
      <c r="H1017" s="250">
        <v>1</v>
      </c>
      <c r="I1017" s="251"/>
      <c r="J1017" s="246"/>
      <c r="K1017" s="246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6" t="s">
        <v>232</v>
      </c>
      <c r="AU1017" s="256" t="s">
        <v>89</v>
      </c>
      <c r="AV1017" s="13" t="s">
        <v>89</v>
      </c>
      <c r="AW1017" s="13" t="s">
        <v>33</v>
      </c>
      <c r="AX1017" s="13" t="s">
        <v>84</v>
      </c>
      <c r="AY1017" s="256" t="s">
        <v>224</v>
      </c>
    </row>
    <row r="1018" s="2" customFormat="1" ht="21.75" customHeight="1">
      <c r="A1018" s="40"/>
      <c r="B1018" s="41"/>
      <c r="C1018" s="231" t="s">
        <v>1467</v>
      </c>
      <c r="D1018" s="231" t="s">
        <v>226</v>
      </c>
      <c r="E1018" s="232" t="s">
        <v>1652</v>
      </c>
      <c r="F1018" s="233" t="s">
        <v>1653</v>
      </c>
      <c r="G1018" s="234" t="s">
        <v>229</v>
      </c>
      <c r="H1018" s="235">
        <v>134.584</v>
      </c>
      <c r="I1018" s="236"/>
      <c r="J1018" s="237">
        <f>ROUND(I1018*H1018,2)</f>
        <v>0</v>
      </c>
      <c r="K1018" s="238"/>
      <c r="L1018" s="46"/>
      <c r="M1018" s="239" t="s">
        <v>1</v>
      </c>
      <c r="N1018" s="240" t="s">
        <v>44</v>
      </c>
      <c r="O1018" s="93"/>
      <c r="P1018" s="241">
        <f>O1018*H1018</f>
        <v>0</v>
      </c>
      <c r="Q1018" s="241">
        <v>8.0000000000000007E-05</v>
      </c>
      <c r="R1018" s="241">
        <f>Q1018*H1018</f>
        <v>0.010766720000000001</v>
      </c>
      <c r="S1018" s="241">
        <v>0</v>
      </c>
      <c r="T1018" s="242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3" t="s">
        <v>319</v>
      </c>
      <c r="AT1018" s="243" t="s">
        <v>226</v>
      </c>
      <c r="AU1018" s="243" t="s">
        <v>89</v>
      </c>
      <c r="AY1018" s="19" t="s">
        <v>224</v>
      </c>
      <c r="BE1018" s="244">
        <f>IF(N1018="základní",J1018,0)</f>
        <v>0</v>
      </c>
      <c r="BF1018" s="244">
        <f>IF(N1018="snížená",J1018,0)</f>
        <v>0</v>
      </c>
      <c r="BG1018" s="244">
        <f>IF(N1018="zákl. přenesená",J1018,0)</f>
        <v>0</v>
      </c>
      <c r="BH1018" s="244">
        <f>IF(N1018="sníž. přenesená",J1018,0)</f>
        <v>0</v>
      </c>
      <c r="BI1018" s="244">
        <f>IF(N1018="nulová",J1018,0)</f>
        <v>0</v>
      </c>
      <c r="BJ1018" s="19" t="s">
        <v>89</v>
      </c>
      <c r="BK1018" s="244">
        <f>ROUND(I1018*H1018,2)</f>
        <v>0</v>
      </c>
      <c r="BL1018" s="19" t="s">
        <v>319</v>
      </c>
      <c r="BM1018" s="243" t="s">
        <v>4498</v>
      </c>
    </row>
    <row r="1019" s="14" customFormat="1">
      <c r="A1019" s="14"/>
      <c r="B1019" s="257"/>
      <c r="C1019" s="258"/>
      <c r="D1019" s="247" t="s">
        <v>232</v>
      </c>
      <c r="E1019" s="259" t="s">
        <v>1</v>
      </c>
      <c r="F1019" s="260" t="s">
        <v>570</v>
      </c>
      <c r="G1019" s="258"/>
      <c r="H1019" s="259" t="s">
        <v>1</v>
      </c>
      <c r="I1019" s="261"/>
      <c r="J1019" s="258"/>
      <c r="K1019" s="258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6" t="s">
        <v>232</v>
      </c>
      <c r="AU1019" s="266" t="s">
        <v>89</v>
      </c>
      <c r="AV1019" s="14" t="s">
        <v>84</v>
      </c>
      <c r="AW1019" s="14" t="s">
        <v>33</v>
      </c>
      <c r="AX1019" s="14" t="s">
        <v>78</v>
      </c>
      <c r="AY1019" s="266" t="s">
        <v>224</v>
      </c>
    </row>
    <row r="1020" s="13" customFormat="1">
      <c r="A1020" s="13"/>
      <c r="B1020" s="245"/>
      <c r="C1020" s="246"/>
      <c r="D1020" s="247" t="s">
        <v>232</v>
      </c>
      <c r="E1020" s="248" t="s">
        <v>1</v>
      </c>
      <c r="F1020" s="249" t="s">
        <v>3722</v>
      </c>
      <c r="G1020" s="246"/>
      <c r="H1020" s="250">
        <v>6.8239999999999998</v>
      </c>
      <c r="I1020" s="251"/>
      <c r="J1020" s="246"/>
      <c r="K1020" s="246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6" t="s">
        <v>232</v>
      </c>
      <c r="AU1020" s="256" t="s">
        <v>89</v>
      </c>
      <c r="AV1020" s="13" t="s">
        <v>89</v>
      </c>
      <c r="AW1020" s="13" t="s">
        <v>33</v>
      </c>
      <c r="AX1020" s="13" t="s">
        <v>78</v>
      </c>
      <c r="AY1020" s="256" t="s">
        <v>224</v>
      </c>
    </row>
    <row r="1021" s="13" customFormat="1">
      <c r="A1021" s="13"/>
      <c r="B1021" s="245"/>
      <c r="C1021" s="246"/>
      <c r="D1021" s="247" t="s">
        <v>232</v>
      </c>
      <c r="E1021" s="248" t="s">
        <v>1</v>
      </c>
      <c r="F1021" s="249" t="s">
        <v>3723</v>
      </c>
      <c r="G1021" s="246"/>
      <c r="H1021" s="250">
        <v>4.2679999999999998</v>
      </c>
      <c r="I1021" s="251"/>
      <c r="J1021" s="246"/>
      <c r="K1021" s="246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6" t="s">
        <v>232</v>
      </c>
      <c r="AU1021" s="256" t="s">
        <v>89</v>
      </c>
      <c r="AV1021" s="13" t="s">
        <v>89</v>
      </c>
      <c r="AW1021" s="13" t="s">
        <v>33</v>
      </c>
      <c r="AX1021" s="13" t="s">
        <v>78</v>
      </c>
      <c r="AY1021" s="256" t="s">
        <v>224</v>
      </c>
    </row>
    <row r="1022" s="13" customFormat="1">
      <c r="A1022" s="13"/>
      <c r="B1022" s="245"/>
      <c r="C1022" s="246"/>
      <c r="D1022" s="247" t="s">
        <v>232</v>
      </c>
      <c r="E1022" s="248" t="s">
        <v>1</v>
      </c>
      <c r="F1022" s="249" t="s">
        <v>3724</v>
      </c>
      <c r="G1022" s="246"/>
      <c r="H1022" s="250">
        <v>2.7749999999999999</v>
      </c>
      <c r="I1022" s="251"/>
      <c r="J1022" s="246"/>
      <c r="K1022" s="246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6" t="s">
        <v>232</v>
      </c>
      <c r="AU1022" s="256" t="s">
        <v>89</v>
      </c>
      <c r="AV1022" s="13" t="s">
        <v>89</v>
      </c>
      <c r="AW1022" s="13" t="s">
        <v>33</v>
      </c>
      <c r="AX1022" s="13" t="s">
        <v>78</v>
      </c>
      <c r="AY1022" s="256" t="s">
        <v>224</v>
      </c>
    </row>
    <row r="1023" s="13" customFormat="1">
      <c r="A1023" s="13"/>
      <c r="B1023" s="245"/>
      <c r="C1023" s="246"/>
      <c r="D1023" s="247" t="s">
        <v>232</v>
      </c>
      <c r="E1023" s="248" t="s">
        <v>1</v>
      </c>
      <c r="F1023" s="249" t="s">
        <v>4329</v>
      </c>
      <c r="G1023" s="246"/>
      <c r="H1023" s="250">
        <v>37.347000000000001</v>
      </c>
      <c r="I1023" s="251"/>
      <c r="J1023" s="246"/>
      <c r="K1023" s="246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6" t="s">
        <v>232</v>
      </c>
      <c r="AU1023" s="256" t="s">
        <v>89</v>
      </c>
      <c r="AV1023" s="13" t="s">
        <v>89</v>
      </c>
      <c r="AW1023" s="13" t="s">
        <v>33</v>
      </c>
      <c r="AX1023" s="13" t="s">
        <v>78</v>
      </c>
      <c r="AY1023" s="256" t="s">
        <v>224</v>
      </c>
    </row>
    <row r="1024" s="13" customFormat="1">
      <c r="A1024" s="13"/>
      <c r="B1024" s="245"/>
      <c r="C1024" s="246"/>
      <c r="D1024" s="247" t="s">
        <v>232</v>
      </c>
      <c r="E1024" s="248" t="s">
        <v>1</v>
      </c>
      <c r="F1024" s="249" t="s">
        <v>4499</v>
      </c>
      <c r="G1024" s="246"/>
      <c r="H1024" s="250">
        <v>39.908000000000001</v>
      </c>
      <c r="I1024" s="251"/>
      <c r="J1024" s="246"/>
      <c r="K1024" s="246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6" t="s">
        <v>232</v>
      </c>
      <c r="AU1024" s="256" t="s">
        <v>89</v>
      </c>
      <c r="AV1024" s="13" t="s">
        <v>89</v>
      </c>
      <c r="AW1024" s="13" t="s">
        <v>33</v>
      </c>
      <c r="AX1024" s="13" t="s">
        <v>78</v>
      </c>
      <c r="AY1024" s="256" t="s">
        <v>224</v>
      </c>
    </row>
    <row r="1025" s="13" customFormat="1">
      <c r="A1025" s="13"/>
      <c r="B1025" s="245"/>
      <c r="C1025" s="246"/>
      <c r="D1025" s="247" t="s">
        <v>232</v>
      </c>
      <c r="E1025" s="248" t="s">
        <v>1</v>
      </c>
      <c r="F1025" s="249" t="s">
        <v>3382</v>
      </c>
      <c r="G1025" s="246"/>
      <c r="H1025" s="250">
        <v>23.486999999999998</v>
      </c>
      <c r="I1025" s="251"/>
      <c r="J1025" s="246"/>
      <c r="K1025" s="246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6" t="s">
        <v>232</v>
      </c>
      <c r="AU1025" s="256" t="s">
        <v>89</v>
      </c>
      <c r="AV1025" s="13" t="s">
        <v>89</v>
      </c>
      <c r="AW1025" s="13" t="s">
        <v>33</v>
      </c>
      <c r="AX1025" s="13" t="s">
        <v>78</v>
      </c>
      <c r="AY1025" s="256" t="s">
        <v>224</v>
      </c>
    </row>
    <row r="1026" s="13" customFormat="1">
      <c r="A1026" s="13"/>
      <c r="B1026" s="245"/>
      <c r="C1026" s="246"/>
      <c r="D1026" s="247" t="s">
        <v>232</v>
      </c>
      <c r="E1026" s="248" t="s">
        <v>1</v>
      </c>
      <c r="F1026" s="249" t="s">
        <v>4328</v>
      </c>
      <c r="G1026" s="246"/>
      <c r="H1026" s="250">
        <v>16.542000000000002</v>
      </c>
      <c r="I1026" s="251"/>
      <c r="J1026" s="246"/>
      <c r="K1026" s="246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6" t="s">
        <v>232</v>
      </c>
      <c r="AU1026" s="256" t="s">
        <v>89</v>
      </c>
      <c r="AV1026" s="13" t="s">
        <v>89</v>
      </c>
      <c r="AW1026" s="13" t="s">
        <v>33</v>
      </c>
      <c r="AX1026" s="13" t="s">
        <v>78</v>
      </c>
      <c r="AY1026" s="256" t="s">
        <v>224</v>
      </c>
    </row>
    <row r="1027" s="13" customFormat="1">
      <c r="A1027" s="13"/>
      <c r="B1027" s="245"/>
      <c r="C1027" s="246"/>
      <c r="D1027" s="247" t="s">
        <v>232</v>
      </c>
      <c r="E1027" s="248" t="s">
        <v>1</v>
      </c>
      <c r="F1027" s="249" t="s">
        <v>4500</v>
      </c>
      <c r="G1027" s="246"/>
      <c r="H1027" s="250">
        <v>3.4329999999999998</v>
      </c>
      <c r="I1027" s="251"/>
      <c r="J1027" s="246"/>
      <c r="K1027" s="246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6" t="s">
        <v>232</v>
      </c>
      <c r="AU1027" s="256" t="s">
        <v>89</v>
      </c>
      <c r="AV1027" s="13" t="s">
        <v>89</v>
      </c>
      <c r="AW1027" s="13" t="s">
        <v>33</v>
      </c>
      <c r="AX1027" s="13" t="s">
        <v>78</v>
      </c>
      <c r="AY1027" s="256" t="s">
        <v>224</v>
      </c>
    </row>
    <row r="1028" s="15" customFormat="1">
      <c r="A1028" s="15"/>
      <c r="B1028" s="267"/>
      <c r="C1028" s="268"/>
      <c r="D1028" s="247" t="s">
        <v>232</v>
      </c>
      <c r="E1028" s="269" t="s">
        <v>1</v>
      </c>
      <c r="F1028" s="270" t="s">
        <v>248</v>
      </c>
      <c r="G1028" s="268"/>
      <c r="H1028" s="271">
        <v>134.584</v>
      </c>
      <c r="I1028" s="272"/>
      <c r="J1028" s="268"/>
      <c r="K1028" s="268"/>
      <c r="L1028" s="273"/>
      <c r="M1028" s="274"/>
      <c r="N1028" s="275"/>
      <c r="O1028" s="275"/>
      <c r="P1028" s="275"/>
      <c r="Q1028" s="275"/>
      <c r="R1028" s="275"/>
      <c r="S1028" s="275"/>
      <c r="T1028" s="27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7" t="s">
        <v>232</v>
      </c>
      <c r="AU1028" s="277" t="s">
        <v>89</v>
      </c>
      <c r="AV1028" s="15" t="s">
        <v>230</v>
      </c>
      <c r="AW1028" s="15" t="s">
        <v>33</v>
      </c>
      <c r="AX1028" s="15" t="s">
        <v>84</v>
      </c>
      <c r="AY1028" s="277" t="s">
        <v>224</v>
      </c>
    </row>
    <row r="1029" s="2" customFormat="1" ht="24.15" customHeight="1">
      <c r="A1029" s="40"/>
      <c r="B1029" s="41"/>
      <c r="C1029" s="278" t="s">
        <v>1472</v>
      </c>
      <c r="D1029" s="278" t="s">
        <v>390</v>
      </c>
      <c r="E1029" s="279" t="s">
        <v>1661</v>
      </c>
      <c r="F1029" s="280" t="s">
        <v>1662</v>
      </c>
      <c r="G1029" s="281" t="s">
        <v>236</v>
      </c>
      <c r="H1029" s="282">
        <v>2.891</v>
      </c>
      <c r="I1029" s="283"/>
      <c r="J1029" s="284">
        <f>ROUND(I1029*H1029,2)</f>
        <v>0</v>
      </c>
      <c r="K1029" s="285"/>
      <c r="L1029" s="286"/>
      <c r="M1029" s="287" t="s">
        <v>1</v>
      </c>
      <c r="N1029" s="288" t="s">
        <v>44</v>
      </c>
      <c r="O1029" s="93"/>
      <c r="P1029" s="241">
        <f>O1029*H1029</f>
        <v>0</v>
      </c>
      <c r="Q1029" s="241">
        <v>0.55000000000000004</v>
      </c>
      <c r="R1029" s="241">
        <f>Q1029*H1029</f>
        <v>1.5900500000000002</v>
      </c>
      <c r="S1029" s="241">
        <v>0</v>
      </c>
      <c r="T1029" s="242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3" t="s">
        <v>418</v>
      </c>
      <c r="AT1029" s="243" t="s">
        <v>390</v>
      </c>
      <c r="AU1029" s="243" t="s">
        <v>89</v>
      </c>
      <c r="AY1029" s="19" t="s">
        <v>224</v>
      </c>
      <c r="BE1029" s="244">
        <f>IF(N1029="základní",J1029,0)</f>
        <v>0</v>
      </c>
      <c r="BF1029" s="244">
        <f>IF(N1029="snížená",J1029,0)</f>
        <v>0</v>
      </c>
      <c r="BG1029" s="244">
        <f>IF(N1029="zákl. přenesená",J1029,0)</f>
        <v>0</v>
      </c>
      <c r="BH1029" s="244">
        <f>IF(N1029="sníž. přenesená",J1029,0)</f>
        <v>0</v>
      </c>
      <c r="BI1029" s="244">
        <f>IF(N1029="nulová",J1029,0)</f>
        <v>0</v>
      </c>
      <c r="BJ1029" s="19" t="s">
        <v>89</v>
      </c>
      <c r="BK1029" s="244">
        <f>ROUND(I1029*H1029,2)</f>
        <v>0</v>
      </c>
      <c r="BL1029" s="19" t="s">
        <v>319</v>
      </c>
      <c r="BM1029" s="243" t="s">
        <v>4501</v>
      </c>
    </row>
    <row r="1030" s="14" customFormat="1">
      <c r="A1030" s="14"/>
      <c r="B1030" s="257"/>
      <c r="C1030" s="258"/>
      <c r="D1030" s="247" t="s">
        <v>232</v>
      </c>
      <c r="E1030" s="259" t="s">
        <v>1</v>
      </c>
      <c r="F1030" s="260" t="s">
        <v>570</v>
      </c>
      <c r="G1030" s="258"/>
      <c r="H1030" s="259" t="s">
        <v>1</v>
      </c>
      <c r="I1030" s="261"/>
      <c r="J1030" s="258"/>
      <c r="K1030" s="258"/>
      <c r="L1030" s="262"/>
      <c r="M1030" s="263"/>
      <c r="N1030" s="264"/>
      <c r="O1030" s="264"/>
      <c r="P1030" s="264"/>
      <c r="Q1030" s="264"/>
      <c r="R1030" s="264"/>
      <c r="S1030" s="264"/>
      <c r="T1030" s="26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6" t="s">
        <v>232</v>
      </c>
      <c r="AU1030" s="266" t="s">
        <v>89</v>
      </c>
      <c r="AV1030" s="14" t="s">
        <v>84</v>
      </c>
      <c r="AW1030" s="14" t="s">
        <v>33</v>
      </c>
      <c r="AX1030" s="14" t="s">
        <v>78</v>
      </c>
      <c r="AY1030" s="266" t="s">
        <v>224</v>
      </c>
    </row>
    <row r="1031" s="13" customFormat="1">
      <c r="A1031" s="13"/>
      <c r="B1031" s="245"/>
      <c r="C1031" s="246"/>
      <c r="D1031" s="247" t="s">
        <v>232</v>
      </c>
      <c r="E1031" s="248" t="s">
        <v>1</v>
      </c>
      <c r="F1031" s="249" t="s">
        <v>3728</v>
      </c>
      <c r="G1031" s="246"/>
      <c r="H1031" s="250">
        <v>0.14699999999999999</v>
      </c>
      <c r="I1031" s="251"/>
      <c r="J1031" s="246"/>
      <c r="K1031" s="246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6" t="s">
        <v>232</v>
      </c>
      <c r="AU1031" s="256" t="s">
        <v>89</v>
      </c>
      <c r="AV1031" s="13" t="s">
        <v>89</v>
      </c>
      <c r="AW1031" s="13" t="s">
        <v>33</v>
      </c>
      <c r="AX1031" s="13" t="s">
        <v>78</v>
      </c>
      <c r="AY1031" s="256" t="s">
        <v>224</v>
      </c>
    </row>
    <row r="1032" s="13" customFormat="1">
      <c r="A1032" s="13"/>
      <c r="B1032" s="245"/>
      <c r="C1032" s="246"/>
      <c r="D1032" s="247" t="s">
        <v>232</v>
      </c>
      <c r="E1032" s="248" t="s">
        <v>1</v>
      </c>
      <c r="F1032" s="249" t="s">
        <v>3729</v>
      </c>
      <c r="G1032" s="246"/>
      <c r="H1032" s="250">
        <v>0.091999999999999998</v>
      </c>
      <c r="I1032" s="251"/>
      <c r="J1032" s="246"/>
      <c r="K1032" s="246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6" t="s">
        <v>232</v>
      </c>
      <c r="AU1032" s="256" t="s">
        <v>89</v>
      </c>
      <c r="AV1032" s="13" t="s">
        <v>89</v>
      </c>
      <c r="AW1032" s="13" t="s">
        <v>33</v>
      </c>
      <c r="AX1032" s="13" t="s">
        <v>78</v>
      </c>
      <c r="AY1032" s="256" t="s">
        <v>224</v>
      </c>
    </row>
    <row r="1033" s="13" customFormat="1">
      <c r="A1033" s="13"/>
      <c r="B1033" s="245"/>
      <c r="C1033" s="246"/>
      <c r="D1033" s="247" t="s">
        <v>232</v>
      </c>
      <c r="E1033" s="248" t="s">
        <v>1</v>
      </c>
      <c r="F1033" s="249" t="s">
        <v>3730</v>
      </c>
      <c r="G1033" s="246"/>
      <c r="H1033" s="250">
        <v>0.059999999999999998</v>
      </c>
      <c r="I1033" s="251"/>
      <c r="J1033" s="246"/>
      <c r="K1033" s="246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6" t="s">
        <v>232</v>
      </c>
      <c r="AU1033" s="256" t="s">
        <v>89</v>
      </c>
      <c r="AV1033" s="13" t="s">
        <v>89</v>
      </c>
      <c r="AW1033" s="13" t="s">
        <v>33</v>
      </c>
      <c r="AX1033" s="13" t="s">
        <v>78</v>
      </c>
      <c r="AY1033" s="256" t="s">
        <v>224</v>
      </c>
    </row>
    <row r="1034" s="13" customFormat="1">
      <c r="A1034" s="13"/>
      <c r="B1034" s="245"/>
      <c r="C1034" s="246"/>
      <c r="D1034" s="247" t="s">
        <v>232</v>
      </c>
      <c r="E1034" s="248" t="s">
        <v>1</v>
      </c>
      <c r="F1034" s="249" t="s">
        <v>4502</v>
      </c>
      <c r="G1034" s="246"/>
      <c r="H1034" s="250">
        <v>0.80200000000000005</v>
      </c>
      <c r="I1034" s="251"/>
      <c r="J1034" s="246"/>
      <c r="K1034" s="246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6" t="s">
        <v>232</v>
      </c>
      <c r="AU1034" s="256" t="s">
        <v>89</v>
      </c>
      <c r="AV1034" s="13" t="s">
        <v>89</v>
      </c>
      <c r="AW1034" s="13" t="s">
        <v>33</v>
      </c>
      <c r="AX1034" s="13" t="s">
        <v>78</v>
      </c>
      <c r="AY1034" s="256" t="s">
        <v>224</v>
      </c>
    </row>
    <row r="1035" s="13" customFormat="1">
      <c r="A1035" s="13"/>
      <c r="B1035" s="245"/>
      <c r="C1035" s="246"/>
      <c r="D1035" s="247" t="s">
        <v>232</v>
      </c>
      <c r="E1035" s="248" t="s">
        <v>1</v>
      </c>
      <c r="F1035" s="249" t="s">
        <v>4503</v>
      </c>
      <c r="G1035" s="246"/>
      <c r="H1035" s="250">
        <v>0.85699999999999998</v>
      </c>
      <c r="I1035" s="251"/>
      <c r="J1035" s="246"/>
      <c r="K1035" s="246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6" t="s">
        <v>232</v>
      </c>
      <c r="AU1035" s="256" t="s">
        <v>89</v>
      </c>
      <c r="AV1035" s="13" t="s">
        <v>89</v>
      </c>
      <c r="AW1035" s="13" t="s">
        <v>33</v>
      </c>
      <c r="AX1035" s="13" t="s">
        <v>78</v>
      </c>
      <c r="AY1035" s="256" t="s">
        <v>224</v>
      </c>
    </row>
    <row r="1036" s="13" customFormat="1">
      <c r="A1036" s="13"/>
      <c r="B1036" s="245"/>
      <c r="C1036" s="246"/>
      <c r="D1036" s="247" t="s">
        <v>232</v>
      </c>
      <c r="E1036" s="248" t="s">
        <v>1</v>
      </c>
      <c r="F1036" s="249" t="s">
        <v>3733</v>
      </c>
      <c r="G1036" s="246"/>
      <c r="H1036" s="250">
        <v>0.504</v>
      </c>
      <c r="I1036" s="251"/>
      <c r="J1036" s="246"/>
      <c r="K1036" s="246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6" t="s">
        <v>232</v>
      </c>
      <c r="AU1036" s="256" t="s">
        <v>89</v>
      </c>
      <c r="AV1036" s="13" t="s">
        <v>89</v>
      </c>
      <c r="AW1036" s="13" t="s">
        <v>33</v>
      </c>
      <c r="AX1036" s="13" t="s">
        <v>78</v>
      </c>
      <c r="AY1036" s="256" t="s">
        <v>224</v>
      </c>
    </row>
    <row r="1037" s="13" customFormat="1">
      <c r="A1037" s="13"/>
      <c r="B1037" s="245"/>
      <c r="C1037" s="246"/>
      <c r="D1037" s="247" t="s">
        <v>232</v>
      </c>
      <c r="E1037" s="248" t="s">
        <v>1</v>
      </c>
      <c r="F1037" s="249" t="s">
        <v>4504</v>
      </c>
      <c r="G1037" s="246"/>
      <c r="H1037" s="250">
        <v>0.35499999999999998</v>
      </c>
      <c r="I1037" s="251"/>
      <c r="J1037" s="246"/>
      <c r="K1037" s="246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6" t="s">
        <v>232</v>
      </c>
      <c r="AU1037" s="256" t="s">
        <v>89</v>
      </c>
      <c r="AV1037" s="13" t="s">
        <v>89</v>
      </c>
      <c r="AW1037" s="13" t="s">
        <v>33</v>
      </c>
      <c r="AX1037" s="13" t="s">
        <v>78</v>
      </c>
      <c r="AY1037" s="256" t="s">
        <v>224</v>
      </c>
    </row>
    <row r="1038" s="13" customFormat="1">
      <c r="A1038" s="13"/>
      <c r="B1038" s="245"/>
      <c r="C1038" s="246"/>
      <c r="D1038" s="247" t="s">
        <v>232</v>
      </c>
      <c r="E1038" s="248" t="s">
        <v>1</v>
      </c>
      <c r="F1038" s="249" t="s">
        <v>4505</v>
      </c>
      <c r="G1038" s="246"/>
      <c r="H1038" s="250">
        <v>0.073999999999999996</v>
      </c>
      <c r="I1038" s="251"/>
      <c r="J1038" s="246"/>
      <c r="K1038" s="246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6" t="s">
        <v>232</v>
      </c>
      <c r="AU1038" s="256" t="s">
        <v>89</v>
      </c>
      <c r="AV1038" s="13" t="s">
        <v>89</v>
      </c>
      <c r="AW1038" s="13" t="s">
        <v>33</v>
      </c>
      <c r="AX1038" s="13" t="s">
        <v>78</v>
      </c>
      <c r="AY1038" s="256" t="s">
        <v>224</v>
      </c>
    </row>
    <row r="1039" s="15" customFormat="1">
      <c r="A1039" s="15"/>
      <c r="B1039" s="267"/>
      <c r="C1039" s="268"/>
      <c r="D1039" s="247" t="s">
        <v>232</v>
      </c>
      <c r="E1039" s="269" t="s">
        <v>1</v>
      </c>
      <c r="F1039" s="270" t="s">
        <v>248</v>
      </c>
      <c r="G1039" s="268"/>
      <c r="H1039" s="271">
        <v>2.891</v>
      </c>
      <c r="I1039" s="272"/>
      <c r="J1039" s="268"/>
      <c r="K1039" s="268"/>
      <c r="L1039" s="273"/>
      <c r="M1039" s="274"/>
      <c r="N1039" s="275"/>
      <c r="O1039" s="275"/>
      <c r="P1039" s="275"/>
      <c r="Q1039" s="275"/>
      <c r="R1039" s="275"/>
      <c r="S1039" s="275"/>
      <c r="T1039" s="276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7" t="s">
        <v>232</v>
      </c>
      <c r="AU1039" s="277" t="s">
        <v>89</v>
      </c>
      <c r="AV1039" s="15" t="s">
        <v>230</v>
      </c>
      <c r="AW1039" s="15" t="s">
        <v>33</v>
      </c>
      <c r="AX1039" s="15" t="s">
        <v>84</v>
      </c>
      <c r="AY1039" s="277" t="s">
        <v>224</v>
      </c>
    </row>
    <row r="1040" s="2" customFormat="1" ht="16.5" customHeight="1">
      <c r="A1040" s="40"/>
      <c r="B1040" s="41"/>
      <c r="C1040" s="231" t="s">
        <v>1478</v>
      </c>
      <c r="D1040" s="231" t="s">
        <v>226</v>
      </c>
      <c r="E1040" s="232" t="s">
        <v>1671</v>
      </c>
      <c r="F1040" s="233" t="s">
        <v>1672</v>
      </c>
      <c r="G1040" s="234" t="s">
        <v>273</v>
      </c>
      <c r="H1040" s="235">
        <v>282.62599999999998</v>
      </c>
      <c r="I1040" s="236"/>
      <c r="J1040" s="237">
        <f>ROUND(I1040*H1040,2)</f>
        <v>0</v>
      </c>
      <c r="K1040" s="238"/>
      <c r="L1040" s="46"/>
      <c r="M1040" s="239" t="s">
        <v>1</v>
      </c>
      <c r="N1040" s="240" t="s">
        <v>44</v>
      </c>
      <c r="O1040" s="93"/>
      <c r="P1040" s="241">
        <f>O1040*H1040</f>
        <v>0</v>
      </c>
      <c r="Q1040" s="241">
        <v>0.00012999999999999999</v>
      </c>
      <c r="R1040" s="241">
        <f>Q1040*H1040</f>
        <v>0.036741379999999997</v>
      </c>
      <c r="S1040" s="241">
        <v>0</v>
      </c>
      <c r="T1040" s="242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3" t="s">
        <v>319</v>
      </c>
      <c r="AT1040" s="243" t="s">
        <v>226</v>
      </c>
      <c r="AU1040" s="243" t="s">
        <v>89</v>
      </c>
      <c r="AY1040" s="19" t="s">
        <v>224</v>
      </c>
      <c r="BE1040" s="244">
        <f>IF(N1040="základní",J1040,0)</f>
        <v>0</v>
      </c>
      <c r="BF1040" s="244">
        <f>IF(N1040="snížená",J1040,0)</f>
        <v>0</v>
      </c>
      <c r="BG1040" s="244">
        <f>IF(N1040="zákl. přenesená",J1040,0)</f>
        <v>0</v>
      </c>
      <c r="BH1040" s="244">
        <f>IF(N1040="sníž. přenesená",J1040,0)</f>
        <v>0</v>
      </c>
      <c r="BI1040" s="244">
        <f>IF(N1040="nulová",J1040,0)</f>
        <v>0</v>
      </c>
      <c r="BJ1040" s="19" t="s">
        <v>89</v>
      </c>
      <c r="BK1040" s="244">
        <f>ROUND(I1040*H1040,2)</f>
        <v>0</v>
      </c>
      <c r="BL1040" s="19" t="s">
        <v>319</v>
      </c>
      <c r="BM1040" s="243" t="s">
        <v>4506</v>
      </c>
    </row>
    <row r="1041" s="14" customFormat="1">
      <c r="A1041" s="14"/>
      <c r="B1041" s="257"/>
      <c r="C1041" s="258"/>
      <c r="D1041" s="247" t="s">
        <v>232</v>
      </c>
      <c r="E1041" s="259" t="s">
        <v>1</v>
      </c>
      <c r="F1041" s="260" t="s">
        <v>3737</v>
      </c>
      <c r="G1041" s="258"/>
      <c r="H1041" s="259" t="s">
        <v>1</v>
      </c>
      <c r="I1041" s="261"/>
      <c r="J1041" s="258"/>
      <c r="K1041" s="258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6" t="s">
        <v>232</v>
      </c>
      <c r="AU1041" s="266" t="s">
        <v>89</v>
      </c>
      <c r="AV1041" s="14" t="s">
        <v>84</v>
      </c>
      <c r="AW1041" s="14" t="s">
        <v>33</v>
      </c>
      <c r="AX1041" s="14" t="s">
        <v>78</v>
      </c>
      <c r="AY1041" s="266" t="s">
        <v>224</v>
      </c>
    </row>
    <row r="1042" s="14" customFormat="1">
      <c r="A1042" s="14"/>
      <c r="B1042" s="257"/>
      <c r="C1042" s="258"/>
      <c r="D1042" s="247" t="s">
        <v>232</v>
      </c>
      <c r="E1042" s="259" t="s">
        <v>1</v>
      </c>
      <c r="F1042" s="260" t="s">
        <v>570</v>
      </c>
      <c r="G1042" s="258"/>
      <c r="H1042" s="259" t="s">
        <v>1</v>
      </c>
      <c r="I1042" s="261"/>
      <c r="J1042" s="258"/>
      <c r="K1042" s="258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6" t="s">
        <v>232</v>
      </c>
      <c r="AU1042" s="266" t="s">
        <v>89</v>
      </c>
      <c r="AV1042" s="14" t="s">
        <v>84</v>
      </c>
      <c r="AW1042" s="14" t="s">
        <v>33</v>
      </c>
      <c r="AX1042" s="14" t="s">
        <v>78</v>
      </c>
      <c r="AY1042" s="266" t="s">
        <v>224</v>
      </c>
    </row>
    <row r="1043" s="13" customFormat="1">
      <c r="A1043" s="13"/>
      <c r="B1043" s="245"/>
      <c r="C1043" s="246"/>
      <c r="D1043" s="247" t="s">
        <v>232</v>
      </c>
      <c r="E1043" s="248" t="s">
        <v>1</v>
      </c>
      <c r="F1043" s="249" t="s">
        <v>3738</v>
      </c>
      <c r="G1043" s="246"/>
      <c r="H1043" s="250">
        <v>14.33</v>
      </c>
      <c r="I1043" s="251"/>
      <c r="J1043" s="246"/>
      <c r="K1043" s="246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6" t="s">
        <v>232</v>
      </c>
      <c r="AU1043" s="256" t="s">
        <v>89</v>
      </c>
      <c r="AV1043" s="13" t="s">
        <v>89</v>
      </c>
      <c r="AW1043" s="13" t="s">
        <v>33</v>
      </c>
      <c r="AX1043" s="13" t="s">
        <v>78</v>
      </c>
      <c r="AY1043" s="256" t="s">
        <v>224</v>
      </c>
    </row>
    <row r="1044" s="13" customFormat="1">
      <c r="A1044" s="13"/>
      <c r="B1044" s="245"/>
      <c r="C1044" s="246"/>
      <c r="D1044" s="247" t="s">
        <v>232</v>
      </c>
      <c r="E1044" s="248" t="s">
        <v>1</v>
      </c>
      <c r="F1044" s="249" t="s">
        <v>3739</v>
      </c>
      <c r="G1044" s="246"/>
      <c r="H1044" s="250">
        <v>8.9619999999999997</v>
      </c>
      <c r="I1044" s="251"/>
      <c r="J1044" s="246"/>
      <c r="K1044" s="246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6" t="s">
        <v>232</v>
      </c>
      <c r="AU1044" s="256" t="s">
        <v>89</v>
      </c>
      <c r="AV1044" s="13" t="s">
        <v>89</v>
      </c>
      <c r="AW1044" s="13" t="s">
        <v>33</v>
      </c>
      <c r="AX1044" s="13" t="s">
        <v>78</v>
      </c>
      <c r="AY1044" s="256" t="s">
        <v>224</v>
      </c>
    </row>
    <row r="1045" s="13" customFormat="1">
      <c r="A1045" s="13"/>
      <c r="B1045" s="245"/>
      <c r="C1045" s="246"/>
      <c r="D1045" s="247" t="s">
        <v>232</v>
      </c>
      <c r="E1045" s="248" t="s">
        <v>1</v>
      </c>
      <c r="F1045" s="249" t="s">
        <v>3740</v>
      </c>
      <c r="G1045" s="246"/>
      <c r="H1045" s="250">
        <v>5.827</v>
      </c>
      <c r="I1045" s="251"/>
      <c r="J1045" s="246"/>
      <c r="K1045" s="246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6" t="s">
        <v>232</v>
      </c>
      <c r="AU1045" s="256" t="s">
        <v>89</v>
      </c>
      <c r="AV1045" s="13" t="s">
        <v>89</v>
      </c>
      <c r="AW1045" s="13" t="s">
        <v>33</v>
      </c>
      <c r="AX1045" s="13" t="s">
        <v>78</v>
      </c>
      <c r="AY1045" s="256" t="s">
        <v>224</v>
      </c>
    </row>
    <row r="1046" s="13" customFormat="1">
      <c r="A1046" s="13"/>
      <c r="B1046" s="245"/>
      <c r="C1046" s="246"/>
      <c r="D1046" s="247" t="s">
        <v>232</v>
      </c>
      <c r="E1046" s="248" t="s">
        <v>1</v>
      </c>
      <c r="F1046" s="249" t="s">
        <v>4507</v>
      </c>
      <c r="G1046" s="246"/>
      <c r="H1046" s="250">
        <v>78.427999999999997</v>
      </c>
      <c r="I1046" s="251"/>
      <c r="J1046" s="246"/>
      <c r="K1046" s="246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6" t="s">
        <v>232</v>
      </c>
      <c r="AU1046" s="256" t="s">
        <v>89</v>
      </c>
      <c r="AV1046" s="13" t="s">
        <v>89</v>
      </c>
      <c r="AW1046" s="13" t="s">
        <v>33</v>
      </c>
      <c r="AX1046" s="13" t="s">
        <v>78</v>
      </c>
      <c r="AY1046" s="256" t="s">
        <v>224</v>
      </c>
    </row>
    <row r="1047" s="13" customFormat="1">
      <c r="A1047" s="13"/>
      <c r="B1047" s="245"/>
      <c r="C1047" s="246"/>
      <c r="D1047" s="247" t="s">
        <v>232</v>
      </c>
      <c r="E1047" s="248" t="s">
        <v>1</v>
      </c>
      <c r="F1047" s="249" t="s">
        <v>4508</v>
      </c>
      <c r="G1047" s="246"/>
      <c r="H1047" s="250">
        <v>83.808000000000007</v>
      </c>
      <c r="I1047" s="251"/>
      <c r="J1047" s="246"/>
      <c r="K1047" s="246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6" t="s">
        <v>232</v>
      </c>
      <c r="AU1047" s="256" t="s">
        <v>89</v>
      </c>
      <c r="AV1047" s="13" t="s">
        <v>89</v>
      </c>
      <c r="AW1047" s="13" t="s">
        <v>33</v>
      </c>
      <c r="AX1047" s="13" t="s">
        <v>78</v>
      </c>
      <c r="AY1047" s="256" t="s">
        <v>224</v>
      </c>
    </row>
    <row r="1048" s="13" customFormat="1">
      <c r="A1048" s="13"/>
      <c r="B1048" s="245"/>
      <c r="C1048" s="246"/>
      <c r="D1048" s="247" t="s">
        <v>232</v>
      </c>
      <c r="E1048" s="248" t="s">
        <v>1</v>
      </c>
      <c r="F1048" s="249" t="s">
        <v>3743</v>
      </c>
      <c r="G1048" s="246"/>
      <c r="H1048" s="250">
        <v>49.323</v>
      </c>
      <c r="I1048" s="251"/>
      <c r="J1048" s="246"/>
      <c r="K1048" s="246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6" t="s">
        <v>232</v>
      </c>
      <c r="AU1048" s="256" t="s">
        <v>89</v>
      </c>
      <c r="AV1048" s="13" t="s">
        <v>89</v>
      </c>
      <c r="AW1048" s="13" t="s">
        <v>33</v>
      </c>
      <c r="AX1048" s="13" t="s">
        <v>78</v>
      </c>
      <c r="AY1048" s="256" t="s">
        <v>224</v>
      </c>
    </row>
    <row r="1049" s="13" customFormat="1">
      <c r="A1049" s="13"/>
      <c r="B1049" s="245"/>
      <c r="C1049" s="246"/>
      <c r="D1049" s="247" t="s">
        <v>232</v>
      </c>
      <c r="E1049" s="248" t="s">
        <v>1</v>
      </c>
      <c r="F1049" s="249" t="s">
        <v>4509</v>
      </c>
      <c r="G1049" s="246"/>
      <c r="H1049" s="250">
        <v>34.738999999999997</v>
      </c>
      <c r="I1049" s="251"/>
      <c r="J1049" s="246"/>
      <c r="K1049" s="246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6" t="s">
        <v>232</v>
      </c>
      <c r="AU1049" s="256" t="s">
        <v>89</v>
      </c>
      <c r="AV1049" s="13" t="s">
        <v>89</v>
      </c>
      <c r="AW1049" s="13" t="s">
        <v>33</v>
      </c>
      <c r="AX1049" s="13" t="s">
        <v>78</v>
      </c>
      <c r="AY1049" s="256" t="s">
        <v>224</v>
      </c>
    </row>
    <row r="1050" s="13" customFormat="1">
      <c r="A1050" s="13"/>
      <c r="B1050" s="245"/>
      <c r="C1050" s="246"/>
      <c r="D1050" s="247" t="s">
        <v>232</v>
      </c>
      <c r="E1050" s="248" t="s">
        <v>1</v>
      </c>
      <c r="F1050" s="249" t="s">
        <v>4510</v>
      </c>
      <c r="G1050" s="246"/>
      <c r="H1050" s="250">
        <v>7.2089999999999996</v>
      </c>
      <c r="I1050" s="251"/>
      <c r="J1050" s="246"/>
      <c r="K1050" s="246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6" t="s">
        <v>232</v>
      </c>
      <c r="AU1050" s="256" t="s">
        <v>89</v>
      </c>
      <c r="AV1050" s="13" t="s">
        <v>89</v>
      </c>
      <c r="AW1050" s="13" t="s">
        <v>33</v>
      </c>
      <c r="AX1050" s="13" t="s">
        <v>78</v>
      </c>
      <c r="AY1050" s="256" t="s">
        <v>224</v>
      </c>
    </row>
    <row r="1051" s="15" customFormat="1">
      <c r="A1051" s="15"/>
      <c r="B1051" s="267"/>
      <c r="C1051" s="268"/>
      <c r="D1051" s="247" t="s">
        <v>232</v>
      </c>
      <c r="E1051" s="269" t="s">
        <v>1</v>
      </c>
      <c r="F1051" s="270" t="s">
        <v>248</v>
      </c>
      <c r="G1051" s="268"/>
      <c r="H1051" s="271">
        <v>282.62599999999998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77" t="s">
        <v>232</v>
      </c>
      <c r="AU1051" s="277" t="s">
        <v>89</v>
      </c>
      <c r="AV1051" s="15" t="s">
        <v>230</v>
      </c>
      <c r="AW1051" s="15" t="s">
        <v>33</v>
      </c>
      <c r="AX1051" s="15" t="s">
        <v>84</v>
      </c>
      <c r="AY1051" s="277" t="s">
        <v>224</v>
      </c>
    </row>
    <row r="1052" s="2" customFormat="1" ht="16.5" customHeight="1">
      <c r="A1052" s="40"/>
      <c r="B1052" s="41"/>
      <c r="C1052" s="278" t="s">
        <v>1483</v>
      </c>
      <c r="D1052" s="278" t="s">
        <v>390</v>
      </c>
      <c r="E1052" s="279" t="s">
        <v>1682</v>
      </c>
      <c r="F1052" s="280" t="s">
        <v>1683</v>
      </c>
      <c r="G1052" s="281" t="s">
        <v>236</v>
      </c>
      <c r="H1052" s="282">
        <v>1.492</v>
      </c>
      <c r="I1052" s="283"/>
      <c r="J1052" s="284">
        <f>ROUND(I1052*H1052,2)</f>
        <v>0</v>
      </c>
      <c r="K1052" s="285"/>
      <c r="L1052" s="286"/>
      <c r="M1052" s="287" t="s">
        <v>1</v>
      </c>
      <c r="N1052" s="288" t="s">
        <v>44</v>
      </c>
      <c r="O1052" s="93"/>
      <c r="P1052" s="241">
        <f>O1052*H1052</f>
        <v>0</v>
      </c>
      <c r="Q1052" s="241">
        <v>0.55000000000000004</v>
      </c>
      <c r="R1052" s="241">
        <f>Q1052*H1052</f>
        <v>0.82060000000000011</v>
      </c>
      <c r="S1052" s="241">
        <v>0</v>
      </c>
      <c r="T1052" s="242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3" t="s">
        <v>418</v>
      </c>
      <c r="AT1052" s="243" t="s">
        <v>390</v>
      </c>
      <c r="AU1052" s="243" t="s">
        <v>89</v>
      </c>
      <c r="AY1052" s="19" t="s">
        <v>224</v>
      </c>
      <c r="BE1052" s="244">
        <f>IF(N1052="základní",J1052,0)</f>
        <v>0</v>
      </c>
      <c r="BF1052" s="244">
        <f>IF(N1052="snížená",J1052,0)</f>
        <v>0</v>
      </c>
      <c r="BG1052" s="244">
        <f>IF(N1052="zákl. přenesená",J1052,0)</f>
        <v>0</v>
      </c>
      <c r="BH1052" s="244">
        <f>IF(N1052="sníž. přenesená",J1052,0)</f>
        <v>0</v>
      </c>
      <c r="BI1052" s="244">
        <f>IF(N1052="nulová",J1052,0)</f>
        <v>0</v>
      </c>
      <c r="BJ1052" s="19" t="s">
        <v>89</v>
      </c>
      <c r="BK1052" s="244">
        <f>ROUND(I1052*H1052,2)</f>
        <v>0</v>
      </c>
      <c r="BL1052" s="19" t="s">
        <v>319</v>
      </c>
      <c r="BM1052" s="243" t="s">
        <v>4511</v>
      </c>
    </row>
    <row r="1053" s="14" customFormat="1">
      <c r="A1053" s="14"/>
      <c r="B1053" s="257"/>
      <c r="C1053" s="258"/>
      <c r="D1053" s="247" t="s">
        <v>232</v>
      </c>
      <c r="E1053" s="259" t="s">
        <v>1</v>
      </c>
      <c r="F1053" s="260" t="s">
        <v>3737</v>
      </c>
      <c r="G1053" s="258"/>
      <c r="H1053" s="259" t="s">
        <v>1</v>
      </c>
      <c r="I1053" s="261"/>
      <c r="J1053" s="258"/>
      <c r="K1053" s="258"/>
      <c r="L1053" s="262"/>
      <c r="M1053" s="263"/>
      <c r="N1053" s="264"/>
      <c r="O1053" s="264"/>
      <c r="P1053" s="264"/>
      <c r="Q1053" s="264"/>
      <c r="R1053" s="264"/>
      <c r="S1053" s="264"/>
      <c r="T1053" s="26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6" t="s">
        <v>232</v>
      </c>
      <c r="AU1053" s="266" t="s">
        <v>89</v>
      </c>
      <c r="AV1053" s="14" t="s">
        <v>84</v>
      </c>
      <c r="AW1053" s="14" t="s">
        <v>33</v>
      </c>
      <c r="AX1053" s="14" t="s">
        <v>78</v>
      </c>
      <c r="AY1053" s="266" t="s">
        <v>224</v>
      </c>
    </row>
    <row r="1054" s="14" customFormat="1">
      <c r="A1054" s="14"/>
      <c r="B1054" s="257"/>
      <c r="C1054" s="258"/>
      <c r="D1054" s="247" t="s">
        <v>232</v>
      </c>
      <c r="E1054" s="259" t="s">
        <v>1</v>
      </c>
      <c r="F1054" s="260" t="s">
        <v>570</v>
      </c>
      <c r="G1054" s="258"/>
      <c r="H1054" s="259" t="s">
        <v>1</v>
      </c>
      <c r="I1054" s="261"/>
      <c r="J1054" s="258"/>
      <c r="K1054" s="258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6" t="s">
        <v>232</v>
      </c>
      <c r="AU1054" s="266" t="s">
        <v>89</v>
      </c>
      <c r="AV1054" s="14" t="s">
        <v>84</v>
      </c>
      <c r="AW1054" s="14" t="s">
        <v>33</v>
      </c>
      <c r="AX1054" s="14" t="s">
        <v>78</v>
      </c>
      <c r="AY1054" s="266" t="s">
        <v>224</v>
      </c>
    </row>
    <row r="1055" s="13" customFormat="1">
      <c r="A1055" s="13"/>
      <c r="B1055" s="245"/>
      <c r="C1055" s="246"/>
      <c r="D1055" s="247" t="s">
        <v>232</v>
      </c>
      <c r="E1055" s="248" t="s">
        <v>1</v>
      </c>
      <c r="F1055" s="249" t="s">
        <v>3747</v>
      </c>
      <c r="G1055" s="246"/>
      <c r="H1055" s="250">
        <v>0.075999999999999998</v>
      </c>
      <c r="I1055" s="251"/>
      <c r="J1055" s="246"/>
      <c r="K1055" s="246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6" t="s">
        <v>232</v>
      </c>
      <c r="AU1055" s="256" t="s">
        <v>89</v>
      </c>
      <c r="AV1055" s="13" t="s">
        <v>89</v>
      </c>
      <c r="AW1055" s="13" t="s">
        <v>33</v>
      </c>
      <c r="AX1055" s="13" t="s">
        <v>78</v>
      </c>
      <c r="AY1055" s="256" t="s">
        <v>224</v>
      </c>
    </row>
    <row r="1056" s="13" customFormat="1">
      <c r="A1056" s="13"/>
      <c r="B1056" s="245"/>
      <c r="C1056" s="246"/>
      <c r="D1056" s="247" t="s">
        <v>232</v>
      </c>
      <c r="E1056" s="248" t="s">
        <v>1</v>
      </c>
      <c r="F1056" s="249" t="s">
        <v>3748</v>
      </c>
      <c r="G1056" s="246"/>
      <c r="H1056" s="250">
        <v>0.047</v>
      </c>
      <c r="I1056" s="251"/>
      <c r="J1056" s="246"/>
      <c r="K1056" s="246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6" t="s">
        <v>232</v>
      </c>
      <c r="AU1056" s="256" t="s">
        <v>89</v>
      </c>
      <c r="AV1056" s="13" t="s">
        <v>89</v>
      </c>
      <c r="AW1056" s="13" t="s">
        <v>33</v>
      </c>
      <c r="AX1056" s="13" t="s">
        <v>78</v>
      </c>
      <c r="AY1056" s="256" t="s">
        <v>224</v>
      </c>
    </row>
    <row r="1057" s="13" customFormat="1">
      <c r="A1057" s="13"/>
      <c r="B1057" s="245"/>
      <c r="C1057" s="246"/>
      <c r="D1057" s="247" t="s">
        <v>232</v>
      </c>
      <c r="E1057" s="248" t="s">
        <v>1</v>
      </c>
      <c r="F1057" s="249" t="s">
        <v>3749</v>
      </c>
      <c r="G1057" s="246"/>
      <c r="H1057" s="250">
        <v>0.031</v>
      </c>
      <c r="I1057" s="251"/>
      <c r="J1057" s="246"/>
      <c r="K1057" s="246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6" t="s">
        <v>232</v>
      </c>
      <c r="AU1057" s="256" t="s">
        <v>89</v>
      </c>
      <c r="AV1057" s="13" t="s">
        <v>89</v>
      </c>
      <c r="AW1057" s="13" t="s">
        <v>33</v>
      </c>
      <c r="AX1057" s="13" t="s">
        <v>78</v>
      </c>
      <c r="AY1057" s="256" t="s">
        <v>224</v>
      </c>
    </row>
    <row r="1058" s="13" customFormat="1">
      <c r="A1058" s="13"/>
      <c r="B1058" s="245"/>
      <c r="C1058" s="246"/>
      <c r="D1058" s="247" t="s">
        <v>232</v>
      </c>
      <c r="E1058" s="248" t="s">
        <v>1</v>
      </c>
      <c r="F1058" s="249" t="s">
        <v>4512</v>
      </c>
      <c r="G1058" s="246"/>
      <c r="H1058" s="250">
        <v>0.41399999999999998</v>
      </c>
      <c r="I1058" s="251"/>
      <c r="J1058" s="246"/>
      <c r="K1058" s="246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6" t="s">
        <v>232</v>
      </c>
      <c r="AU1058" s="256" t="s">
        <v>89</v>
      </c>
      <c r="AV1058" s="13" t="s">
        <v>89</v>
      </c>
      <c r="AW1058" s="13" t="s">
        <v>33</v>
      </c>
      <c r="AX1058" s="13" t="s">
        <v>78</v>
      </c>
      <c r="AY1058" s="256" t="s">
        <v>224</v>
      </c>
    </row>
    <row r="1059" s="13" customFormat="1">
      <c r="A1059" s="13"/>
      <c r="B1059" s="245"/>
      <c r="C1059" s="246"/>
      <c r="D1059" s="247" t="s">
        <v>232</v>
      </c>
      <c r="E1059" s="248" t="s">
        <v>1</v>
      </c>
      <c r="F1059" s="249" t="s">
        <v>4513</v>
      </c>
      <c r="G1059" s="246"/>
      <c r="H1059" s="250">
        <v>0.443</v>
      </c>
      <c r="I1059" s="251"/>
      <c r="J1059" s="246"/>
      <c r="K1059" s="246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6" t="s">
        <v>232</v>
      </c>
      <c r="AU1059" s="256" t="s">
        <v>89</v>
      </c>
      <c r="AV1059" s="13" t="s">
        <v>89</v>
      </c>
      <c r="AW1059" s="13" t="s">
        <v>33</v>
      </c>
      <c r="AX1059" s="13" t="s">
        <v>78</v>
      </c>
      <c r="AY1059" s="256" t="s">
        <v>224</v>
      </c>
    </row>
    <row r="1060" s="13" customFormat="1">
      <c r="A1060" s="13"/>
      <c r="B1060" s="245"/>
      <c r="C1060" s="246"/>
      <c r="D1060" s="247" t="s">
        <v>232</v>
      </c>
      <c r="E1060" s="248" t="s">
        <v>1</v>
      </c>
      <c r="F1060" s="249" t="s">
        <v>3752</v>
      </c>
      <c r="G1060" s="246"/>
      <c r="H1060" s="250">
        <v>0.26000000000000001</v>
      </c>
      <c r="I1060" s="251"/>
      <c r="J1060" s="246"/>
      <c r="K1060" s="246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6" t="s">
        <v>232</v>
      </c>
      <c r="AU1060" s="256" t="s">
        <v>89</v>
      </c>
      <c r="AV1060" s="13" t="s">
        <v>89</v>
      </c>
      <c r="AW1060" s="13" t="s">
        <v>33</v>
      </c>
      <c r="AX1060" s="13" t="s">
        <v>78</v>
      </c>
      <c r="AY1060" s="256" t="s">
        <v>224</v>
      </c>
    </row>
    <row r="1061" s="13" customFormat="1">
      <c r="A1061" s="13"/>
      <c r="B1061" s="245"/>
      <c r="C1061" s="246"/>
      <c r="D1061" s="247" t="s">
        <v>232</v>
      </c>
      <c r="E1061" s="248" t="s">
        <v>1</v>
      </c>
      <c r="F1061" s="249" t="s">
        <v>4514</v>
      </c>
      <c r="G1061" s="246"/>
      <c r="H1061" s="250">
        <v>0.183</v>
      </c>
      <c r="I1061" s="251"/>
      <c r="J1061" s="246"/>
      <c r="K1061" s="246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6" t="s">
        <v>232</v>
      </c>
      <c r="AU1061" s="256" t="s">
        <v>89</v>
      </c>
      <c r="AV1061" s="13" t="s">
        <v>89</v>
      </c>
      <c r="AW1061" s="13" t="s">
        <v>33</v>
      </c>
      <c r="AX1061" s="13" t="s">
        <v>78</v>
      </c>
      <c r="AY1061" s="256" t="s">
        <v>224</v>
      </c>
    </row>
    <row r="1062" s="13" customFormat="1">
      <c r="A1062" s="13"/>
      <c r="B1062" s="245"/>
      <c r="C1062" s="246"/>
      <c r="D1062" s="247" t="s">
        <v>232</v>
      </c>
      <c r="E1062" s="248" t="s">
        <v>1</v>
      </c>
      <c r="F1062" s="249" t="s">
        <v>4515</v>
      </c>
      <c r="G1062" s="246"/>
      <c r="H1062" s="250">
        <v>0.037999999999999999</v>
      </c>
      <c r="I1062" s="251"/>
      <c r="J1062" s="246"/>
      <c r="K1062" s="246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6" t="s">
        <v>232</v>
      </c>
      <c r="AU1062" s="256" t="s">
        <v>89</v>
      </c>
      <c r="AV1062" s="13" t="s">
        <v>89</v>
      </c>
      <c r="AW1062" s="13" t="s">
        <v>33</v>
      </c>
      <c r="AX1062" s="13" t="s">
        <v>78</v>
      </c>
      <c r="AY1062" s="256" t="s">
        <v>224</v>
      </c>
    </row>
    <row r="1063" s="15" customFormat="1">
      <c r="A1063" s="15"/>
      <c r="B1063" s="267"/>
      <c r="C1063" s="268"/>
      <c r="D1063" s="247" t="s">
        <v>232</v>
      </c>
      <c r="E1063" s="269" t="s">
        <v>1</v>
      </c>
      <c r="F1063" s="270" t="s">
        <v>248</v>
      </c>
      <c r="G1063" s="268"/>
      <c r="H1063" s="271">
        <v>1.492</v>
      </c>
      <c r="I1063" s="272"/>
      <c r="J1063" s="268"/>
      <c r="K1063" s="268"/>
      <c r="L1063" s="273"/>
      <c r="M1063" s="274"/>
      <c r="N1063" s="275"/>
      <c r="O1063" s="275"/>
      <c r="P1063" s="275"/>
      <c r="Q1063" s="275"/>
      <c r="R1063" s="275"/>
      <c r="S1063" s="275"/>
      <c r="T1063" s="276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77" t="s">
        <v>232</v>
      </c>
      <c r="AU1063" s="277" t="s">
        <v>89</v>
      </c>
      <c r="AV1063" s="15" t="s">
        <v>230</v>
      </c>
      <c r="AW1063" s="15" t="s">
        <v>33</v>
      </c>
      <c r="AX1063" s="15" t="s">
        <v>84</v>
      </c>
      <c r="AY1063" s="277" t="s">
        <v>224</v>
      </c>
    </row>
    <row r="1064" s="2" customFormat="1" ht="16.5" customHeight="1">
      <c r="A1064" s="40"/>
      <c r="B1064" s="41"/>
      <c r="C1064" s="231" t="s">
        <v>1488</v>
      </c>
      <c r="D1064" s="231" t="s">
        <v>226</v>
      </c>
      <c r="E1064" s="232" t="s">
        <v>1701</v>
      </c>
      <c r="F1064" s="233" t="s">
        <v>1702</v>
      </c>
      <c r="G1064" s="234" t="s">
        <v>229</v>
      </c>
      <c r="H1064" s="235">
        <v>134.584</v>
      </c>
      <c r="I1064" s="236"/>
      <c r="J1064" s="237">
        <f>ROUND(I1064*H1064,2)</f>
        <v>0</v>
      </c>
      <c r="K1064" s="238"/>
      <c r="L1064" s="46"/>
      <c r="M1064" s="239" t="s">
        <v>1</v>
      </c>
      <c r="N1064" s="240" t="s">
        <v>44</v>
      </c>
      <c r="O1064" s="93"/>
      <c r="P1064" s="241">
        <f>O1064*H1064</f>
        <v>0</v>
      </c>
      <c r="Q1064" s="241">
        <v>0</v>
      </c>
      <c r="R1064" s="241">
        <f>Q1064*H1064</f>
        <v>0</v>
      </c>
      <c r="S1064" s="241">
        <v>0</v>
      </c>
      <c r="T1064" s="242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43" t="s">
        <v>319</v>
      </c>
      <c r="AT1064" s="243" t="s">
        <v>226</v>
      </c>
      <c r="AU1064" s="243" t="s">
        <v>89</v>
      </c>
      <c r="AY1064" s="19" t="s">
        <v>224</v>
      </c>
      <c r="BE1064" s="244">
        <f>IF(N1064="základní",J1064,0)</f>
        <v>0</v>
      </c>
      <c r="BF1064" s="244">
        <f>IF(N1064="snížená",J1064,0)</f>
        <v>0</v>
      </c>
      <c r="BG1064" s="244">
        <f>IF(N1064="zákl. přenesená",J1064,0)</f>
        <v>0</v>
      </c>
      <c r="BH1064" s="244">
        <f>IF(N1064="sníž. přenesená",J1064,0)</f>
        <v>0</v>
      </c>
      <c r="BI1064" s="244">
        <f>IF(N1064="nulová",J1064,0)</f>
        <v>0</v>
      </c>
      <c r="BJ1064" s="19" t="s">
        <v>89</v>
      </c>
      <c r="BK1064" s="244">
        <f>ROUND(I1064*H1064,2)</f>
        <v>0</v>
      </c>
      <c r="BL1064" s="19" t="s">
        <v>319</v>
      </c>
      <c r="BM1064" s="243" t="s">
        <v>4516</v>
      </c>
    </row>
    <row r="1065" s="14" customFormat="1">
      <c r="A1065" s="14"/>
      <c r="B1065" s="257"/>
      <c r="C1065" s="258"/>
      <c r="D1065" s="247" t="s">
        <v>232</v>
      </c>
      <c r="E1065" s="259" t="s">
        <v>1</v>
      </c>
      <c r="F1065" s="260" t="s">
        <v>570</v>
      </c>
      <c r="G1065" s="258"/>
      <c r="H1065" s="259" t="s">
        <v>1</v>
      </c>
      <c r="I1065" s="261"/>
      <c r="J1065" s="258"/>
      <c r="K1065" s="258"/>
      <c r="L1065" s="262"/>
      <c r="M1065" s="263"/>
      <c r="N1065" s="264"/>
      <c r="O1065" s="264"/>
      <c r="P1065" s="264"/>
      <c r="Q1065" s="264"/>
      <c r="R1065" s="264"/>
      <c r="S1065" s="264"/>
      <c r="T1065" s="26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6" t="s">
        <v>232</v>
      </c>
      <c r="AU1065" s="266" t="s">
        <v>89</v>
      </c>
      <c r="AV1065" s="14" t="s">
        <v>84</v>
      </c>
      <c r="AW1065" s="14" t="s">
        <v>33</v>
      </c>
      <c r="AX1065" s="14" t="s">
        <v>78</v>
      </c>
      <c r="AY1065" s="266" t="s">
        <v>224</v>
      </c>
    </row>
    <row r="1066" s="13" customFormat="1">
      <c r="A1066" s="13"/>
      <c r="B1066" s="245"/>
      <c r="C1066" s="246"/>
      <c r="D1066" s="247" t="s">
        <v>232</v>
      </c>
      <c r="E1066" s="248" t="s">
        <v>1</v>
      </c>
      <c r="F1066" s="249" t="s">
        <v>3722</v>
      </c>
      <c r="G1066" s="246"/>
      <c r="H1066" s="250">
        <v>6.8239999999999998</v>
      </c>
      <c r="I1066" s="251"/>
      <c r="J1066" s="246"/>
      <c r="K1066" s="246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6" t="s">
        <v>232</v>
      </c>
      <c r="AU1066" s="256" t="s">
        <v>89</v>
      </c>
      <c r="AV1066" s="13" t="s">
        <v>89</v>
      </c>
      <c r="AW1066" s="13" t="s">
        <v>33</v>
      </c>
      <c r="AX1066" s="13" t="s">
        <v>78</v>
      </c>
      <c r="AY1066" s="256" t="s">
        <v>224</v>
      </c>
    </row>
    <row r="1067" s="13" customFormat="1">
      <c r="A1067" s="13"/>
      <c r="B1067" s="245"/>
      <c r="C1067" s="246"/>
      <c r="D1067" s="247" t="s">
        <v>232</v>
      </c>
      <c r="E1067" s="248" t="s">
        <v>1</v>
      </c>
      <c r="F1067" s="249" t="s">
        <v>3723</v>
      </c>
      <c r="G1067" s="246"/>
      <c r="H1067" s="250">
        <v>4.2679999999999998</v>
      </c>
      <c r="I1067" s="251"/>
      <c r="J1067" s="246"/>
      <c r="K1067" s="246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6" t="s">
        <v>232</v>
      </c>
      <c r="AU1067" s="256" t="s">
        <v>89</v>
      </c>
      <c r="AV1067" s="13" t="s">
        <v>89</v>
      </c>
      <c r="AW1067" s="13" t="s">
        <v>33</v>
      </c>
      <c r="AX1067" s="13" t="s">
        <v>78</v>
      </c>
      <c r="AY1067" s="256" t="s">
        <v>224</v>
      </c>
    </row>
    <row r="1068" s="13" customFormat="1">
      <c r="A1068" s="13"/>
      <c r="B1068" s="245"/>
      <c r="C1068" s="246"/>
      <c r="D1068" s="247" t="s">
        <v>232</v>
      </c>
      <c r="E1068" s="248" t="s">
        <v>1</v>
      </c>
      <c r="F1068" s="249" t="s">
        <v>3724</v>
      </c>
      <c r="G1068" s="246"/>
      <c r="H1068" s="250">
        <v>2.7749999999999999</v>
      </c>
      <c r="I1068" s="251"/>
      <c r="J1068" s="246"/>
      <c r="K1068" s="246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6" t="s">
        <v>232</v>
      </c>
      <c r="AU1068" s="256" t="s">
        <v>89</v>
      </c>
      <c r="AV1068" s="13" t="s">
        <v>89</v>
      </c>
      <c r="AW1068" s="13" t="s">
        <v>33</v>
      </c>
      <c r="AX1068" s="13" t="s">
        <v>78</v>
      </c>
      <c r="AY1068" s="256" t="s">
        <v>224</v>
      </c>
    </row>
    <row r="1069" s="13" customFormat="1">
      <c r="A1069" s="13"/>
      <c r="B1069" s="245"/>
      <c r="C1069" s="246"/>
      <c r="D1069" s="247" t="s">
        <v>232</v>
      </c>
      <c r="E1069" s="248" t="s">
        <v>1</v>
      </c>
      <c r="F1069" s="249" t="s">
        <v>4329</v>
      </c>
      <c r="G1069" s="246"/>
      <c r="H1069" s="250">
        <v>37.347000000000001</v>
      </c>
      <c r="I1069" s="251"/>
      <c r="J1069" s="246"/>
      <c r="K1069" s="246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6" t="s">
        <v>232</v>
      </c>
      <c r="AU1069" s="256" t="s">
        <v>89</v>
      </c>
      <c r="AV1069" s="13" t="s">
        <v>89</v>
      </c>
      <c r="AW1069" s="13" t="s">
        <v>33</v>
      </c>
      <c r="AX1069" s="13" t="s">
        <v>78</v>
      </c>
      <c r="AY1069" s="256" t="s">
        <v>224</v>
      </c>
    </row>
    <row r="1070" s="13" customFormat="1">
      <c r="A1070" s="13"/>
      <c r="B1070" s="245"/>
      <c r="C1070" s="246"/>
      <c r="D1070" s="247" t="s">
        <v>232</v>
      </c>
      <c r="E1070" s="248" t="s">
        <v>1</v>
      </c>
      <c r="F1070" s="249" t="s">
        <v>4499</v>
      </c>
      <c r="G1070" s="246"/>
      <c r="H1070" s="250">
        <v>39.908000000000001</v>
      </c>
      <c r="I1070" s="251"/>
      <c r="J1070" s="246"/>
      <c r="K1070" s="246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6" t="s">
        <v>232</v>
      </c>
      <c r="AU1070" s="256" t="s">
        <v>89</v>
      </c>
      <c r="AV1070" s="13" t="s">
        <v>89</v>
      </c>
      <c r="AW1070" s="13" t="s">
        <v>33</v>
      </c>
      <c r="AX1070" s="13" t="s">
        <v>78</v>
      </c>
      <c r="AY1070" s="256" t="s">
        <v>224</v>
      </c>
    </row>
    <row r="1071" s="13" customFormat="1">
      <c r="A1071" s="13"/>
      <c r="B1071" s="245"/>
      <c r="C1071" s="246"/>
      <c r="D1071" s="247" t="s">
        <v>232</v>
      </c>
      <c r="E1071" s="248" t="s">
        <v>1</v>
      </c>
      <c r="F1071" s="249" t="s">
        <v>3382</v>
      </c>
      <c r="G1071" s="246"/>
      <c r="H1071" s="250">
        <v>23.486999999999998</v>
      </c>
      <c r="I1071" s="251"/>
      <c r="J1071" s="246"/>
      <c r="K1071" s="246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6" t="s">
        <v>232</v>
      </c>
      <c r="AU1071" s="256" t="s">
        <v>89</v>
      </c>
      <c r="AV1071" s="13" t="s">
        <v>89</v>
      </c>
      <c r="AW1071" s="13" t="s">
        <v>33</v>
      </c>
      <c r="AX1071" s="13" t="s">
        <v>78</v>
      </c>
      <c r="AY1071" s="256" t="s">
        <v>224</v>
      </c>
    </row>
    <row r="1072" s="13" customFormat="1">
      <c r="A1072" s="13"/>
      <c r="B1072" s="245"/>
      <c r="C1072" s="246"/>
      <c r="D1072" s="247" t="s">
        <v>232</v>
      </c>
      <c r="E1072" s="248" t="s">
        <v>1</v>
      </c>
      <c r="F1072" s="249" t="s">
        <v>4328</v>
      </c>
      <c r="G1072" s="246"/>
      <c r="H1072" s="250">
        <v>16.542000000000002</v>
      </c>
      <c r="I1072" s="251"/>
      <c r="J1072" s="246"/>
      <c r="K1072" s="246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6" t="s">
        <v>232</v>
      </c>
      <c r="AU1072" s="256" t="s">
        <v>89</v>
      </c>
      <c r="AV1072" s="13" t="s">
        <v>89</v>
      </c>
      <c r="AW1072" s="13" t="s">
        <v>33</v>
      </c>
      <c r="AX1072" s="13" t="s">
        <v>78</v>
      </c>
      <c r="AY1072" s="256" t="s">
        <v>224</v>
      </c>
    </row>
    <row r="1073" s="13" customFormat="1">
      <c r="A1073" s="13"/>
      <c r="B1073" s="245"/>
      <c r="C1073" s="246"/>
      <c r="D1073" s="247" t="s">
        <v>232</v>
      </c>
      <c r="E1073" s="248" t="s">
        <v>1</v>
      </c>
      <c r="F1073" s="249" t="s">
        <v>4500</v>
      </c>
      <c r="G1073" s="246"/>
      <c r="H1073" s="250">
        <v>3.4329999999999998</v>
      </c>
      <c r="I1073" s="251"/>
      <c r="J1073" s="246"/>
      <c r="K1073" s="246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6" t="s">
        <v>232</v>
      </c>
      <c r="AU1073" s="256" t="s">
        <v>89</v>
      </c>
      <c r="AV1073" s="13" t="s">
        <v>89</v>
      </c>
      <c r="AW1073" s="13" t="s">
        <v>33</v>
      </c>
      <c r="AX1073" s="13" t="s">
        <v>78</v>
      </c>
      <c r="AY1073" s="256" t="s">
        <v>224</v>
      </c>
    </row>
    <row r="1074" s="15" customFormat="1">
      <c r="A1074" s="15"/>
      <c r="B1074" s="267"/>
      <c r="C1074" s="268"/>
      <c r="D1074" s="247" t="s">
        <v>232</v>
      </c>
      <c r="E1074" s="269" t="s">
        <v>1</v>
      </c>
      <c r="F1074" s="270" t="s">
        <v>248</v>
      </c>
      <c r="G1074" s="268"/>
      <c r="H1074" s="271">
        <v>134.584</v>
      </c>
      <c r="I1074" s="272"/>
      <c r="J1074" s="268"/>
      <c r="K1074" s="268"/>
      <c r="L1074" s="273"/>
      <c r="M1074" s="274"/>
      <c r="N1074" s="275"/>
      <c r="O1074" s="275"/>
      <c r="P1074" s="275"/>
      <c r="Q1074" s="275"/>
      <c r="R1074" s="275"/>
      <c r="S1074" s="275"/>
      <c r="T1074" s="276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77" t="s">
        <v>232</v>
      </c>
      <c r="AU1074" s="277" t="s">
        <v>89</v>
      </c>
      <c r="AV1074" s="15" t="s">
        <v>230</v>
      </c>
      <c r="AW1074" s="15" t="s">
        <v>33</v>
      </c>
      <c r="AX1074" s="15" t="s">
        <v>84</v>
      </c>
      <c r="AY1074" s="277" t="s">
        <v>224</v>
      </c>
    </row>
    <row r="1075" s="2" customFormat="1" ht="24.15" customHeight="1">
      <c r="A1075" s="40"/>
      <c r="B1075" s="41"/>
      <c r="C1075" s="278" t="s">
        <v>1493</v>
      </c>
      <c r="D1075" s="278" t="s">
        <v>390</v>
      </c>
      <c r="E1075" s="279" t="s">
        <v>1705</v>
      </c>
      <c r="F1075" s="280" t="s">
        <v>1706</v>
      </c>
      <c r="G1075" s="281" t="s">
        <v>229</v>
      </c>
      <c r="H1075" s="282">
        <v>149.523</v>
      </c>
      <c r="I1075" s="283"/>
      <c r="J1075" s="284">
        <f>ROUND(I1075*H1075,2)</f>
        <v>0</v>
      </c>
      <c r="K1075" s="285"/>
      <c r="L1075" s="286"/>
      <c r="M1075" s="287" t="s">
        <v>1</v>
      </c>
      <c r="N1075" s="288" t="s">
        <v>44</v>
      </c>
      <c r="O1075" s="93"/>
      <c r="P1075" s="241">
        <f>O1075*H1075</f>
        <v>0</v>
      </c>
      <c r="Q1075" s="241">
        <v>0.00014999999999999999</v>
      </c>
      <c r="R1075" s="241">
        <f>Q1075*H1075</f>
        <v>0.022428449999999999</v>
      </c>
      <c r="S1075" s="241">
        <v>0</v>
      </c>
      <c r="T1075" s="242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3" t="s">
        <v>418</v>
      </c>
      <c r="AT1075" s="243" t="s">
        <v>390</v>
      </c>
      <c r="AU1075" s="243" t="s">
        <v>89</v>
      </c>
      <c r="AY1075" s="19" t="s">
        <v>224</v>
      </c>
      <c r="BE1075" s="244">
        <f>IF(N1075="základní",J1075,0)</f>
        <v>0</v>
      </c>
      <c r="BF1075" s="244">
        <f>IF(N1075="snížená",J1075,0)</f>
        <v>0</v>
      </c>
      <c r="BG1075" s="244">
        <f>IF(N1075="zákl. přenesená",J1075,0)</f>
        <v>0</v>
      </c>
      <c r="BH1075" s="244">
        <f>IF(N1075="sníž. přenesená",J1075,0)</f>
        <v>0</v>
      </c>
      <c r="BI1075" s="244">
        <f>IF(N1075="nulová",J1075,0)</f>
        <v>0</v>
      </c>
      <c r="BJ1075" s="19" t="s">
        <v>89</v>
      </c>
      <c r="BK1075" s="244">
        <f>ROUND(I1075*H1075,2)</f>
        <v>0</v>
      </c>
      <c r="BL1075" s="19" t="s">
        <v>319</v>
      </c>
      <c r="BM1075" s="243" t="s">
        <v>4517</v>
      </c>
    </row>
    <row r="1076" s="13" customFormat="1">
      <c r="A1076" s="13"/>
      <c r="B1076" s="245"/>
      <c r="C1076" s="246"/>
      <c r="D1076" s="247" t="s">
        <v>232</v>
      </c>
      <c r="E1076" s="248" t="s">
        <v>1</v>
      </c>
      <c r="F1076" s="249" t="s">
        <v>4518</v>
      </c>
      <c r="G1076" s="246"/>
      <c r="H1076" s="250">
        <v>149.523</v>
      </c>
      <c r="I1076" s="251"/>
      <c r="J1076" s="246"/>
      <c r="K1076" s="246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6" t="s">
        <v>232</v>
      </c>
      <c r="AU1076" s="256" t="s">
        <v>89</v>
      </c>
      <c r="AV1076" s="13" t="s">
        <v>89</v>
      </c>
      <c r="AW1076" s="13" t="s">
        <v>33</v>
      </c>
      <c r="AX1076" s="13" t="s">
        <v>84</v>
      </c>
      <c r="AY1076" s="256" t="s">
        <v>224</v>
      </c>
    </row>
    <row r="1077" s="2" customFormat="1" ht="24.15" customHeight="1">
      <c r="A1077" s="40"/>
      <c r="B1077" s="41"/>
      <c r="C1077" s="231" t="s">
        <v>1498</v>
      </c>
      <c r="D1077" s="231" t="s">
        <v>226</v>
      </c>
      <c r="E1077" s="232" t="s">
        <v>3758</v>
      </c>
      <c r="F1077" s="233" t="s">
        <v>3759</v>
      </c>
      <c r="G1077" s="234" t="s">
        <v>229</v>
      </c>
      <c r="H1077" s="235">
        <v>1.875</v>
      </c>
      <c r="I1077" s="236"/>
      <c r="J1077" s="237">
        <f>ROUND(I1077*H1077,2)</f>
        <v>0</v>
      </c>
      <c r="K1077" s="238"/>
      <c r="L1077" s="46"/>
      <c r="M1077" s="239" t="s">
        <v>1</v>
      </c>
      <c r="N1077" s="240" t="s">
        <v>44</v>
      </c>
      <c r="O1077" s="93"/>
      <c r="P1077" s="241">
        <f>O1077*H1077</f>
        <v>0</v>
      </c>
      <c r="Q1077" s="241">
        <v>0.00025000000000000001</v>
      </c>
      <c r="R1077" s="241">
        <f>Q1077*H1077</f>
        <v>0.00046874999999999998</v>
      </c>
      <c r="S1077" s="241">
        <v>0</v>
      </c>
      <c r="T1077" s="242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43" t="s">
        <v>319</v>
      </c>
      <c r="AT1077" s="243" t="s">
        <v>226</v>
      </c>
      <c r="AU1077" s="243" t="s">
        <v>89</v>
      </c>
      <c r="AY1077" s="19" t="s">
        <v>224</v>
      </c>
      <c r="BE1077" s="244">
        <f>IF(N1077="základní",J1077,0)</f>
        <v>0</v>
      </c>
      <c r="BF1077" s="244">
        <f>IF(N1077="snížená",J1077,0)</f>
        <v>0</v>
      </c>
      <c r="BG1077" s="244">
        <f>IF(N1077="zákl. přenesená",J1077,0)</f>
        <v>0</v>
      </c>
      <c r="BH1077" s="244">
        <f>IF(N1077="sníž. přenesená",J1077,0)</f>
        <v>0</v>
      </c>
      <c r="BI1077" s="244">
        <f>IF(N1077="nulová",J1077,0)</f>
        <v>0</v>
      </c>
      <c r="BJ1077" s="19" t="s">
        <v>89</v>
      </c>
      <c r="BK1077" s="244">
        <f>ROUND(I1077*H1077,2)</f>
        <v>0</v>
      </c>
      <c r="BL1077" s="19" t="s">
        <v>319</v>
      </c>
      <c r="BM1077" s="243" t="s">
        <v>4519</v>
      </c>
    </row>
    <row r="1078" s="14" customFormat="1">
      <c r="A1078" s="14"/>
      <c r="B1078" s="257"/>
      <c r="C1078" s="258"/>
      <c r="D1078" s="247" t="s">
        <v>232</v>
      </c>
      <c r="E1078" s="259" t="s">
        <v>1</v>
      </c>
      <c r="F1078" s="260" t="s">
        <v>1748</v>
      </c>
      <c r="G1078" s="258"/>
      <c r="H1078" s="259" t="s">
        <v>1</v>
      </c>
      <c r="I1078" s="261"/>
      <c r="J1078" s="258"/>
      <c r="K1078" s="258"/>
      <c r="L1078" s="262"/>
      <c r="M1078" s="263"/>
      <c r="N1078" s="264"/>
      <c r="O1078" s="264"/>
      <c r="P1078" s="264"/>
      <c r="Q1078" s="264"/>
      <c r="R1078" s="264"/>
      <c r="S1078" s="264"/>
      <c r="T1078" s="26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6" t="s">
        <v>232</v>
      </c>
      <c r="AU1078" s="266" t="s">
        <v>89</v>
      </c>
      <c r="AV1078" s="14" t="s">
        <v>84</v>
      </c>
      <c r="AW1078" s="14" t="s">
        <v>33</v>
      </c>
      <c r="AX1078" s="14" t="s">
        <v>78</v>
      </c>
      <c r="AY1078" s="266" t="s">
        <v>224</v>
      </c>
    </row>
    <row r="1079" s="13" customFormat="1">
      <c r="A1079" s="13"/>
      <c r="B1079" s="245"/>
      <c r="C1079" s="246"/>
      <c r="D1079" s="247" t="s">
        <v>232</v>
      </c>
      <c r="E1079" s="248" t="s">
        <v>1</v>
      </c>
      <c r="F1079" s="249" t="s">
        <v>3765</v>
      </c>
      <c r="G1079" s="246"/>
      <c r="H1079" s="250">
        <v>1.875</v>
      </c>
      <c r="I1079" s="251"/>
      <c r="J1079" s="246"/>
      <c r="K1079" s="246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6" t="s">
        <v>232</v>
      </c>
      <c r="AU1079" s="256" t="s">
        <v>89</v>
      </c>
      <c r="AV1079" s="13" t="s">
        <v>89</v>
      </c>
      <c r="AW1079" s="13" t="s">
        <v>33</v>
      </c>
      <c r="AX1079" s="13" t="s">
        <v>84</v>
      </c>
      <c r="AY1079" s="256" t="s">
        <v>224</v>
      </c>
    </row>
    <row r="1080" s="2" customFormat="1" ht="16.5" customHeight="1">
      <c r="A1080" s="40"/>
      <c r="B1080" s="41"/>
      <c r="C1080" s="278" t="s">
        <v>1506</v>
      </c>
      <c r="D1080" s="278" t="s">
        <v>390</v>
      </c>
      <c r="E1080" s="279" t="s">
        <v>3762</v>
      </c>
      <c r="F1080" s="280" t="s">
        <v>3763</v>
      </c>
      <c r="G1080" s="281" t="s">
        <v>229</v>
      </c>
      <c r="H1080" s="282">
        <v>1.875</v>
      </c>
      <c r="I1080" s="283"/>
      <c r="J1080" s="284">
        <f>ROUND(I1080*H1080,2)</f>
        <v>0</v>
      </c>
      <c r="K1080" s="285"/>
      <c r="L1080" s="286"/>
      <c r="M1080" s="287" t="s">
        <v>1</v>
      </c>
      <c r="N1080" s="288" t="s">
        <v>44</v>
      </c>
      <c r="O1080" s="93"/>
      <c r="P1080" s="241">
        <f>O1080*H1080</f>
        <v>0</v>
      </c>
      <c r="Q1080" s="241">
        <v>0.035650000000000001</v>
      </c>
      <c r="R1080" s="241">
        <f>Q1080*H1080</f>
        <v>0.066843750000000007</v>
      </c>
      <c r="S1080" s="241">
        <v>0</v>
      </c>
      <c r="T1080" s="242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3" t="s">
        <v>418</v>
      </c>
      <c r="AT1080" s="243" t="s">
        <v>390</v>
      </c>
      <c r="AU1080" s="243" t="s">
        <v>89</v>
      </c>
      <c r="AY1080" s="19" t="s">
        <v>224</v>
      </c>
      <c r="BE1080" s="244">
        <f>IF(N1080="základní",J1080,0)</f>
        <v>0</v>
      </c>
      <c r="BF1080" s="244">
        <f>IF(N1080="snížená",J1080,0)</f>
        <v>0</v>
      </c>
      <c r="BG1080" s="244">
        <f>IF(N1080="zákl. přenesená",J1080,0)</f>
        <v>0</v>
      </c>
      <c r="BH1080" s="244">
        <f>IF(N1080="sníž. přenesená",J1080,0)</f>
        <v>0</v>
      </c>
      <c r="BI1080" s="244">
        <f>IF(N1080="nulová",J1080,0)</f>
        <v>0</v>
      </c>
      <c r="BJ1080" s="19" t="s">
        <v>89</v>
      </c>
      <c r="BK1080" s="244">
        <f>ROUND(I1080*H1080,2)</f>
        <v>0</v>
      </c>
      <c r="BL1080" s="19" t="s">
        <v>319</v>
      </c>
      <c r="BM1080" s="243" t="s">
        <v>4520</v>
      </c>
    </row>
    <row r="1081" s="14" customFormat="1">
      <c r="A1081" s="14"/>
      <c r="B1081" s="257"/>
      <c r="C1081" s="258"/>
      <c r="D1081" s="247" t="s">
        <v>232</v>
      </c>
      <c r="E1081" s="259" t="s">
        <v>1</v>
      </c>
      <c r="F1081" s="260" t="s">
        <v>1748</v>
      </c>
      <c r="G1081" s="258"/>
      <c r="H1081" s="259" t="s">
        <v>1</v>
      </c>
      <c r="I1081" s="261"/>
      <c r="J1081" s="258"/>
      <c r="K1081" s="258"/>
      <c r="L1081" s="262"/>
      <c r="M1081" s="263"/>
      <c r="N1081" s="264"/>
      <c r="O1081" s="264"/>
      <c r="P1081" s="264"/>
      <c r="Q1081" s="264"/>
      <c r="R1081" s="264"/>
      <c r="S1081" s="264"/>
      <c r="T1081" s="26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6" t="s">
        <v>232</v>
      </c>
      <c r="AU1081" s="266" t="s">
        <v>89</v>
      </c>
      <c r="AV1081" s="14" t="s">
        <v>84</v>
      </c>
      <c r="AW1081" s="14" t="s">
        <v>33</v>
      </c>
      <c r="AX1081" s="14" t="s">
        <v>78</v>
      </c>
      <c r="AY1081" s="266" t="s">
        <v>224</v>
      </c>
    </row>
    <row r="1082" s="13" customFormat="1">
      <c r="A1082" s="13"/>
      <c r="B1082" s="245"/>
      <c r="C1082" s="246"/>
      <c r="D1082" s="247" t="s">
        <v>232</v>
      </c>
      <c r="E1082" s="248" t="s">
        <v>1</v>
      </c>
      <c r="F1082" s="249" t="s">
        <v>3765</v>
      </c>
      <c r="G1082" s="246"/>
      <c r="H1082" s="250">
        <v>1.875</v>
      </c>
      <c r="I1082" s="251"/>
      <c r="J1082" s="246"/>
      <c r="K1082" s="246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6" t="s">
        <v>232</v>
      </c>
      <c r="AU1082" s="256" t="s">
        <v>89</v>
      </c>
      <c r="AV1082" s="13" t="s">
        <v>89</v>
      </c>
      <c r="AW1082" s="13" t="s">
        <v>33</v>
      </c>
      <c r="AX1082" s="13" t="s">
        <v>84</v>
      </c>
      <c r="AY1082" s="256" t="s">
        <v>224</v>
      </c>
    </row>
    <row r="1083" s="14" customFormat="1">
      <c r="A1083" s="14"/>
      <c r="B1083" s="257"/>
      <c r="C1083" s="258"/>
      <c r="D1083" s="247" t="s">
        <v>232</v>
      </c>
      <c r="E1083" s="259" t="s">
        <v>1</v>
      </c>
      <c r="F1083" s="260" t="s">
        <v>1727</v>
      </c>
      <c r="G1083" s="258"/>
      <c r="H1083" s="259" t="s">
        <v>1</v>
      </c>
      <c r="I1083" s="261"/>
      <c r="J1083" s="258"/>
      <c r="K1083" s="258"/>
      <c r="L1083" s="262"/>
      <c r="M1083" s="263"/>
      <c r="N1083" s="264"/>
      <c r="O1083" s="264"/>
      <c r="P1083" s="264"/>
      <c r="Q1083" s="264"/>
      <c r="R1083" s="264"/>
      <c r="S1083" s="264"/>
      <c r="T1083" s="26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6" t="s">
        <v>232</v>
      </c>
      <c r="AU1083" s="266" t="s">
        <v>89</v>
      </c>
      <c r="AV1083" s="14" t="s">
        <v>84</v>
      </c>
      <c r="AW1083" s="14" t="s">
        <v>33</v>
      </c>
      <c r="AX1083" s="14" t="s">
        <v>78</v>
      </c>
      <c r="AY1083" s="266" t="s">
        <v>224</v>
      </c>
    </row>
    <row r="1084" s="14" customFormat="1">
      <c r="A1084" s="14"/>
      <c r="B1084" s="257"/>
      <c r="C1084" s="258"/>
      <c r="D1084" s="247" t="s">
        <v>232</v>
      </c>
      <c r="E1084" s="259" t="s">
        <v>1</v>
      </c>
      <c r="F1084" s="260" t="s">
        <v>1728</v>
      </c>
      <c r="G1084" s="258"/>
      <c r="H1084" s="259" t="s">
        <v>1</v>
      </c>
      <c r="I1084" s="261"/>
      <c r="J1084" s="258"/>
      <c r="K1084" s="258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6" t="s">
        <v>232</v>
      </c>
      <c r="AU1084" s="266" t="s">
        <v>89</v>
      </c>
      <c r="AV1084" s="14" t="s">
        <v>84</v>
      </c>
      <c r="AW1084" s="14" t="s">
        <v>33</v>
      </c>
      <c r="AX1084" s="14" t="s">
        <v>78</v>
      </c>
      <c r="AY1084" s="266" t="s">
        <v>224</v>
      </c>
    </row>
    <row r="1085" s="14" customFormat="1">
      <c r="A1085" s="14"/>
      <c r="B1085" s="257"/>
      <c r="C1085" s="258"/>
      <c r="D1085" s="247" t="s">
        <v>232</v>
      </c>
      <c r="E1085" s="259" t="s">
        <v>1</v>
      </c>
      <c r="F1085" s="260" t="s">
        <v>1729</v>
      </c>
      <c r="G1085" s="258"/>
      <c r="H1085" s="259" t="s">
        <v>1</v>
      </c>
      <c r="I1085" s="261"/>
      <c r="J1085" s="258"/>
      <c r="K1085" s="258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232</v>
      </c>
      <c r="AU1085" s="266" t="s">
        <v>89</v>
      </c>
      <c r="AV1085" s="14" t="s">
        <v>84</v>
      </c>
      <c r="AW1085" s="14" t="s">
        <v>33</v>
      </c>
      <c r="AX1085" s="14" t="s">
        <v>78</v>
      </c>
      <c r="AY1085" s="266" t="s">
        <v>224</v>
      </c>
    </row>
    <row r="1086" s="14" customFormat="1">
      <c r="A1086" s="14"/>
      <c r="B1086" s="257"/>
      <c r="C1086" s="258"/>
      <c r="D1086" s="247" t="s">
        <v>232</v>
      </c>
      <c r="E1086" s="259" t="s">
        <v>1</v>
      </c>
      <c r="F1086" s="260" t="s">
        <v>1730</v>
      </c>
      <c r="G1086" s="258"/>
      <c r="H1086" s="259" t="s">
        <v>1</v>
      </c>
      <c r="I1086" s="261"/>
      <c r="J1086" s="258"/>
      <c r="K1086" s="258"/>
      <c r="L1086" s="262"/>
      <c r="M1086" s="263"/>
      <c r="N1086" s="264"/>
      <c r="O1086" s="264"/>
      <c r="P1086" s="264"/>
      <c r="Q1086" s="264"/>
      <c r="R1086" s="264"/>
      <c r="S1086" s="264"/>
      <c r="T1086" s="26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6" t="s">
        <v>232</v>
      </c>
      <c r="AU1086" s="266" t="s">
        <v>89</v>
      </c>
      <c r="AV1086" s="14" t="s">
        <v>84</v>
      </c>
      <c r="AW1086" s="14" t="s">
        <v>33</v>
      </c>
      <c r="AX1086" s="14" t="s">
        <v>78</v>
      </c>
      <c r="AY1086" s="266" t="s">
        <v>224</v>
      </c>
    </row>
    <row r="1087" s="14" customFormat="1">
      <c r="A1087" s="14"/>
      <c r="B1087" s="257"/>
      <c r="C1087" s="258"/>
      <c r="D1087" s="247" t="s">
        <v>232</v>
      </c>
      <c r="E1087" s="259" t="s">
        <v>1</v>
      </c>
      <c r="F1087" s="260" t="s">
        <v>1731</v>
      </c>
      <c r="G1087" s="258"/>
      <c r="H1087" s="259" t="s">
        <v>1</v>
      </c>
      <c r="I1087" s="261"/>
      <c r="J1087" s="258"/>
      <c r="K1087" s="258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6" t="s">
        <v>232</v>
      </c>
      <c r="AU1087" s="266" t="s">
        <v>89</v>
      </c>
      <c r="AV1087" s="14" t="s">
        <v>84</v>
      </c>
      <c r="AW1087" s="14" t="s">
        <v>33</v>
      </c>
      <c r="AX1087" s="14" t="s">
        <v>78</v>
      </c>
      <c r="AY1087" s="266" t="s">
        <v>224</v>
      </c>
    </row>
    <row r="1088" s="2" customFormat="1" ht="24.15" customHeight="1">
      <c r="A1088" s="40"/>
      <c r="B1088" s="41"/>
      <c r="C1088" s="231" t="s">
        <v>1513</v>
      </c>
      <c r="D1088" s="231" t="s">
        <v>226</v>
      </c>
      <c r="E1088" s="232" t="s">
        <v>4521</v>
      </c>
      <c r="F1088" s="233" t="s">
        <v>4522</v>
      </c>
      <c r="G1088" s="234" t="s">
        <v>229</v>
      </c>
      <c r="H1088" s="235">
        <v>2.3149999999999999</v>
      </c>
      <c r="I1088" s="236"/>
      <c r="J1088" s="237">
        <f>ROUND(I1088*H1088,2)</f>
        <v>0</v>
      </c>
      <c r="K1088" s="238"/>
      <c r="L1088" s="46"/>
      <c r="M1088" s="239" t="s">
        <v>1</v>
      </c>
      <c r="N1088" s="240" t="s">
        <v>44</v>
      </c>
      <c r="O1088" s="93"/>
      <c r="P1088" s="241">
        <f>O1088*H1088</f>
        <v>0</v>
      </c>
      <c r="Q1088" s="241">
        <v>0.00025000000000000001</v>
      </c>
      <c r="R1088" s="241">
        <f>Q1088*H1088</f>
        <v>0.00057874999999999995</v>
      </c>
      <c r="S1088" s="241">
        <v>0</v>
      </c>
      <c r="T1088" s="242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43" t="s">
        <v>319</v>
      </c>
      <c r="AT1088" s="243" t="s">
        <v>226</v>
      </c>
      <c r="AU1088" s="243" t="s">
        <v>89</v>
      </c>
      <c r="AY1088" s="19" t="s">
        <v>224</v>
      </c>
      <c r="BE1088" s="244">
        <f>IF(N1088="základní",J1088,0)</f>
        <v>0</v>
      </c>
      <c r="BF1088" s="244">
        <f>IF(N1088="snížená",J1088,0)</f>
        <v>0</v>
      </c>
      <c r="BG1088" s="244">
        <f>IF(N1088="zákl. přenesená",J1088,0)</f>
        <v>0</v>
      </c>
      <c r="BH1088" s="244">
        <f>IF(N1088="sníž. přenesená",J1088,0)</f>
        <v>0</v>
      </c>
      <c r="BI1088" s="244">
        <f>IF(N1088="nulová",J1088,0)</f>
        <v>0</v>
      </c>
      <c r="BJ1088" s="19" t="s">
        <v>89</v>
      </c>
      <c r="BK1088" s="244">
        <f>ROUND(I1088*H1088,2)</f>
        <v>0</v>
      </c>
      <c r="BL1088" s="19" t="s">
        <v>319</v>
      </c>
      <c r="BM1088" s="243" t="s">
        <v>4523</v>
      </c>
    </row>
    <row r="1089" s="14" customFormat="1">
      <c r="A1089" s="14"/>
      <c r="B1089" s="257"/>
      <c r="C1089" s="258"/>
      <c r="D1089" s="247" t="s">
        <v>232</v>
      </c>
      <c r="E1089" s="259" t="s">
        <v>1</v>
      </c>
      <c r="F1089" s="260" t="s">
        <v>3787</v>
      </c>
      <c r="G1089" s="258"/>
      <c r="H1089" s="259" t="s">
        <v>1</v>
      </c>
      <c r="I1089" s="261"/>
      <c r="J1089" s="258"/>
      <c r="K1089" s="258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6" t="s">
        <v>232</v>
      </c>
      <c r="AU1089" s="266" t="s">
        <v>89</v>
      </c>
      <c r="AV1089" s="14" t="s">
        <v>84</v>
      </c>
      <c r="AW1089" s="14" t="s">
        <v>33</v>
      </c>
      <c r="AX1089" s="14" t="s">
        <v>78</v>
      </c>
      <c r="AY1089" s="266" t="s">
        <v>224</v>
      </c>
    </row>
    <row r="1090" s="13" customFormat="1">
      <c r="A1090" s="13"/>
      <c r="B1090" s="245"/>
      <c r="C1090" s="246"/>
      <c r="D1090" s="247" t="s">
        <v>232</v>
      </c>
      <c r="E1090" s="248" t="s">
        <v>1</v>
      </c>
      <c r="F1090" s="249" t="s">
        <v>3788</v>
      </c>
      <c r="G1090" s="246"/>
      <c r="H1090" s="250">
        <v>2.3149999999999999</v>
      </c>
      <c r="I1090" s="251"/>
      <c r="J1090" s="246"/>
      <c r="K1090" s="246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6" t="s">
        <v>232</v>
      </c>
      <c r="AU1090" s="256" t="s">
        <v>89</v>
      </c>
      <c r="AV1090" s="13" t="s">
        <v>89</v>
      </c>
      <c r="AW1090" s="13" t="s">
        <v>33</v>
      </c>
      <c r="AX1090" s="13" t="s">
        <v>84</v>
      </c>
      <c r="AY1090" s="256" t="s">
        <v>224</v>
      </c>
    </row>
    <row r="1091" s="2" customFormat="1" ht="16.5" customHeight="1">
      <c r="A1091" s="40"/>
      <c r="B1091" s="41"/>
      <c r="C1091" s="278" t="s">
        <v>1518</v>
      </c>
      <c r="D1091" s="278" t="s">
        <v>390</v>
      </c>
      <c r="E1091" s="279" t="s">
        <v>4524</v>
      </c>
      <c r="F1091" s="280" t="s">
        <v>4525</v>
      </c>
      <c r="G1091" s="281" t="s">
        <v>229</v>
      </c>
      <c r="H1091" s="282">
        <v>2.3149999999999999</v>
      </c>
      <c r="I1091" s="283"/>
      <c r="J1091" s="284">
        <f>ROUND(I1091*H1091,2)</f>
        <v>0</v>
      </c>
      <c r="K1091" s="285"/>
      <c r="L1091" s="286"/>
      <c r="M1091" s="287" t="s">
        <v>1</v>
      </c>
      <c r="N1091" s="288" t="s">
        <v>44</v>
      </c>
      <c r="O1091" s="93"/>
      <c r="P1091" s="241">
        <f>O1091*H1091</f>
        <v>0</v>
      </c>
      <c r="Q1091" s="241">
        <v>0.035650000000000001</v>
      </c>
      <c r="R1091" s="241">
        <f>Q1091*H1091</f>
        <v>0.082529749999999999</v>
      </c>
      <c r="S1091" s="241">
        <v>0</v>
      </c>
      <c r="T1091" s="242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43" t="s">
        <v>418</v>
      </c>
      <c r="AT1091" s="243" t="s">
        <v>390</v>
      </c>
      <c r="AU1091" s="243" t="s">
        <v>89</v>
      </c>
      <c r="AY1091" s="19" t="s">
        <v>224</v>
      </c>
      <c r="BE1091" s="244">
        <f>IF(N1091="základní",J1091,0)</f>
        <v>0</v>
      </c>
      <c r="BF1091" s="244">
        <f>IF(N1091="snížená",J1091,0)</f>
        <v>0</v>
      </c>
      <c r="BG1091" s="244">
        <f>IF(N1091="zákl. přenesená",J1091,0)</f>
        <v>0</v>
      </c>
      <c r="BH1091" s="244">
        <f>IF(N1091="sníž. přenesená",J1091,0)</f>
        <v>0</v>
      </c>
      <c r="BI1091" s="244">
        <f>IF(N1091="nulová",J1091,0)</f>
        <v>0</v>
      </c>
      <c r="BJ1091" s="19" t="s">
        <v>89</v>
      </c>
      <c r="BK1091" s="244">
        <f>ROUND(I1091*H1091,2)</f>
        <v>0</v>
      </c>
      <c r="BL1091" s="19" t="s">
        <v>319</v>
      </c>
      <c r="BM1091" s="243" t="s">
        <v>4526</v>
      </c>
    </row>
    <row r="1092" s="14" customFormat="1">
      <c r="A1092" s="14"/>
      <c r="B1092" s="257"/>
      <c r="C1092" s="258"/>
      <c r="D1092" s="247" t="s">
        <v>232</v>
      </c>
      <c r="E1092" s="259" t="s">
        <v>1</v>
      </c>
      <c r="F1092" s="260" t="s">
        <v>3787</v>
      </c>
      <c r="G1092" s="258"/>
      <c r="H1092" s="259" t="s">
        <v>1</v>
      </c>
      <c r="I1092" s="261"/>
      <c r="J1092" s="258"/>
      <c r="K1092" s="258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6" t="s">
        <v>232</v>
      </c>
      <c r="AU1092" s="266" t="s">
        <v>89</v>
      </c>
      <c r="AV1092" s="14" t="s">
        <v>84</v>
      </c>
      <c r="AW1092" s="14" t="s">
        <v>33</v>
      </c>
      <c r="AX1092" s="14" t="s">
        <v>78</v>
      </c>
      <c r="AY1092" s="266" t="s">
        <v>224</v>
      </c>
    </row>
    <row r="1093" s="13" customFormat="1">
      <c r="A1093" s="13"/>
      <c r="B1093" s="245"/>
      <c r="C1093" s="246"/>
      <c r="D1093" s="247" t="s">
        <v>232</v>
      </c>
      <c r="E1093" s="248" t="s">
        <v>1</v>
      </c>
      <c r="F1093" s="249" t="s">
        <v>3788</v>
      </c>
      <c r="G1093" s="246"/>
      <c r="H1093" s="250">
        <v>2.3149999999999999</v>
      </c>
      <c r="I1093" s="251"/>
      <c r="J1093" s="246"/>
      <c r="K1093" s="246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6" t="s">
        <v>232</v>
      </c>
      <c r="AU1093" s="256" t="s">
        <v>89</v>
      </c>
      <c r="AV1093" s="13" t="s">
        <v>89</v>
      </c>
      <c r="AW1093" s="13" t="s">
        <v>33</v>
      </c>
      <c r="AX1093" s="13" t="s">
        <v>84</v>
      </c>
      <c r="AY1093" s="256" t="s">
        <v>224</v>
      </c>
    </row>
    <row r="1094" s="14" customFormat="1">
      <c r="A1094" s="14"/>
      <c r="B1094" s="257"/>
      <c r="C1094" s="258"/>
      <c r="D1094" s="247" t="s">
        <v>232</v>
      </c>
      <c r="E1094" s="259" t="s">
        <v>1</v>
      </c>
      <c r="F1094" s="260" t="s">
        <v>1727</v>
      </c>
      <c r="G1094" s="258"/>
      <c r="H1094" s="259" t="s">
        <v>1</v>
      </c>
      <c r="I1094" s="261"/>
      <c r="J1094" s="258"/>
      <c r="K1094" s="258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6" t="s">
        <v>232</v>
      </c>
      <c r="AU1094" s="266" t="s">
        <v>89</v>
      </c>
      <c r="AV1094" s="14" t="s">
        <v>84</v>
      </c>
      <c r="AW1094" s="14" t="s">
        <v>33</v>
      </c>
      <c r="AX1094" s="14" t="s">
        <v>78</v>
      </c>
      <c r="AY1094" s="266" t="s">
        <v>224</v>
      </c>
    </row>
    <row r="1095" s="14" customFormat="1">
      <c r="A1095" s="14"/>
      <c r="B1095" s="257"/>
      <c r="C1095" s="258"/>
      <c r="D1095" s="247" t="s">
        <v>232</v>
      </c>
      <c r="E1095" s="259" t="s">
        <v>1</v>
      </c>
      <c r="F1095" s="260" t="s">
        <v>1728</v>
      </c>
      <c r="G1095" s="258"/>
      <c r="H1095" s="259" t="s">
        <v>1</v>
      </c>
      <c r="I1095" s="261"/>
      <c r="J1095" s="258"/>
      <c r="K1095" s="258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6" t="s">
        <v>232</v>
      </c>
      <c r="AU1095" s="266" t="s">
        <v>89</v>
      </c>
      <c r="AV1095" s="14" t="s">
        <v>84</v>
      </c>
      <c r="AW1095" s="14" t="s">
        <v>33</v>
      </c>
      <c r="AX1095" s="14" t="s">
        <v>78</v>
      </c>
      <c r="AY1095" s="266" t="s">
        <v>224</v>
      </c>
    </row>
    <row r="1096" s="14" customFormat="1">
      <c r="A1096" s="14"/>
      <c r="B1096" s="257"/>
      <c r="C1096" s="258"/>
      <c r="D1096" s="247" t="s">
        <v>232</v>
      </c>
      <c r="E1096" s="259" t="s">
        <v>1</v>
      </c>
      <c r="F1096" s="260" t="s">
        <v>1729</v>
      </c>
      <c r="G1096" s="258"/>
      <c r="H1096" s="259" t="s">
        <v>1</v>
      </c>
      <c r="I1096" s="261"/>
      <c r="J1096" s="258"/>
      <c r="K1096" s="258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232</v>
      </c>
      <c r="AU1096" s="266" t="s">
        <v>89</v>
      </c>
      <c r="AV1096" s="14" t="s">
        <v>84</v>
      </c>
      <c r="AW1096" s="14" t="s">
        <v>33</v>
      </c>
      <c r="AX1096" s="14" t="s">
        <v>78</v>
      </c>
      <c r="AY1096" s="266" t="s">
        <v>224</v>
      </c>
    </row>
    <row r="1097" s="14" customFormat="1">
      <c r="A1097" s="14"/>
      <c r="B1097" s="257"/>
      <c r="C1097" s="258"/>
      <c r="D1097" s="247" t="s">
        <v>232</v>
      </c>
      <c r="E1097" s="259" t="s">
        <v>1</v>
      </c>
      <c r="F1097" s="260" t="s">
        <v>1730</v>
      </c>
      <c r="G1097" s="258"/>
      <c r="H1097" s="259" t="s">
        <v>1</v>
      </c>
      <c r="I1097" s="261"/>
      <c r="J1097" s="258"/>
      <c r="K1097" s="258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6" t="s">
        <v>232</v>
      </c>
      <c r="AU1097" s="266" t="s">
        <v>89</v>
      </c>
      <c r="AV1097" s="14" t="s">
        <v>84</v>
      </c>
      <c r="AW1097" s="14" t="s">
        <v>33</v>
      </c>
      <c r="AX1097" s="14" t="s">
        <v>78</v>
      </c>
      <c r="AY1097" s="266" t="s">
        <v>224</v>
      </c>
    </row>
    <row r="1098" s="14" customFormat="1">
      <c r="A1098" s="14"/>
      <c r="B1098" s="257"/>
      <c r="C1098" s="258"/>
      <c r="D1098" s="247" t="s">
        <v>232</v>
      </c>
      <c r="E1098" s="259" t="s">
        <v>1</v>
      </c>
      <c r="F1098" s="260" t="s">
        <v>1743</v>
      </c>
      <c r="G1098" s="258"/>
      <c r="H1098" s="259" t="s">
        <v>1</v>
      </c>
      <c r="I1098" s="261"/>
      <c r="J1098" s="258"/>
      <c r="K1098" s="258"/>
      <c r="L1098" s="262"/>
      <c r="M1098" s="263"/>
      <c r="N1098" s="264"/>
      <c r="O1098" s="264"/>
      <c r="P1098" s="264"/>
      <c r="Q1098" s="264"/>
      <c r="R1098" s="264"/>
      <c r="S1098" s="264"/>
      <c r="T1098" s="26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6" t="s">
        <v>232</v>
      </c>
      <c r="AU1098" s="266" t="s">
        <v>89</v>
      </c>
      <c r="AV1098" s="14" t="s">
        <v>84</v>
      </c>
      <c r="AW1098" s="14" t="s">
        <v>33</v>
      </c>
      <c r="AX1098" s="14" t="s">
        <v>78</v>
      </c>
      <c r="AY1098" s="266" t="s">
        <v>224</v>
      </c>
    </row>
    <row r="1099" s="2" customFormat="1" ht="24.15" customHeight="1">
      <c r="A1099" s="40"/>
      <c r="B1099" s="41"/>
      <c r="C1099" s="231" t="s">
        <v>1523</v>
      </c>
      <c r="D1099" s="231" t="s">
        <v>226</v>
      </c>
      <c r="E1099" s="232" t="s">
        <v>1745</v>
      </c>
      <c r="F1099" s="233" t="s">
        <v>1746</v>
      </c>
      <c r="G1099" s="234" t="s">
        <v>229</v>
      </c>
      <c r="H1099" s="235">
        <v>32.716999999999999</v>
      </c>
      <c r="I1099" s="236"/>
      <c r="J1099" s="237">
        <f>ROUND(I1099*H1099,2)</f>
        <v>0</v>
      </c>
      <c r="K1099" s="238"/>
      <c r="L1099" s="46"/>
      <c r="M1099" s="239" t="s">
        <v>1</v>
      </c>
      <c r="N1099" s="240" t="s">
        <v>44</v>
      </c>
      <c r="O1099" s="93"/>
      <c r="P1099" s="241">
        <f>O1099*H1099</f>
        <v>0</v>
      </c>
      <c r="Q1099" s="241">
        <v>0.00025000000000000001</v>
      </c>
      <c r="R1099" s="241">
        <f>Q1099*H1099</f>
        <v>0.008179249999999999</v>
      </c>
      <c r="S1099" s="241">
        <v>0</v>
      </c>
      <c r="T1099" s="242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43" t="s">
        <v>319</v>
      </c>
      <c r="AT1099" s="243" t="s">
        <v>226</v>
      </c>
      <c r="AU1099" s="243" t="s">
        <v>89</v>
      </c>
      <c r="AY1099" s="19" t="s">
        <v>224</v>
      </c>
      <c r="BE1099" s="244">
        <f>IF(N1099="základní",J1099,0)</f>
        <v>0</v>
      </c>
      <c r="BF1099" s="244">
        <f>IF(N1099="snížená",J1099,0)</f>
        <v>0</v>
      </c>
      <c r="BG1099" s="244">
        <f>IF(N1099="zákl. přenesená",J1099,0)</f>
        <v>0</v>
      </c>
      <c r="BH1099" s="244">
        <f>IF(N1099="sníž. přenesená",J1099,0)</f>
        <v>0</v>
      </c>
      <c r="BI1099" s="244">
        <f>IF(N1099="nulová",J1099,0)</f>
        <v>0</v>
      </c>
      <c r="BJ1099" s="19" t="s">
        <v>89</v>
      </c>
      <c r="BK1099" s="244">
        <f>ROUND(I1099*H1099,2)</f>
        <v>0</v>
      </c>
      <c r="BL1099" s="19" t="s">
        <v>319</v>
      </c>
      <c r="BM1099" s="243" t="s">
        <v>4527</v>
      </c>
    </row>
    <row r="1100" s="14" customFormat="1">
      <c r="A1100" s="14"/>
      <c r="B1100" s="257"/>
      <c r="C1100" s="258"/>
      <c r="D1100" s="247" t="s">
        <v>232</v>
      </c>
      <c r="E1100" s="259" t="s">
        <v>1</v>
      </c>
      <c r="F1100" s="260" t="s">
        <v>1736</v>
      </c>
      <c r="G1100" s="258"/>
      <c r="H1100" s="259" t="s">
        <v>1</v>
      </c>
      <c r="I1100" s="261"/>
      <c r="J1100" s="258"/>
      <c r="K1100" s="258"/>
      <c r="L1100" s="262"/>
      <c r="M1100" s="263"/>
      <c r="N1100" s="264"/>
      <c r="O1100" s="264"/>
      <c r="P1100" s="264"/>
      <c r="Q1100" s="264"/>
      <c r="R1100" s="264"/>
      <c r="S1100" s="264"/>
      <c r="T1100" s="26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6" t="s">
        <v>232</v>
      </c>
      <c r="AU1100" s="266" t="s">
        <v>89</v>
      </c>
      <c r="AV1100" s="14" t="s">
        <v>84</v>
      </c>
      <c r="AW1100" s="14" t="s">
        <v>33</v>
      </c>
      <c r="AX1100" s="14" t="s">
        <v>78</v>
      </c>
      <c r="AY1100" s="266" t="s">
        <v>224</v>
      </c>
    </row>
    <row r="1101" s="13" customFormat="1">
      <c r="A1101" s="13"/>
      <c r="B1101" s="245"/>
      <c r="C1101" s="246"/>
      <c r="D1101" s="247" t="s">
        <v>232</v>
      </c>
      <c r="E1101" s="248" t="s">
        <v>1</v>
      </c>
      <c r="F1101" s="249" t="s">
        <v>3767</v>
      </c>
      <c r="G1101" s="246"/>
      <c r="H1101" s="250">
        <v>7.8310000000000004</v>
      </c>
      <c r="I1101" s="251"/>
      <c r="J1101" s="246"/>
      <c r="K1101" s="246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6" t="s">
        <v>232</v>
      </c>
      <c r="AU1101" s="256" t="s">
        <v>89</v>
      </c>
      <c r="AV1101" s="13" t="s">
        <v>89</v>
      </c>
      <c r="AW1101" s="13" t="s">
        <v>33</v>
      </c>
      <c r="AX1101" s="13" t="s">
        <v>78</v>
      </c>
      <c r="AY1101" s="256" t="s">
        <v>224</v>
      </c>
    </row>
    <row r="1102" s="14" customFormat="1">
      <c r="A1102" s="14"/>
      <c r="B1102" s="257"/>
      <c r="C1102" s="258"/>
      <c r="D1102" s="247" t="s">
        <v>232</v>
      </c>
      <c r="E1102" s="259" t="s">
        <v>1</v>
      </c>
      <c r="F1102" s="260" t="s">
        <v>1750</v>
      </c>
      <c r="G1102" s="258"/>
      <c r="H1102" s="259" t="s">
        <v>1</v>
      </c>
      <c r="I1102" s="261"/>
      <c r="J1102" s="258"/>
      <c r="K1102" s="258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6" t="s">
        <v>232</v>
      </c>
      <c r="AU1102" s="266" t="s">
        <v>89</v>
      </c>
      <c r="AV1102" s="14" t="s">
        <v>84</v>
      </c>
      <c r="AW1102" s="14" t="s">
        <v>33</v>
      </c>
      <c r="AX1102" s="14" t="s">
        <v>78</v>
      </c>
      <c r="AY1102" s="266" t="s">
        <v>224</v>
      </c>
    </row>
    <row r="1103" s="13" customFormat="1">
      <c r="A1103" s="13"/>
      <c r="B1103" s="245"/>
      <c r="C1103" s="246"/>
      <c r="D1103" s="247" t="s">
        <v>232</v>
      </c>
      <c r="E1103" s="248" t="s">
        <v>1</v>
      </c>
      <c r="F1103" s="249" t="s">
        <v>3768</v>
      </c>
      <c r="G1103" s="246"/>
      <c r="H1103" s="250">
        <v>9.2599999999999998</v>
      </c>
      <c r="I1103" s="251"/>
      <c r="J1103" s="246"/>
      <c r="K1103" s="246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6" t="s">
        <v>232</v>
      </c>
      <c r="AU1103" s="256" t="s">
        <v>89</v>
      </c>
      <c r="AV1103" s="13" t="s">
        <v>89</v>
      </c>
      <c r="AW1103" s="13" t="s">
        <v>33</v>
      </c>
      <c r="AX1103" s="13" t="s">
        <v>78</v>
      </c>
      <c r="AY1103" s="256" t="s">
        <v>224</v>
      </c>
    </row>
    <row r="1104" s="14" customFormat="1">
      <c r="A1104" s="14"/>
      <c r="B1104" s="257"/>
      <c r="C1104" s="258"/>
      <c r="D1104" s="247" t="s">
        <v>232</v>
      </c>
      <c r="E1104" s="259" t="s">
        <v>1</v>
      </c>
      <c r="F1104" s="260" t="s">
        <v>1752</v>
      </c>
      <c r="G1104" s="258"/>
      <c r="H1104" s="259" t="s">
        <v>1</v>
      </c>
      <c r="I1104" s="261"/>
      <c r="J1104" s="258"/>
      <c r="K1104" s="258"/>
      <c r="L1104" s="262"/>
      <c r="M1104" s="263"/>
      <c r="N1104" s="264"/>
      <c r="O1104" s="264"/>
      <c r="P1104" s="264"/>
      <c r="Q1104" s="264"/>
      <c r="R1104" s="264"/>
      <c r="S1104" s="264"/>
      <c r="T1104" s="26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6" t="s">
        <v>232</v>
      </c>
      <c r="AU1104" s="266" t="s">
        <v>89</v>
      </c>
      <c r="AV1104" s="14" t="s">
        <v>84</v>
      </c>
      <c r="AW1104" s="14" t="s">
        <v>33</v>
      </c>
      <c r="AX1104" s="14" t="s">
        <v>78</v>
      </c>
      <c r="AY1104" s="266" t="s">
        <v>224</v>
      </c>
    </row>
    <row r="1105" s="13" customFormat="1">
      <c r="A1105" s="13"/>
      <c r="B1105" s="245"/>
      <c r="C1105" s="246"/>
      <c r="D1105" s="247" t="s">
        <v>232</v>
      </c>
      <c r="E1105" s="248" t="s">
        <v>1</v>
      </c>
      <c r="F1105" s="249" t="s">
        <v>3768</v>
      </c>
      <c r="G1105" s="246"/>
      <c r="H1105" s="250">
        <v>9.2599999999999998</v>
      </c>
      <c r="I1105" s="251"/>
      <c r="J1105" s="246"/>
      <c r="K1105" s="246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6" t="s">
        <v>232</v>
      </c>
      <c r="AU1105" s="256" t="s">
        <v>89</v>
      </c>
      <c r="AV1105" s="13" t="s">
        <v>89</v>
      </c>
      <c r="AW1105" s="13" t="s">
        <v>33</v>
      </c>
      <c r="AX1105" s="13" t="s">
        <v>78</v>
      </c>
      <c r="AY1105" s="256" t="s">
        <v>224</v>
      </c>
    </row>
    <row r="1106" s="14" customFormat="1">
      <c r="A1106" s="14"/>
      <c r="B1106" s="257"/>
      <c r="C1106" s="258"/>
      <c r="D1106" s="247" t="s">
        <v>232</v>
      </c>
      <c r="E1106" s="259" t="s">
        <v>1</v>
      </c>
      <c r="F1106" s="260" t="s">
        <v>1772</v>
      </c>
      <c r="G1106" s="258"/>
      <c r="H1106" s="259" t="s">
        <v>1</v>
      </c>
      <c r="I1106" s="261"/>
      <c r="J1106" s="258"/>
      <c r="K1106" s="258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6" t="s">
        <v>232</v>
      </c>
      <c r="AU1106" s="266" t="s">
        <v>89</v>
      </c>
      <c r="AV1106" s="14" t="s">
        <v>84</v>
      </c>
      <c r="AW1106" s="14" t="s">
        <v>33</v>
      </c>
      <c r="AX1106" s="14" t="s">
        <v>78</v>
      </c>
      <c r="AY1106" s="266" t="s">
        <v>224</v>
      </c>
    </row>
    <row r="1107" s="13" customFormat="1">
      <c r="A1107" s="13"/>
      <c r="B1107" s="245"/>
      <c r="C1107" s="246"/>
      <c r="D1107" s="247" t="s">
        <v>232</v>
      </c>
      <c r="E1107" s="248" t="s">
        <v>1</v>
      </c>
      <c r="F1107" s="249" t="s">
        <v>4528</v>
      </c>
      <c r="G1107" s="246"/>
      <c r="H1107" s="250">
        <v>6.3659999999999997</v>
      </c>
      <c r="I1107" s="251"/>
      <c r="J1107" s="246"/>
      <c r="K1107" s="246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6" t="s">
        <v>232</v>
      </c>
      <c r="AU1107" s="256" t="s">
        <v>89</v>
      </c>
      <c r="AV1107" s="13" t="s">
        <v>89</v>
      </c>
      <c r="AW1107" s="13" t="s">
        <v>33</v>
      </c>
      <c r="AX1107" s="13" t="s">
        <v>78</v>
      </c>
      <c r="AY1107" s="256" t="s">
        <v>224</v>
      </c>
    </row>
    <row r="1108" s="15" customFormat="1">
      <c r="A1108" s="15"/>
      <c r="B1108" s="267"/>
      <c r="C1108" s="268"/>
      <c r="D1108" s="247" t="s">
        <v>232</v>
      </c>
      <c r="E1108" s="269" t="s">
        <v>1</v>
      </c>
      <c r="F1108" s="270" t="s">
        <v>248</v>
      </c>
      <c r="G1108" s="268"/>
      <c r="H1108" s="271">
        <v>32.716999999999999</v>
      </c>
      <c r="I1108" s="272"/>
      <c r="J1108" s="268"/>
      <c r="K1108" s="268"/>
      <c r="L1108" s="273"/>
      <c r="M1108" s="274"/>
      <c r="N1108" s="275"/>
      <c r="O1108" s="275"/>
      <c r="P1108" s="275"/>
      <c r="Q1108" s="275"/>
      <c r="R1108" s="275"/>
      <c r="S1108" s="275"/>
      <c r="T1108" s="276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77" t="s">
        <v>232</v>
      </c>
      <c r="AU1108" s="277" t="s">
        <v>89</v>
      </c>
      <c r="AV1108" s="15" t="s">
        <v>230</v>
      </c>
      <c r="AW1108" s="15" t="s">
        <v>33</v>
      </c>
      <c r="AX1108" s="15" t="s">
        <v>84</v>
      </c>
      <c r="AY1108" s="277" t="s">
        <v>224</v>
      </c>
    </row>
    <row r="1109" s="2" customFormat="1" ht="16.5" customHeight="1">
      <c r="A1109" s="40"/>
      <c r="B1109" s="41"/>
      <c r="C1109" s="278" t="s">
        <v>1527</v>
      </c>
      <c r="D1109" s="278" t="s">
        <v>390</v>
      </c>
      <c r="E1109" s="279" t="s">
        <v>1755</v>
      </c>
      <c r="F1109" s="280" t="s">
        <v>3771</v>
      </c>
      <c r="G1109" s="281" t="s">
        <v>229</v>
      </c>
      <c r="H1109" s="282">
        <v>7.8310000000000004</v>
      </c>
      <c r="I1109" s="283"/>
      <c r="J1109" s="284">
        <f>ROUND(I1109*H1109,2)</f>
        <v>0</v>
      </c>
      <c r="K1109" s="285"/>
      <c r="L1109" s="286"/>
      <c r="M1109" s="287" t="s">
        <v>1</v>
      </c>
      <c r="N1109" s="288" t="s">
        <v>44</v>
      </c>
      <c r="O1109" s="93"/>
      <c r="P1109" s="241">
        <f>O1109*H1109</f>
        <v>0</v>
      </c>
      <c r="Q1109" s="241">
        <v>0.037960000000000001</v>
      </c>
      <c r="R1109" s="241">
        <f>Q1109*H1109</f>
        <v>0.29726476000000002</v>
      </c>
      <c r="S1109" s="241">
        <v>0</v>
      </c>
      <c r="T1109" s="242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3" t="s">
        <v>418</v>
      </c>
      <c r="AT1109" s="243" t="s">
        <v>390</v>
      </c>
      <c r="AU1109" s="243" t="s">
        <v>89</v>
      </c>
      <c r="AY1109" s="19" t="s">
        <v>224</v>
      </c>
      <c r="BE1109" s="244">
        <f>IF(N1109="základní",J1109,0)</f>
        <v>0</v>
      </c>
      <c r="BF1109" s="244">
        <f>IF(N1109="snížená",J1109,0)</f>
        <v>0</v>
      </c>
      <c r="BG1109" s="244">
        <f>IF(N1109="zákl. přenesená",J1109,0)</f>
        <v>0</v>
      </c>
      <c r="BH1109" s="244">
        <f>IF(N1109="sníž. přenesená",J1109,0)</f>
        <v>0</v>
      </c>
      <c r="BI1109" s="244">
        <f>IF(N1109="nulová",J1109,0)</f>
        <v>0</v>
      </c>
      <c r="BJ1109" s="19" t="s">
        <v>89</v>
      </c>
      <c r="BK1109" s="244">
        <f>ROUND(I1109*H1109,2)</f>
        <v>0</v>
      </c>
      <c r="BL1109" s="19" t="s">
        <v>319</v>
      </c>
      <c r="BM1109" s="243" t="s">
        <v>4529</v>
      </c>
    </row>
    <row r="1110" s="14" customFormat="1">
      <c r="A1110" s="14"/>
      <c r="B1110" s="257"/>
      <c r="C1110" s="258"/>
      <c r="D1110" s="247" t="s">
        <v>232</v>
      </c>
      <c r="E1110" s="259" t="s">
        <v>1</v>
      </c>
      <c r="F1110" s="260" t="s">
        <v>1736</v>
      </c>
      <c r="G1110" s="258"/>
      <c r="H1110" s="259" t="s">
        <v>1</v>
      </c>
      <c r="I1110" s="261"/>
      <c r="J1110" s="258"/>
      <c r="K1110" s="258"/>
      <c r="L1110" s="262"/>
      <c r="M1110" s="263"/>
      <c r="N1110" s="264"/>
      <c r="O1110" s="264"/>
      <c r="P1110" s="264"/>
      <c r="Q1110" s="264"/>
      <c r="R1110" s="264"/>
      <c r="S1110" s="264"/>
      <c r="T1110" s="26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6" t="s">
        <v>232</v>
      </c>
      <c r="AU1110" s="266" t="s">
        <v>89</v>
      </c>
      <c r="AV1110" s="14" t="s">
        <v>84</v>
      </c>
      <c r="AW1110" s="14" t="s">
        <v>33</v>
      </c>
      <c r="AX1110" s="14" t="s">
        <v>78</v>
      </c>
      <c r="AY1110" s="266" t="s">
        <v>224</v>
      </c>
    </row>
    <row r="1111" s="13" customFormat="1">
      <c r="A1111" s="13"/>
      <c r="B1111" s="245"/>
      <c r="C1111" s="246"/>
      <c r="D1111" s="247" t="s">
        <v>232</v>
      </c>
      <c r="E1111" s="248" t="s">
        <v>1</v>
      </c>
      <c r="F1111" s="249" t="s">
        <v>3767</v>
      </c>
      <c r="G1111" s="246"/>
      <c r="H1111" s="250">
        <v>7.8310000000000004</v>
      </c>
      <c r="I1111" s="251"/>
      <c r="J1111" s="246"/>
      <c r="K1111" s="246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6" t="s">
        <v>232</v>
      </c>
      <c r="AU1111" s="256" t="s">
        <v>89</v>
      </c>
      <c r="AV1111" s="13" t="s">
        <v>89</v>
      </c>
      <c r="AW1111" s="13" t="s">
        <v>33</v>
      </c>
      <c r="AX1111" s="13" t="s">
        <v>84</v>
      </c>
      <c r="AY1111" s="256" t="s">
        <v>224</v>
      </c>
    </row>
    <row r="1112" s="14" customFormat="1">
      <c r="A1112" s="14"/>
      <c r="B1112" s="257"/>
      <c r="C1112" s="258"/>
      <c r="D1112" s="247" t="s">
        <v>232</v>
      </c>
      <c r="E1112" s="259" t="s">
        <v>1</v>
      </c>
      <c r="F1112" s="260" t="s">
        <v>1727</v>
      </c>
      <c r="G1112" s="258"/>
      <c r="H1112" s="259" t="s">
        <v>1</v>
      </c>
      <c r="I1112" s="261"/>
      <c r="J1112" s="258"/>
      <c r="K1112" s="258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6" t="s">
        <v>232</v>
      </c>
      <c r="AU1112" s="266" t="s">
        <v>89</v>
      </c>
      <c r="AV1112" s="14" t="s">
        <v>84</v>
      </c>
      <c r="AW1112" s="14" t="s">
        <v>33</v>
      </c>
      <c r="AX1112" s="14" t="s">
        <v>78</v>
      </c>
      <c r="AY1112" s="266" t="s">
        <v>224</v>
      </c>
    </row>
    <row r="1113" s="14" customFormat="1">
      <c r="A1113" s="14"/>
      <c r="B1113" s="257"/>
      <c r="C1113" s="258"/>
      <c r="D1113" s="247" t="s">
        <v>232</v>
      </c>
      <c r="E1113" s="259" t="s">
        <v>1</v>
      </c>
      <c r="F1113" s="260" t="s">
        <v>3773</v>
      </c>
      <c r="G1113" s="258"/>
      <c r="H1113" s="259" t="s">
        <v>1</v>
      </c>
      <c r="I1113" s="261"/>
      <c r="J1113" s="258"/>
      <c r="K1113" s="258"/>
      <c r="L1113" s="262"/>
      <c r="M1113" s="263"/>
      <c r="N1113" s="264"/>
      <c r="O1113" s="264"/>
      <c r="P1113" s="264"/>
      <c r="Q1113" s="264"/>
      <c r="R1113" s="264"/>
      <c r="S1113" s="264"/>
      <c r="T1113" s="26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6" t="s">
        <v>232</v>
      </c>
      <c r="AU1113" s="266" t="s">
        <v>89</v>
      </c>
      <c r="AV1113" s="14" t="s">
        <v>84</v>
      </c>
      <c r="AW1113" s="14" t="s">
        <v>33</v>
      </c>
      <c r="AX1113" s="14" t="s">
        <v>78</v>
      </c>
      <c r="AY1113" s="266" t="s">
        <v>224</v>
      </c>
    </row>
    <row r="1114" s="14" customFormat="1">
      <c r="A1114" s="14"/>
      <c r="B1114" s="257"/>
      <c r="C1114" s="258"/>
      <c r="D1114" s="247" t="s">
        <v>232</v>
      </c>
      <c r="E1114" s="259" t="s">
        <v>1</v>
      </c>
      <c r="F1114" s="260" t="s">
        <v>1729</v>
      </c>
      <c r="G1114" s="258"/>
      <c r="H1114" s="259" t="s">
        <v>1</v>
      </c>
      <c r="I1114" s="261"/>
      <c r="J1114" s="258"/>
      <c r="K1114" s="258"/>
      <c r="L1114" s="262"/>
      <c r="M1114" s="263"/>
      <c r="N1114" s="264"/>
      <c r="O1114" s="264"/>
      <c r="P1114" s="264"/>
      <c r="Q1114" s="264"/>
      <c r="R1114" s="264"/>
      <c r="S1114" s="264"/>
      <c r="T1114" s="26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6" t="s">
        <v>232</v>
      </c>
      <c r="AU1114" s="266" t="s">
        <v>89</v>
      </c>
      <c r="AV1114" s="14" t="s">
        <v>84</v>
      </c>
      <c r="AW1114" s="14" t="s">
        <v>33</v>
      </c>
      <c r="AX1114" s="14" t="s">
        <v>78</v>
      </c>
      <c r="AY1114" s="266" t="s">
        <v>224</v>
      </c>
    </row>
    <row r="1115" s="14" customFormat="1">
      <c r="A1115" s="14"/>
      <c r="B1115" s="257"/>
      <c r="C1115" s="258"/>
      <c r="D1115" s="247" t="s">
        <v>232</v>
      </c>
      <c r="E1115" s="259" t="s">
        <v>1</v>
      </c>
      <c r="F1115" s="260" t="s">
        <v>1730</v>
      </c>
      <c r="G1115" s="258"/>
      <c r="H1115" s="259" t="s">
        <v>1</v>
      </c>
      <c r="I1115" s="261"/>
      <c r="J1115" s="258"/>
      <c r="K1115" s="258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6" t="s">
        <v>232</v>
      </c>
      <c r="AU1115" s="266" t="s">
        <v>89</v>
      </c>
      <c r="AV1115" s="14" t="s">
        <v>84</v>
      </c>
      <c r="AW1115" s="14" t="s">
        <v>33</v>
      </c>
      <c r="AX1115" s="14" t="s">
        <v>78</v>
      </c>
      <c r="AY1115" s="266" t="s">
        <v>224</v>
      </c>
    </row>
    <row r="1116" s="14" customFormat="1">
      <c r="A1116" s="14"/>
      <c r="B1116" s="257"/>
      <c r="C1116" s="258"/>
      <c r="D1116" s="247" t="s">
        <v>232</v>
      </c>
      <c r="E1116" s="259" t="s">
        <v>1</v>
      </c>
      <c r="F1116" s="260" t="s">
        <v>1743</v>
      </c>
      <c r="G1116" s="258"/>
      <c r="H1116" s="259" t="s">
        <v>1</v>
      </c>
      <c r="I1116" s="261"/>
      <c r="J1116" s="258"/>
      <c r="K1116" s="258"/>
      <c r="L1116" s="262"/>
      <c r="M1116" s="263"/>
      <c r="N1116" s="264"/>
      <c r="O1116" s="264"/>
      <c r="P1116" s="264"/>
      <c r="Q1116" s="264"/>
      <c r="R1116" s="264"/>
      <c r="S1116" s="264"/>
      <c r="T1116" s="26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6" t="s">
        <v>232</v>
      </c>
      <c r="AU1116" s="266" t="s">
        <v>89</v>
      </c>
      <c r="AV1116" s="14" t="s">
        <v>84</v>
      </c>
      <c r="AW1116" s="14" t="s">
        <v>33</v>
      </c>
      <c r="AX1116" s="14" t="s">
        <v>78</v>
      </c>
      <c r="AY1116" s="266" t="s">
        <v>224</v>
      </c>
    </row>
    <row r="1117" s="2" customFormat="1" ht="16.5" customHeight="1">
      <c r="A1117" s="40"/>
      <c r="B1117" s="41"/>
      <c r="C1117" s="278" t="s">
        <v>1532</v>
      </c>
      <c r="D1117" s="278" t="s">
        <v>390</v>
      </c>
      <c r="E1117" s="279" t="s">
        <v>1760</v>
      </c>
      <c r="F1117" s="280" t="s">
        <v>1761</v>
      </c>
      <c r="G1117" s="281" t="s">
        <v>229</v>
      </c>
      <c r="H1117" s="282">
        <v>9.2599999999999998</v>
      </c>
      <c r="I1117" s="283"/>
      <c r="J1117" s="284">
        <f>ROUND(I1117*H1117,2)</f>
        <v>0</v>
      </c>
      <c r="K1117" s="285"/>
      <c r="L1117" s="286"/>
      <c r="M1117" s="287" t="s">
        <v>1</v>
      </c>
      <c r="N1117" s="288" t="s">
        <v>44</v>
      </c>
      <c r="O1117" s="93"/>
      <c r="P1117" s="241">
        <f>O1117*H1117</f>
        <v>0</v>
      </c>
      <c r="Q1117" s="241">
        <v>0.037960000000000001</v>
      </c>
      <c r="R1117" s="241">
        <f>Q1117*H1117</f>
        <v>0.35150959999999998</v>
      </c>
      <c r="S1117" s="241">
        <v>0</v>
      </c>
      <c r="T1117" s="242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3" t="s">
        <v>418</v>
      </c>
      <c r="AT1117" s="243" t="s">
        <v>390</v>
      </c>
      <c r="AU1117" s="243" t="s">
        <v>89</v>
      </c>
      <c r="AY1117" s="19" t="s">
        <v>224</v>
      </c>
      <c r="BE1117" s="244">
        <f>IF(N1117="základní",J1117,0)</f>
        <v>0</v>
      </c>
      <c r="BF1117" s="244">
        <f>IF(N1117="snížená",J1117,0)</f>
        <v>0</v>
      </c>
      <c r="BG1117" s="244">
        <f>IF(N1117="zákl. přenesená",J1117,0)</f>
        <v>0</v>
      </c>
      <c r="BH1117" s="244">
        <f>IF(N1117="sníž. přenesená",J1117,0)</f>
        <v>0</v>
      </c>
      <c r="BI1117" s="244">
        <f>IF(N1117="nulová",J1117,0)</f>
        <v>0</v>
      </c>
      <c r="BJ1117" s="19" t="s">
        <v>89</v>
      </c>
      <c r="BK1117" s="244">
        <f>ROUND(I1117*H1117,2)</f>
        <v>0</v>
      </c>
      <c r="BL1117" s="19" t="s">
        <v>319</v>
      </c>
      <c r="BM1117" s="243" t="s">
        <v>4530</v>
      </c>
    </row>
    <row r="1118" s="14" customFormat="1">
      <c r="A1118" s="14"/>
      <c r="B1118" s="257"/>
      <c r="C1118" s="258"/>
      <c r="D1118" s="247" t="s">
        <v>232</v>
      </c>
      <c r="E1118" s="259" t="s">
        <v>1</v>
      </c>
      <c r="F1118" s="260" t="s">
        <v>1750</v>
      </c>
      <c r="G1118" s="258"/>
      <c r="H1118" s="259" t="s">
        <v>1</v>
      </c>
      <c r="I1118" s="261"/>
      <c r="J1118" s="258"/>
      <c r="K1118" s="258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6" t="s">
        <v>232</v>
      </c>
      <c r="AU1118" s="266" t="s">
        <v>89</v>
      </c>
      <c r="AV1118" s="14" t="s">
        <v>84</v>
      </c>
      <c r="AW1118" s="14" t="s">
        <v>33</v>
      </c>
      <c r="AX1118" s="14" t="s">
        <v>78</v>
      </c>
      <c r="AY1118" s="266" t="s">
        <v>224</v>
      </c>
    </row>
    <row r="1119" s="13" customFormat="1">
      <c r="A1119" s="13"/>
      <c r="B1119" s="245"/>
      <c r="C1119" s="246"/>
      <c r="D1119" s="247" t="s">
        <v>232</v>
      </c>
      <c r="E1119" s="248" t="s">
        <v>1</v>
      </c>
      <c r="F1119" s="249" t="s">
        <v>3768</v>
      </c>
      <c r="G1119" s="246"/>
      <c r="H1119" s="250">
        <v>9.2599999999999998</v>
      </c>
      <c r="I1119" s="251"/>
      <c r="J1119" s="246"/>
      <c r="K1119" s="246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6" t="s">
        <v>232</v>
      </c>
      <c r="AU1119" s="256" t="s">
        <v>89</v>
      </c>
      <c r="AV1119" s="13" t="s">
        <v>89</v>
      </c>
      <c r="AW1119" s="13" t="s">
        <v>33</v>
      </c>
      <c r="AX1119" s="13" t="s">
        <v>84</v>
      </c>
      <c r="AY1119" s="256" t="s">
        <v>224</v>
      </c>
    </row>
    <row r="1120" s="14" customFormat="1">
      <c r="A1120" s="14"/>
      <c r="B1120" s="257"/>
      <c r="C1120" s="258"/>
      <c r="D1120" s="247" t="s">
        <v>232</v>
      </c>
      <c r="E1120" s="259" t="s">
        <v>1</v>
      </c>
      <c r="F1120" s="260" t="s">
        <v>1727</v>
      </c>
      <c r="G1120" s="258"/>
      <c r="H1120" s="259" t="s">
        <v>1</v>
      </c>
      <c r="I1120" s="261"/>
      <c r="J1120" s="258"/>
      <c r="K1120" s="258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6" t="s">
        <v>232</v>
      </c>
      <c r="AU1120" s="266" t="s">
        <v>89</v>
      </c>
      <c r="AV1120" s="14" t="s">
        <v>84</v>
      </c>
      <c r="AW1120" s="14" t="s">
        <v>33</v>
      </c>
      <c r="AX1120" s="14" t="s">
        <v>78</v>
      </c>
      <c r="AY1120" s="266" t="s">
        <v>224</v>
      </c>
    </row>
    <row r="1121" s="14" customFormat="1">
      <c r="A1121" s="14"/>
      <c r="B1121" s="257"/>
      <c r="C1121" s="258"/>
      <c r="D1121" s="247" t="s">
        <v>232</v>
      </c>
      <c r="E1121" s="259" t="s">
        <v>1</v>
      </c>
      <c r="F1121" s="260" t="s">
        <v>3775</v>
      </c>
      <c r="G1121" s="258"/>
      <c r="H1121" s="259" t="s">
        <v>1</v>
      </c>
      <c r="I1121" s="261"/>
      <c r="J1121" s="258"/>
      <c r="K1121" s="258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6" t="s">
        <v>232</v>
      </c>
      <c r="AU1121" s="266" t="s">
        <v>89</v>
      </c>
      <c r="AV1121" s="14" t="s">
        <v>84</v>
      </c>
      <c r="AW1121" s="14" t="s">
        <v>33</v>
      </c>
      <c r="AX1121" s="14" t="s">
        <v>78</v>
      </c>
      <c r="AY1121" s="266" t="s">
        <v>224</v>
      </c>
    </row>
    <row r="1122" s="14" customFormat="1">
      <c r="A1122" s="14"/>
      <c r="B1122" s="257"/>
      <c r="C1122" s="258"/>
      <c r="D1122" s="247" t="s">
        <v>232</v>
      </c>
      <c r="E1122" s="259" t="s">
        <v>1</v>
      </c>
      <c r="F1122" s="260" t="s">
        <v>1729</v>
      </c>
      <c r="G1122" s="258"/>
      <c r="H1122" s="259" t="s">
        <v>1</v>
      </c>
      <c r="I1122" s="261"/>
      <c r="J1122" s="258"/>
      <c r="K1122" s="258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6" t="s">
        <v>232</v>
      </c>
      <c r="AU1122" s="266" t="s">
        <v>89</v>
      </c>
      <c r="AV1122" s="14" t="s">
        <v>84</v>
      </c>
      <c r="AW1122" s="14" t="s">
        <v>33</v>
      </c>
      <c r="AX1122" s="14" t="s">
        <v>78</v>
      </c>
      <c r="AY1122" s="266" t="s">
        <v>224</v>
      </c>
    </row>
    <row r="1123" s="14" customFormat="1">
      <c r="A1123" s="14"/>
      <c r="B1123" s="257"/>
      <c r="C1123" s="258"/>
      <c r="D1123" s="247" t="s">
        <v>232</v>
      </c>
      <c r="E1123" s="259" t="s">
        <v>1</v>
      </c>
      <c r="F1123" s="260" t="s">
        <v>1730</v>
      </c>
      <c r="G1123" s="258"/>
      <c r="H1123" s="259" t="s">
        <v>1</v>
      </c>
      <c r="I1123" s="261"/>
      <c r="J1123" s="258"/>
      <c r="K1123" s="258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6" t="s">
        <v>232</v>
      </c>
      <c r="AU1123" s="266" t="s">
        <v>89</v>
      </c>
      <c r="AV1123" s="14" t="s">
        <v>84</v>
      </c>
      <c r="AW1123" s="14" t="s">
        <v>33</v>
      </c>
      <c r="AX1123" s="14" t="s">
        <v>78</v>
      </c>
      <c r="AY1123" s="266" t="s">
        <v>224</v>
      </c>
    </row>
    <row r="1124" s="14" customFormat="1">
      <c r="A1124" s="14"/>
      <c r="B1124" s="257"/>
      <c r="C1124" s="258"/>
      <c r="D1124" s="247" t="s">
        <v>232</v>
      </c>
      <c r="E1124" s="259" t="s">
        <v>1</v>
      </c>
      <c r="F1124" s="260" t="s">
        <v>1743</v>
      </c>
      <c r="G1124" s="258"/>
      <c r="H1124" s="259" t="s">
        <v>1</v>
      </c>
      <c r="I1124" s="261"/>
      <c r="J1124" s="258"/>
      <c r="K1124" s="258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6" t="s">
        <v>232</v>
      </c>
      <c r="AU1124" s="266" t="s">
        <v>89</v>
      </c>
      <c r="AV1124" s="14" t="s">
        <v>84</v>
      </c>
      <c r="AW1124" s="14" t="s">
        <v>33</v>
      </c>
      <c r="AX1124" s="14" t="s">
        <v>78</v>
      </c>
      <c r="AY1124" s="266" t="s">
        <v>224</v>
      </c>
    </row>
    <row r="1125" s="2" customFormat="1" ht="16.5" customHeight="1">
      <c r="A1125" s="40"/>
      <c r="B1125" s="41"/>
      <c r="C1125" s="278" t="s">
        <v>1539</v>
      </c>
      <c r="D1125" s="278" t="s">
        <v>390</v>
      </c>
      <c r="E1125" s="279" t="s">
        <v>3776</v>
      </c>
      <c r="F1125" s="280" t="s">
        <v>3777</v>
      </c>
      <c r="G1125" s="281" t="s">
        <v>229</v>
      </c>
      <c r="H1125" s="282">
        <v>9.2599999999999998</v>
      </c>
      <c r="I1125" s="283"/>
      <c r="J1125" s="284">
        <f>ROUND(I1125*H1125,2)</f>
        <v>0</v>
      </c>
      <c r="K1125" s="285"/>
      <c r="L1125" s="286"/>
      <c r="M1125" s="287" t="s">
        <v>1</v>
      </c>
      <c r="N1125" s="288" t="s">
        <v>44</v>
      </c>
      <c r="O1125" s="93"/>
      <c r="P1125" s="241">
        <f>O1125*H1125</f>
        <v>0</v>
      </c>
      <c r="Q1125" s="241">
        <v>0.037960000000000001</v>
      </c>
      <c r="R1125" s="241">
        <f>Q1125*H1125</f>
        <v>0.35150959999999998</v>
      </c>
      <c r="S1125" s="241">
        <v>0</v>
      </c>
      <c r="T1125" s="242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3" t="s">
        <v>418</v>
      </c>
      <c r="AT1125" s="243" t="s">
        <v>390</v>
      </c>
      <c r="AU1125" s="243" t="s">
        <v>89</v>
      </c>
      <c r="AY1125" s="19" t="s">
        <v>224</v>
      </c>
      <c r="BE1125" s="244">
        <f>IF(N1125="základní",J1125,0)</f>
        <v>0</v>
      </c>
      <c r="BF1125" s="244">
        <f>IF(N1125="snížená",J1125,0)</f>
        <v>0</v>
      </c>
      <c r="BG1125" s="244">
        <f>IF(N1125="zákl. přenesená",J1125,0)</f>
        <v>0</v>
      </c>
      <c r="BH1125" s="244">
        <f>IF(N1125="sníž. přenesená",J1125,0)</f>
        <v>0</v>
      </c>
      <c r="BI1125" s="244">
        <f>IF(N1125="nulová",J1125,0)</f>
        <v>0</v>
      </c>
      <c r="BJ1125" s="19" t="s">
        <v>89</v>
      </c>
      <c r="BK1125" s="244">
        <f>ROUND(I1125*H1125,2)</f>
        <v>0</v>
      </c>
      <c r="BL1125" s="19" t="s">
        <v>319</v>
      </c>
      <c r="BM1125" s="243" t="s">
        <v>4531</v>
      </c>
    </row>
    <row r="1126" s="14" customFormat="1">
      <c r="A1126" s="14"/>
      <c r="B1126" s="257"/>
      <c r="C1126" s="258"/>
      <c r="D1126" s="247" t="s">
        <v>232</v>
      </c>
      <c r="E1126" s="259" t="s">
        <v>1</v>
      </c>
      <c r="F1126" s="260" t="s">
        <v>1752</v>
      </c>
      <c r="G1126" s="258"/>
      <c r="H1126" s="259" t="s">
        <v>1</v>
      </c>
      <c r="I1126" s="261"/>
      <c r="J1126" s="258"/>
      <c r="K1126" s="258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6" t="s">
        <v>232</v>
      </c>
      <c r="AU1126" s="266" t="s">
        <v>89</v>
      </c>
      <c r="AV1126" s="14" t="s">
        <v>84</v>
      </c>
      <c r="AW1126" s="14" t="s">
        <v>33</v>
      </c>
      <c r="AX1126" s="14" t="s">
        <v>78</v>
      </c>
      <c r="AY1126" s="266" t="s">
        <v>224</v>
      </c>
    </row>
    <row r="1127" s="13" customFormat="1">
      <c r="A1127" s="13"/>
      <c r="B1127" s="245"/>
      <c r="C1127" s="246"/>
      <c r="D1127" s="247" t="s">
        <v>232</v>
      </c>
      <c r="E1127" s="248" t="s">
        <v>1</v>
      </c>
      <c r="F1127" s="249" t="s">
        <v>3768</v>
      </c>
      <c r="G1127" s="246"/>
      <c r="H1127" s="250">
        <v>9.2599999999999998</v>
      </c>
      <c r="I1127" s="251"/>
      <c r="J1127" s="246"/>
      <c r="K1127" s="246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6" t="s">
        <v>232</v>
      </c>
      <c r="AU1127" s="256" t="s">
        <v>89</v>
      </c>
      <c r="AV1127" s="13" t="s">
        <v>89</v>
      </c>
      <c r="AW1127" s="13" t="s">
        <v>33</v>
      </c>
      <c r="AX1127" s="13" t="s">
        <v>84</v>
      </c>
      <c r="AY1127" s="256" t="s">
        <v>224</v>
      </c>
    </row>
    <row r="1128" s="14" customFormat="1">
      <c r="A1128" s="14"/>
      <c r="B1128" s="257"/>
      <c r="C1128" s="258"/>
      <c r="D1128" s="247" t="s">
        <v>232</v>
      </c>
      <c r="E1128" s="259" t="s">
        <v>1</v>
      </c>
      <c r="F1128" s="260" t="s">
        <v>1727</v>
      </c>
      <c r="G1128" s="258"/>
      <c r="H1128" s="259" t="s">
        <v>1</v>
      </c>
      <c r="I1128" s="261"/>
      <c r="J1128" s="258"/>
      <c r="K1128" s="258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232</v>
      </c>
      <c r="AU1128" s="266" t="s">
        <v>89</v>
      </c>
      <c r="AV1128" s="14" t="s">
        <v>84</v>
      </c>
      <c r="AW1128" s="14" t="s">
        <v>33</v>
      </c>
      <c r="AX1128" s="14" t="s">
        <v>78</v>
      </c>
      <c r="AY1128" s="266" t="s">
        <v>224</v>
      </c>
    </row>
    <row r="1129" s="14" customFormat="1">
      <c r="A1129" s="14"/>
      <c r="B1129" s="257"/>
      <c r="C1129" s="258"/>
      <c r="D1129" s="247" t="s">
        <v>232</v>
      </c>
      <c r="E1129" s="259" t="s">
        <v>1</v>
      </c>
      <c r="F1129" s="260" t="s">
        <v>1763</v>
      </c>
      <c r="G1129" s="258"/>
      <c r="H1129" s="259" t="s">
        <v>1</v>
      </c>
      <c r="I1129" s="261"/>
      <c r="J1129" s="258"/>
      <c r="K1129" s="258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232</v>
      </c>
      <c r="AU1129" s="266" t="s">
        <v>89</v>
      </c>
      <c r="AV1129" s="14" t="s">
        <v>84</v>
      </c>
      <c r="AW1129" s="14" t="s">
        <v>33</v>
      </c>
      <c r="AX1129" s="14" t="s">
        <v>78</v>
      </c>
      <c r="AY1129" s="266" t="s">
        <v>224</v>
      </c>
    </row>
    <row r="1130" s="14" customFormat="1">
      <c r="A1130" s="14"/>
      <c r="B1130" s="257"/>
      <c r="C1130" s="258"/>
      <c r="D1130" s="247" t="s">
        <v>232</v>
      </c>
      <c r="E1130" s="259" t="s">
        <v>1</v>
      </c>
      <c r="F1130" s="260" t="s">
        <v>1729</v>
      </c>
      <c r="G1130" s="258"/>
      <c r="H1130" s="259" t="s">
        <v>1</v>
      </c>
      <c r="I1130" s="261"/>
      <c r="J1130" s="258"/>
      <c r="K1130" s="258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6" t="s">
        <v>232</v>
      </c>
      <c r="AU1130" s="266" t="s">
        <v>89</v>
      </c>
      <c r="AV1130" s="14" t="s">
        <v>84</v>
      </c>
      <c r="AW1130" s="14" t="s">
        <v>33</v>
      </c>
      <c r="AX1130" s="14" t="s">
        <v>78</v>
      </c>
      <c r="AY1130" s="266" t="s">
        <v>224</v>
      </c>
    </row>
    <row r="1131" s="14" customFormat="1">
      <c r="A1131" s="14"/>
      <c r="B1131" s="257"/>
      <c r="C1131" s="258"/>
      <c r="D1131" s="247" t="s">
        <v>232</v>
      </c>
      <c r="E1131" s="259" t="s">
        <v>1</v>
      </c>
      <c r="F1131" s="260" t="s">
        <v>1730</v>
      </c>
      <c r="G1131" s="258"/>
      <c r="H1131" s="259" t="s">
        <v>1</v>
      </c>
      <c r="I1131" s="261"/>
      <c r="J1131" s="258"/>
      <c r="K1131" s="258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232</v>
      </c>
      <c r="AU1131" s="266" t="s">
        <v>89</v>
      </c>
      <c r="AV1131" s="14" t="s">
        <v>84</v>
      </c>
      <c r="AW1131" s="14" t="s">
        <v>33</v>
      </c>
      <c r="AX1131" s="14" t="s">
        <v>78</v>
      </c>
      <c r="AY1131" s="266" t="s">
        <v>224</v>
      </c>
    </row>
    <row r="1132" s="14" customFormat="1">
      <c r="A1132" s="14"/>
      <c r="B1132" s="257"/>
      <c r="C1132" s="258"/>
      <c r="D1132" s="247" t="s">
        <v>232</v>
      </c>
      <c r="E1132" s="259" t="s">
        <v>1</v>
      </c>
      <c r="F1132" s="260" t="s">
        <v>1743</v>
      </c>
      <c r="G1132" s="258"/>
      <c r="H1132" s="259" t="s">
        <v>1</v>
      </c>
      <c r="I1132" s="261"/>
      <c r="J1132" s="258"/>
      <c r="K1132" s="258"/>
      <c r="L1132" s="262"/>
      <c r="M1132" s="263"/>
      <c r="N1132" s="264"/>
      <c r="O1132" s="264"/>
      <c r="P1132" s="264"/>
      <c r="Q1132" s="264"/>
      <c r="R1132" s="264"/>
      <c r="S1132" s="264"/>
      <c r="T1132" s="26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6" t="s">
        <v>232</v>
      </c>
      <c r="AU1132" s="266" t="s">
        <v>89</v>
      </c>
      <c r="AV1132" s="14" t="s">
        <v>84</v>
      </c>
      <c r="AW1132" s="14" t="s">
        <v>33</v>
      </c>
      <c r="AX1132" s="14" t="s">
        <v>78</v>
      </c>
      <c r="AY1132" s="266" t="s">
        <v>224</v>
      </c>
    </row>
    <row r="1133" s="2" customFormat="1" ht="16.5" customHeight="1">
      <c r="A1133" s="40"/>
      <c r="B1133" s="41"/>
      <c r="C1133" s="278" t="s">
        <v>1545</v>
      </c>
      <c r="D1133" s="278" t="s">
        <v>390</v>
      </c>
      <c r="E1133" s="279" t="s">
        <v>3779</v>
      </c>
      <c r="F1133" s="280" t="s">
        <v>3780</v>
      </c>
      <c r="G1133" s="281" t="s">
        <v>229</v>
      </c>
      <c r="H1133" s="282">
        <v>6.3659999999999997</v>
      </c>
      <c r="I1133" s="283"/>
      <c r="J1133" s="284">
        <f>ROUND(I1133*H1133,2)</f>
        <v>0</v>
      </c>
      <c r="K1133" s="285"/>
      <c r="L1133" s="286"/>
      <c r="M1133" s="287" t="s">
        <v>1</v>
      </c>
      <c r="N1133" s="288" t="s">
        <v>44</v>
      </c>
      <c r="O1133" s="93"/>
      <c r="P1133" s="241">
        <f>O1133*H1133</f>
        <v>0</v>
      </c>
      <c r="Q1133" s="241">
        <v>0.037960000000000001</v>
      </c>
      <c r="R1133" s="241">
        <f>Q1133*H1133</f>
        <v>0.24165335999999998</v>
      </c>
      <c r="S1133" s="241">
        <v>0</v>
      </c>
      <c r="T1133" s="242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3" t="s">
        <v>418</v>
      </c>
      <c r="AT1133" s="243" t="s">
        <v>390</v>
      </c>
      <c r="AU1133" s="243" t="s">
        <v>89</v>
      </c>
      <c r="AY1133" s="19" t="s">
        <v>224</v>
      </c>
      <c r="BE1133" s="244">
        <f>IF(N1133="základní",J1133,0)</f>
        <v>0</v>
      </c>
      <c r="BF1133" s="244">
        <f>IF(N1133="snížená",J1133,0)</f>
        <v>0</v>
      </c>
      <c r="BG1133" s="244">
        <f>IF(N1133="zákl. přenesená",J1133,0)</f>
        <v>0</v>
      </c>
      <c r="BH1133" s="244">
        <f>IF(N1133="sníž. přenesená",J1133,0)</f>
        <v>0</v>
      </c>
      <c r="BI1133" s="244">
        <f>IF(N1133="nulová",J1133,0)</f>
        <v>0</v>
      </c>
      <c r="BJ1133" s="19" t="s">
        <v>89</v>
      </c>
      <c r="BK1133" s="244">
        <f>ROUND(I1133*H1133,2)</f>
        <v>0</v>
      </c>
      <c r="BL1133" s="19" t="s">
        <v>319</v>
      </c>
      <c r="BM1133" s="243" t="s">
        <v>4532</v>
      </c>
    </row>
    <row r="1134" s="14" customFormat="1">
      <c r="A1134" s="14"/>
      <c r="B1134" s="257"/>
      <c r="C1134" s="258"/>
      <c r="D1134" s="247" t="s">
        <v>232</v>
      </c>
      <c r="E1134" s="259" t="s">
        <v>1</v>
      </c>
      <c r="F1134" s="260" t="s">
        <v>1772</v>
      </c>
      <c r="G1134" s="258"/>
      <c r="H1134" s="259" t="s">
        <v>1</v>
      </c>
      <c r="I1134" s="261"/>
      <c r="J1134" s="258"/>
      <c r="K1134" s="258"/>
      <c r="L1134" s="262"/>
      <c r="M1134" s="263"/>
      <c r="N1134" s="264"/>
      <c r="O1134" s="264"/>
      <c r="P1134" s="264"/>
      <c r="Q1134" s="264"/>
      <c r="R1134" s="264"/>
      <c r="S1134" s="264"/>
      <c r="T1134" s="26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6" t="s">
        <v>232</v>
      </c>
      <c r="AU1134" s="266" t="s">
        <v>89</v>
      </c>
      <c r="AV1134" s="14" t="s">
        <v>84</v>
      </c>
      <c r="AW1134" s="14" t="s">
        <v>33</v>
      </c>
      <c r="AX1134" s="14" t="s">
        <v>78</v>
      </c>
      <c r="AY1134" s="266" t="s">
        <v>224</v>
      </c>
    </row>
    <row r="1135" s="13" customFormat="1">
      <c r="A1135" s="13"/>
      <c r="B1135" s="245"/>
      <c r="C1135" s="246"/>
      <c r="D1135" s="247" t="s">
        <v>232</v>
      </c>
      <c r="E1135" s="248" t="s">
        <v>1</v>
      </c>
      <c r="F1135" s="249" t="s">
        <v>4528</v>
      </c>
      <c r="G1135" s="246"/>
      <c r="H1135" s="250">
        <v>6.3659999999999997</v>
      </c>
      <c r="I1135" s="251"/>
      <c r="J1135" s="246"/>
      <c r="K1135" s="246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6" t="s">
        <v>232</v>
      </c>
      <c r="AU1135" s="256" t="s">
        <v>89</v>
      </c>
      <c r="AV1135" s="13" t="s">
        <v>89</v>
      </c>
      <c r="AW1135" s="13" t="s">
        <v>33</v>
      </c>
      <c r="AX1135" s="13" t="s">
        <v>84</v>
      </c>
      <c r="AY1135" s="256" t="s">
        <v>224</v>
      </c>
    </row>
    <row r="1136" s="14" customFormat="1">
      <c r="A1136" s="14"/>
      <c r="B1136" s="257"/>
      <c r="C1136" s="258"/>
      <c r="D1136" s="247" t="s">
        <v>232</v>
      </c>
      <c r="E1136" s="259" t="s">
        <v>1</v>
      </c>
      <c r="F1136" s="260" t="s">
        <v>1727</v>
      </c>
      <c r="G1136" s="258"/>
      <c r="H1136" s="259" t="s">
        <v>1</v>
      </c>
      <c r="I1136" s="261"/>
      <c r="J1136" s="258"/>
      <c r="K1136" s="258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232</v>
      </c>
      <c r="AU1136" s="266" t="s">
        <v>89</v>
      </c>
      <c r="AV1136" s="14" t="s">
        <v>84</v>
      </c>
      <c r="AW1136" s="14" t="s">
        <v>33</v>
      </c>
      <c r="AX1136" s="14" t="s">
        <v>78</v>
      </c>
      <c r="AY1136" s="266" t="s">
        <v>224</v>
      </c>
    </row>
    <row r="1137" s="14" customFormat="1">
      <c r="A1137" s="14"/>
      <c r="B1137" s="257"/>
      <c r="C1137" s="258"/>
      <c r="D1137" s="247" t="s">
        <v>232</v>
      </c>
      <c r="E1137" s="259" t="s">
        <v>1</v>
      </c>
      <c r="F1137" s="260" t="s">
        <v>3782</v>
      </c>
      <c r="G1137" s="258"/>
      <c r="H1137" s="259" t="s">
        <v>1</v>
      </c>
      <c r="I1137" s="261"/>
      <c r="J1137" s="258"/>
      <c r="K1137" s="258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232</v>
      </c>
      <c r="AU1137" s="266" t="s">
        <v>89</v>
      </c>
      <c r="AV1137" s="14" t="s">
        <v>84</v>
      </c>
      <c r="AW1137" s="14" t="s">
        <v>33</v>
      </c>
      <c r="AX1137" s="14" t="s">
        <v>78</v>
      </c>
      <c r="AY1137" s="266" t="s">
        <v>224</v>
      </c>
    </row>
    <row r="1138" s="14" customFormat="1">
      <c r="A1138" s="14"/>
      <c r="B1138" s="257"/>
      <c r="C1138" s="258"/>
      <c r="D1138" s="247" t="s">
        <v>232</v>
      </c>
      <c r="E1138" s="259" t="s">
        <v>1</v>
      </c>
      <c r="F1138" s="260" t="s">
        <v>1729</v>
      </c>
      <c r="G1138" s="258"/>
      <c r="H1138" s="259" t="s">
        <v>1</v>
      </c>
      <c r="I1138" s="261"/>
      <c r="J1138" s="258"/>
      <c r="K1138" s="258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232</v>
      </c>
      <c r="AU1138" s="266" t="s">
        <v>89</v>
      </c>
      <c r="AV1138" s="14" t="s">
        <v>84</v>
      </c>
      <c r="AW1138" s="14" t="s">
        <v>33</v>
      </c>
      <c r="AX1138" s="14" t="s">
        <v>78</v>
      </c>
      <c r="AY1138" s="266" t="s">
        <v>224</v>
      </c>
    </row>
    <row r="1139" s="14" customFormat="1">
      <c r="A1139" s="14"/>
      <c r="B1139" s="257"/>
      <c r="C1139" s="258"/>
      <c r="D1139" s="247" t="s">
        <v>232</v>
      </c>
      <c r="E1139" s="259" t="s">
        <v>1</v>
      </c>
      <c r="F1139" s="260" t="s">
        <v>1730</v>
      </c>
      <c r="G1139" s="258"/>
      <c r="H1139" s="259" t="s">
        <v>1</v>
      </c>
      <c r="I1139" s="261"/>
      <c r="J1139" s="258"/>
      <c r="K1139" s="258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232</v>
      </c>
      <c r="AU1139" s="266" t="s">
        <v>89</v>
      </c>
      <c r="AV1139" s="14" t="s">
        <v>84</v>
      </c>
      <c r="AW1139" s="14" t="s">
        <v>33</v>
      </c>
      <c r="AX1139" s="14" t="s">
        <v>78</v>
      </c>
      <c r="AY1139" s="266" t="s">
        <v>224</v>
      </c>
    </row>
    <row r="1140" s="14" customFormat="1">
      <c r="A1140" s="14"/>
      <c r="B1140" s="257"/>
      <c r="C1140" s="258"/>
      <c r="D1140" s="247" t="s">
        <v>232</v>
      </c>
      <c r="E1140" s="259" t="s">
        <v>1</v>
      </c>
      <c r="F1140" s="260" t="s">
        <v>1743</v>
      </c>
      <c r="G1140" s="258"/>
      <c r="H1140" s="259" t="s">
        <v>1</v>
      </c>
      <c r="I1140" s="261"/>
      <c r="J1140" s="258"/>
      <c r="K1140" s="258"/>
      <c r="L1140" s="262"/>
      <c r="M1140" s="263"/>
      <c r="N1140" s="264"/>
      <c r="O1140" s="264"/>
      <c r="P1140" s="264"/>
      <c r="Q1140" s="264"/>
      <c r="R1140" s="264"/>
      <c r="S1140" s="264"/>
      <c r="T1140" s="26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6" t="s">
        <v>232</v>
      </c>
      <c r="AU1140" s="266" t="s">
        <v>89</v>
      </c>
      <c r="AV1140" s="14" t="s">
        <v>84</v>
      </c>
      <c r="AW1140" s="14" t="s">
        <v>33</v>
      </c>
      <c r="AX1140" s="14" t="s">
        <v>78</v>
      </c>
      <c r="AY1140" s="266" t="s">
        <v>224</v>
      </c>
    </row>
    <row r="1141" s="2" customFormat="1" ht="24.15" customHeight="1">
      <c r="A1141" s="40"/>
      <c r="B1141" s="41"/>
      <c r="C1141" s="231" t="s">
        <v>1550</v>
      </c>
      <c r="D1141" s="231" t="s">
        <v>226</v>
      </c>
      <c r="E1141" s="232" t="s">
        <v>3783</v>
      </c>
      <c r="F1141" s="233" t="s">
        <v>3784</v>
      </c>
      <c r="G1141" s="234" t="s">
        <v>229</v>
      </c>
      <c r="H1141" s="235">
        <v>2.0259999999999998</v>
      </c>
      <c r="I1141" s="236"/>
      <c r="J1141" s="237">
        <f>ROUND(I1141*H1141,2)</f>
        <v>0</v>
      </c>
      <c r="K1141" s="238"/>
      <c r="L1141" s="46"/>
      <c r="M1141" s="239" t="s">
        <v>1</v>
      </c>
      <c r="N1141" s="240" t="s">
        <v>44</v>
      </c>
      <c r="O1141" s="93"/>
      <c r="P1141" s="241">
        <f>O1141*H1141</f>
        <v>0</v>
      </c>
      <c r="Q1141" s="241">
        <v>0.00025000000000000001</v>
      </c>
      <c r="R1141" s="241">
        <f>Q1141*H1141</f>
        <v>0.00050650000000000001</v>
      </c>
      <c r="S1141" s="241">
        <v>0</v>
      </c>
      <c r="T1141" s="242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3" t="s">
        <v>319</v>
      </c>
      <c r="AT1141" s="243" t="s">
        <v>226</v>
      </c>
      <c r="AU1141" s="243" t="s">
        <v>89</v>
      </c>
      <c r="AY1141" s="19" t="s">
        <v>224</v>
      </c>
      <c r="BE1141" s="244">
        <f>IF(N1141="základní",J1141,0)</f>
        <v>0</v>
      </c>
      <c r="BF1141" s="244">
        <f>IF(N1141="snížená",J1141,0)</f>
        <v>0</v>
      </c>
      <c r="BG1141" s="244">
        <f>IF(N1141="zákl. přenesená",J1141,0)</f>
        <v>0</v>
      </c>
      <c r="BH1141" s="244">
        <f>IF(N1141="sníž. přenesená",J1141,0)</f>
        <v>0</v>
      </c>
      <c r="BI1141" s="244">
        <f>IF(N1141="nulová",J1141,0)</f>
        <v>0</v>
      </c>
      <c r="BJ1141" s="19" t="s">
        <v>89</v>
      </c>
      <c r="BK1141" s="244">
        <f>ROUND(I1141*H1141,2)</f>
        <v>0</v>
      </c>
      <c r="BL1141" s="19" t="s">
        <v>319</v>
      </c>
      <c r="BM1141" s="243" t="s">
        <v>4533</v>
      </c>
    </row>
    <row r="1142" s="14" customFormat="1">
      <c r="A1142" s="14"/>
      <c r="B1142" s="257"/>
      <c r="C1142" s="258"/>
      <c r="D1142" s="247" t="s">
        <v>232</v>
      </c>
      <c r="E1142" s="259" t="s">
        <v>1</v>
      </c>
      <c r="F1142" s="260" t="s">
        <v>1721</v>
      </c>
      <c r="G1142" s="258"/>
      <c r="H1142" s="259" t="s">
        <v>1</v>
      </c>
      <c r="I1142" s="261"/>
      <c r="J1142" s="258"/>
      <c r="K1142" s="258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6" t="s">
        <v>232</v>
      </c>
      <c r="AU1142" s="266" t="s">
        <v>89</v>
      </c>
      <c r="AV1142" s="14" t="s">
        <v>84</v>
      </c>
      <c r="AW1142" s="14" t="s">
        <v>33</v>
      </c>
      <c r="AX1142" s="14" t="s">
        <v>78</v>
      </c>
      <c r="AY1142" s="266" t="s">
        <v>224</v>
      </c>
    </row>
    <row r="1143" s="13" customFormat="1">
      <c r="A1143" s="13"/>
      <c r="B1143" s="245"/>
      <c r="C1143" s="246"/>
      <c r="D1143" s="247" t="s">
        <v>232</v>
      </c>
      <c r="E1143" s="248" t="s">
        <v>1</v>
      </c>
      <c r="F1143" s="249" t="s">
        <v>3786</v>
      </c>
      <c r="G1143" s="246"/>
      <c r="H1143" s="250">
        <v>2.0259999999999998</v>
      </c>
      <c r="I1143" s="251"/>
      <c r="J1143" s="246"/>
      <c r="K1143" s="246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6" t="s">
        <v>232</v>
      </c>
      <c r="AU1143" s="256" t="s">
        <v>89</v>
      </c>
      <c r="AV1143" s="13" t="s">
        <v>89</v>
      </c>
      <c r="AW1143" s="13" t="s">
        <v>33</v>
      </c>
      <c r="AX1143" s="13" t="s">
        <v>84</v>
      </c>
      <c r="AY1143" s="256" t="s">
        <v>224</v>
      </c>
    </row>
    <row r="1144" s="2" customFormat="1" ht="16.5" customHeight="1">
      <c r="A1144" s="40"/>
      <c r="B1144" s="41"/>
      <c r="C1144" s="278" t="s">
        <v>1555</v>
      </c>
      <c r="D1144" s="278" t="s">
        <v>390</v>
      </c>
      <c r="E1144" s="279" t="s">
        <v>3789</v>
      </c>
      <c r="F1144" s="280" t="s">
        <v>3790</v>
      </c>
      <c r="G1144" s="281" t="s">
        <v>229</v>
      </c>
      <c r="H1144" s="282">
        <v>2.0259999999999998</v>
      </c>
      <c r="I1144" s="283"/>
      <c r="J1144" s="284">
        <f>ROUND(I1144*H1144,2)</f>
        <v>0</v>
      </c>
      <c r="K1144" s="285"/>
      <c r="L1144" s="286"/>
      <c r="M1144" s="287" t="s">
        <v>1</v>
      </c>
      <c r="N1144" s="288" t="s">
        <v>44</v>
      </c>
      <c r="O1144" s="93"/>
      <c r="P1144" s="241">
        <f>O1144*H1144</f>
        <v>0</v>
      </c>
      <c r="Q1144" s="241">
        <v>0.037960000000000001</v>
      </c>
      <c r="R1144" s="241">
        <f>Q1144*H1144</f>
        <v>0.076906959999999996</v>
      </c>
      <c r="S1144" s="241">
        <v>0</v>
      </c>
      <c r="T1144" s="242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3" t="s">
        <v>418</v>
      </c>
      <c r="AT1144" s="243" t="s">
        <v>390</v>
      </c>
      <c r="AU1144" s="243" t="s">
        <v>89</v>
      </c>
      <c r="AY1144" s="19" t="s">
        <v>224</v>
      </c>
      <c r="BE1144" s="244">
        <f>IF(N1144="základní",J1144,0)</f>
        <v>0</v>
      </c>
      <c r="BF1144" s="244">
        <f>IF(N1144="snížená",J1144,0)</f>
        <v>0</v>
      </c>
      <c r="BG1144" s="244">
        <f>IF(N1144="zákl. přenesená",J1144,0)</f>
        <v>0</v>
      </c>
      <c r="BH1144" s="244">
        <f>IF(N1144="sníž. přenesená",J1144,0)</f>
        <v>0</v>
      </c>
      <c r="BI1144" s="244">
        <f>IF(N1144="nulová",J1144,0)</f>
        <v>0</v>
      </c>
      <c r="BJ1144" s="19" t="s">
        <v>89</v>
      </c>
      <c r="BK1144" s="244">
        <f>ROUND(I1144*H1144,2)</f>
        <v>0</v>
      </c>
      <c r="BL1144" s="19" t="s">
        <v>319</v>
      </c>
      <c r="BM1144" s="243" t="s">
        <v>4534</v>
      </c>
    </row>
    <row r="1145" s="14" customFormat="1">
      <c r="A1145" s="14"/>
      <c r="B1145" s="257"/>
      <c r="C1145" s="258"/>
      <c r="D1145" s="247" t="s">
        <v>232</v>
      </c>
      <c r="E1145" s="259" t="s">
        <v>1</v>
      </c>
      <c r="F1145" s="260" t="s">
        <v>1721</v>
      </c>
      <c r="G1145" s="258"/>
      <c r="H1145" s="259" t="s">
        <v>1</v>
      </c>
      <c r="I1145" s="261"/>
      <c r="J1145" s="258"/>
      <c r="K1145" s="258"/>
      <c r="L1145" s="262"/>
      <c r="M1145" s="263"/>
      <c r="N1145" s="264"/>
      <c r="O1145" s="264"/>
      <c r="P1145" s="264"/>
      <c r="Q1145" s="264"/>
      <c r="R1145" s="264"/>
      <c r="S1145" s="264"/>
      <c r="T1145" s="26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6" t="s">
        <v>232</v>
      </c>
      <c r="AU1145" s="266" t="s">
        <v>89</v>
      </c>
      <c r="AV1145" s="14" t="s">
        <v>84</v>
      </c>
      <c r="AW1145" s="14" t="s">
        <v>33</v>
      </c>
      <c r="AX1145" s="14" t="s">
        <v>78</v>
      </c>
      <c r="AY1145" s="266" t="s">
        <v>224</v>
      </c>
    </row>
    <row r="1146" s="13" customFormat="1">
      <c r="A1146" s="13"/>
      <c r="B1146" s="245"/>
      <c r="C1146" s="246"/>
      <c r="D1146" s="247" t="s">
        <v>232</v>
      </c>
      <c r="E1146" s="248" t="s">
        <v>1</v>
      </c>
      <c r="F1146" s="249" t="s">
        <v>3786</v>
      </c>
      <c r="G1146" s="246"/>
      <c r="H1146" s="250">
        <v>2.0259999999999998</v>
      </c>
      <c r="I1146" s="251"/>
      <c r="J1146" s="246"/>
      <c r="K1146" s="246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6" t="s">
        <v>232</v>
      </c>
      <c r="AU1146" s="256" t="s">
        <v>89</v>
      </c>
      <c r="AV1146" s="13" t="s">
        <v>89</v>
      </c>
      <c r="AW1146" s="13" t="s">
        <v>33</v>
      </c>
      <c r="AX1146" s="13" t="s">
        <v>84</v>
      </c>
      <c r="AY1146" s="256" t="s">
        <v>224</v>
      </c>
    </row>
    <row r="1147" s="14" customFormat="1">
      <c r="A1147" s="14"/>
      <c r="B1147" s="257"/>
      <c r="C1147" s="258"/>
      <c r="D1147" s="247" t="s">
        <v>232</v>
      </c>
      <c r="E1147" s="259" t="s">
        <v>1</v>
      </c>
      <c r="F1147" s="260" t="s">
        <v>1727</v>
      </c>
      <c r="G1147" s="258"/>
      <c r="H1147" s="259" t="s">
        <v>1</v>
      </c>
      <c r="I1147" s="261"/>
      <c r="J1147" s="258"/>
      <c r="K1147" s="258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232</v>
      </c>
      <c r="AU1147" s="266" t="s">
        <v>89</v>
      </c>
      <c r="AV1147" s="14" t="s">
        <v>84</v>
      </c>
      <c r="AW1147" s="14" t="s">
        <v>33</v>
      </c>
      <c r="AX1147" s="14" t="s">
        <v>78</v>
      </c>
      <c r="AY1147" s="266" t="s">
        <v>224</v>
      </c>
    </row>
    <row r="1148" s="14" customFormat="1">
      <c r="A1148" s="14"/>
      <c r="B1148" s="257"/>
      <c r="C1148" s="258"/>
      <c r="D1148" s="247" t="s">
        <v>232</v>
      </c>
      <c r="E1148" s="259" t="s">
        <v>1</v>
      </c>
      <c r="F1148" s="260" t="s">
        <v>1742</v>
      </c>
      <c r="G1148" s="258"/>
      <c r="H1148" s="259" t="s">
        <v>1</v>
      </c>
      <c r="I1148" s="261"/>
      <c r="J1148" s="258"/>
      <c r="K1148" s="258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232</v>
      </c>
      <c r="AU1148" s="266" t="s">
        <v>89</v>
      </c>
      <c r="AV1148" s="14" t="s">
        <v>84</v>
      </c>
      <c r="AW1148" s="14" t="s">
        <v>33</v>
      </c>
      <c r="AX1148" s="14" t="s">
        <v>78</v>
      </c>
      <c r="AY1148" s="266" t="s">
        <v>224</v>
      </c>
    </row>
    <row r="1149" s="14" customFormat="1">
      <c r="A1149" s="14"/>
      <c r="B1149" s="257"/>
      <c r="C1149" s="258"/>
      <c r="D1149" s="247" t="s">
        <v>232</v>
      </c>
      <c r="E1149" s="259" t="s">
        <v>1</v>
      </c>
      <c r="F1149" s="260" t="s">
        <v>1729</v>
      </c>
      <c r="G1149" s="258"/>
      <c r="H1149" s="259" t="s">
        <v>1</v>
      </c>
      <c r="I1149" s="261"/>
      <c r="J1149" s="258"/>
      <c r="K1149" s="258"/>
      <c r="L1149" s="262"/>
      <c r="M1149" s="263"/>
      <c r="N1149" s="264"/>
      <c r="O1149" s="264"/>
      <c r="P1149" s="264"/>
      <c r="Q1149" s="264"/>
      <c r="R1149" s="264"/>
      <c r="S1149" s="264"/>
      <c r="T1149" s="26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6" t="s">
        <v>232</v>
      </c>
      <c r="AU1149" s="266" t="s">
        <v>89</v>
      </c>
      <c r="AV1149" s="14" t="s">
        <v>84</v>
      </c>
      <c r="AW1149" s="14" t="s">
        <v>33</v>
      </c>
      <c r="AX1149" s="14" t="s">
        <v>78</v>
      </c>
      <c r="AY1149" s="266" t="s">
        <v>224</v>
      </c>
    </row>
    <row r="1150" s="14" customFormat="1">
      <c r="A1150" s="14"/>
      <c r="B1150" s="257"/>
      <c r="C1150" s="258"/>
      <c r="D1150" s="247" t="s">
        <v>232</v>
      </c>
      <c r="E1150" s="259" t="s">
        <v>1</v>
      </c>
      <c r="F1150" s="260" t="s">
        <v>1730</v>
      </c>
      <c r="G1150" s="258"/>
      <c r="H1150" s="259" t="s">
        <v>1</v>
      </c>
      <c r="I1150" s="261"/>
      <c r="J1150" s="258"/>
      <c r="K1150" s="258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6" t="s">
        <v>232</v>
      </c>
      <c r="AU1150" s="266" t="s">
        <v>89</v>
      </c>
      <c r="AV1150" s="14" t="s">
        <v>84</v>
      </c>
      <c r="AW1150" s="14" t="s">
        <v>33</v>
      </c>
      <c r="AX1150" s="14" t="s">
        <v>78</v>
      </c>
      <c r="AY1150" s="266" t="s">
        <v>224</v>
      </c>
    </row>
    <row r="1151" s="14" customFormat="1">
      <c r="A1151" s="14"/>
      <c r="B1151" s="257"/>
      <c r="C1151" s="258"/>
      <c r="D1151" s="247" t="s">
        <v>232</v>
      </c>
      <c r="E1151" s="259" t="s">
        <v>1</v>
      </c>
      <c r="F1151" s="260" t="s">
        <v>1743</v>
      </c>
      <c r="G1151" s="258"/>
      <c r="H1151" s="259" t="s">
        <v>1</v>
      </c>
      <c r="I1151" s="261"/>
      <c r="J1151" s="258"/>
      <c r="K1151" s="258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6" t="s">
        <v>232</v>
      </c>
      <c r="AU1151" s="266" t="s">
        <v>89</v>
      </c>
      <c r="AV1151" s="14" t="s">
        <v>84</v>
      </c>
      <c r="AW1151" s="14" t="s">
        <v>33</v>
      </c>
      <c r="AX1151" s="14" t="s">
        <v>78</v>
      </c>
      <c r="AY1151" s="266" t="s">
        <v>224</v>
      </c>
    </row>
    <row r="1152" s="2" customFormat="1" ht="16.5" customHeight="1">
      <c r="A1152" s="40"/>
      <c r="B1152" s="41"/>
      <c r="C1152" s="231" t="s">
        <v>1559</v>
      </c>
      <c r="D1152" s="231" t="s">
        <v>226</v>
      </c>
      <c r="E1152" s="232" t="s">
        <v>1781</v>
      </c>
      <c r="F1152" s="233" t="s">
        <v>1782</v>
      </c>
      <c r="G1152" s="234" t="s">
        <v>273</v>
      </c>
      <c r="H1152" s="235">
        <v>70.840000000000003</v>
      </c>
      <c r="I1152" s="236"/>
      <c r="J1152" s="237">
        <f>ROUND(I1152*H1152,2)</f>
        <v>0</v>
      </c>
      <c r="K1152" s="238"/>
      <c r="L1152" s="46"/>
      <c r="M1152" s="239" t="s">
        <v>1</v>
      </c>
      <c r="N1152" s="240" t="s">
        <v>44</v>
      </c>
      <c r="O1152" s="93"/>
      <c r="P1152" s="241">
        <f>O1152*H1152</f>
        <v>0</v>
      </c>
      <c r="Q1152" s="241">
        <v>2.0000000000000002E-05</v>
      </c>
      <c r="R1152" s="241">
        <f>Q1152*H1152</f>
        <v>0.0014168000000000002</v>
      </c>
      <c r="S1152" s="241">
        <v>0</v>
      </c>
      <c r="T1152" s="242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3" t="s">
        <v>319</v>
      </c>
      <c r="AT1152" s="243" t="s">
        <v>226</v>
      </c>
      <c r="AU1152" s="243" t="s">
        <v>89</v>
      </c>
      <c r="AY1152" s="19" t="s">
        <v>224</v>
      </c>
      <c r="BE1152" s="244">
        <f>IF(N1152="základní",J1152,0)</f>
        <v>0</v>
      </c>
      <c r="BF1152" s="244">
        <f>IF(N1152="snížená",J1152,0)</f>
        <v>0</v>
      </c>
      <c r="BG1152" s="244">
        <f>IF(N1152="zákl. přenesená",J1152,0)</f>
        <v>0</v>
      </c>
      <c r="BH1152" s="244">
        <f>IF(N1152="sníž. přenesená",J1152,0)</f>
        <v>0</v>
      </c>
      <c r="BI1152" s="244">
        <f>IF(N1152="nulová",J1152,0)</f>
        <v>0</v>
      </c>
      <c r="BJ1152" s="19" t="s">
        <v>89</v>
      </c>
      <c r="BK1152" s="244">
        <f>ROUND(I1152*H1152,2)</f>
        <v>0</v>
      </c>
      <c r="BL1152" s="19" t="s">
        <v>319</v>
      </c>
      <c r="BM1152" s="243" t="s">
        <v>4535</v>
      </c>
    </row>
    <row r="1153" s="14" customFormat="1">
      <c r="A1153" s="14"/>
      <c r="B1153" s="257"/>
      <c r="C1153" s="258"/>
      <c r="D1153" s="247" t="s">
        <v>232</v>
      </c>
      <c r="E1153" s="259" t="s">
        <v>1</v>
      </c>
      <c r="F1153" s="260" t="s">
        <v>1784</v>
      </c>
      <c r="G1153" s="258"/>
      <c r="H1153" s="259" t="s">
        <v>1</v>
      </c>
      <c r="I1153" s="261"/>
      <c r="J1153" s="258"/>
      <c r="K1153" s="258"/>
      <c r="L1153" s="262"/>
      <c r="M1153" s="263"/>
      <c r="N1153" s="264"/>
      <c r="O1153" s="264"/>
      <c r="P1153" s="264"/>
      <c r="Q1153" s="264"/>
      <c r="R1153" s="264"/>
      <c r="S1153" s="264"/>
      <c r="T1153" s="26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6" t="s">
        <v>232</v>
      </c>
      <c r="AU1153" s="266" t="s">
        <v>89</v>
      </c>
      <c r="AV1153" s="14" t="s">
        <v>84</v>
      </c>
      <c r="AW1153" s="14" t="s">
        <v>33</v>
      </c>
      <c r="AX1153" s="14" t="s">
        <v>78</v>
      </c>
      <c r="AY1153" s="266" t="s">
        <v>224</v>
      </c>
    </row>
    <row r="1154" s="13" customFormat="1">
      <c r="A1154" s="13"/>
      <c r="B1154" s="245"/>
      <c r="C1154" s="246"/>
      <c r="D1154" s="247" t="s">
        <v>232</v>
      </c>
      <c r="E1154" s="248" t="s">
        <v>1</v>
      </c>
      <c r="F1154" s="249" t="s">
        <v>4536</v>
      </c>
      <c r="G1154" s="246"/>
      <c r="H1154" s="250">
        <v>70.840000000000003</v>
      </c>
      <c r="I1154" s="251"/>
      <c r="J1154" s="246"/>
      <c r="K1154" s="246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6" t="s">
        <v>232</v>
      </c>
      <c r="AU1154" s="256" t="s">
        <v>89</v>
      </c>
      <c r="AV1154" s="13" t="s">
        <v>89</v>
      </c>
      <c r="AW1154" s="13" t="s">
        <v>33</v>
      </c>
      <c r="AX1154" s="13" t="s">
        <v>84</v>
      </c>
      <c r="AY1154" s="256" t="s">
        <v>224</v>
      </c>
    </row>
    <row r="1155" s="2" customFormat="1" ht="16.5" customHeight="1">
      <c r="A1155" s="40"/>
      <c r="B1155" s="41"/>
      <c r="C1155" s="278" t="s">
        <v>1564</v>
      </c>
      <c r="D1155" s="278" t="s">
        <v>390</v>
      </c>
      <c r="E1155" s="279" t="s">
        <v>1788</v>
      </c>
      <c r="F1155" s="280" t="s">
        <v>1789</v>
      </c>
      <c r="G1155" s="281" t="s">
        <v>273</v>
      </c>
      <c r="H1155" s="282">
        <v>77.924000000000007</v>
      </c>
      <c r="I1155" s="283"/>
      <c r="J1155" s="284">
        <f>ROUND(I1155*H1155,2)</f>
        <v>0</v>
      </c>
      <c r="K1155" s="285"/>
      <c r="L1155" s="286"/>
      <c r="M1155" s="287" t="s">
        <v>1</v>
      </c>
      <c r="N1155" s="288" t="s">
        <v>44</v>
      </c>
      <c r="O1155" s="93"/>
      <c r="P1155" s="241">
        <f>O1155*H1155</f>
        <v>0</v>
      </c>
      <c r="Q1155" s="241">
        <v>0.00025000000000000001</v>
      </c>
      <c r="R1155" s="241">
        <f>Q1155*H1155</f>
        <v>0.019481000000000002</v>
      </c>
      <c r="S1155" s="241">
        <v>0</v>
      </c>
      <c r="T1155" s="242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3" t="s">
        <v>418</v>
      </c>
      <c r="AT1155" s="243" t="s">
        <v>390</v>
      </c>
      <c r="AU1155" s="243" t="s">
        <v>89</v>
      </c>
      <c r="AY1155" s="19" t="s">
        <v>224</v>
      </c>
      <c r="BE1155" s="244">
        <f>IF(N1155="základní",J1155,0)</f>
        <v>0</v>
      </c>
      <c r="BF1155" s="244">
        <f>IF(N1155="snížená",J1155,0)</f>
        <v>0</v>
      </c>
      <c r="BG1155" s="244">
        <f>IF(N1155="zákl. přenesená",J1155,0)</f>
        <v>0</v>
      </c>
      <c r="BH1155" s="244">
        <f>IF(N1155="sníž. přenesená",J1155,0)</f>
        <v>0</v>
      </c>
      <c r="BI1155" s="244">
        <f>IF(N1155="nulová",J1155,0)</f>
        <v>0</v>
      </c>
      <c r="BJ1155" s="19" t="s">
        <v>89</v>
      </c>
      <c r="BK1155" s="244">
        <f>ROUND(I1155*H1155,2)</f>
        <v>0</v>
      </c>
      <c r="BL1155" s="19" t="s">
        <v>319</v>
      </c>
      <c r="BM1155" s="243" t="s">
        <v>4537</v>
      </c>
    </row>
    <row r="1156" s="14" customFormat="1">
      <c r="A1156" s="14"/>
      <c r="B1156" s="257"/>
      <c r="C1156" s="258"/>
      <c r="D1156" s="247" t="s">
        <v>232</v>
      </c>
      <c r="E1156" s="259" t="s">
        <v>1</v>
      </c>
      <c r="F1156" s="260" t="s">
        <v>1784</v>
      </c>
      <c r="G1156" s="258"/>
      <c r="H1156" s="259" t="s">
        <v>1</v>
      </c>
      <c r="I1156" s="261"/>
      <c r="J1156" s="258"/>
      <c r="K1156" s="258"/>
      <c r="L1156" s="262"/>
      <c r="M1156" s="263"/>
      <c r="N1156" s="264"/>
      <c r="O1156" s="264"/>
      <c r="P1156" s="264"/>
      <c r="Q1156" s="264"/>
      <c r="R1156" s="264"/>
      <c r="S1156" s="264"/>
      <c r="T1156" s="26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6" t="s">
        <v>232</v>
      </c>
      <c r="AU1156" s="266" t="s">
        <v>89</v>
      </c>
      <c r="AV1156" s="14" t="s">
        <v>84</v>
      </c>
      <c r="AW1156" s="14" t="s">
        <v>33</v>
      </c>
      <c r="AX1156" s="14" t="s">
        <v>78</v>
      </c>
      <c r="AY1156" s="266" t="s">
        <v>224</v>
      </c>
    </row>
    <row r="1157" s="13" customFormat="1">
      <c r="A1157" s="13"/>
      <c r="B1157" s="245"/>
      <c r="C1157" s="246"/>
      <c r="D1157" s="247" t="s">
        <v>232</v>
      </c>
      <c r="E1157" s="248" t="s">
        <v>1</v>
      </c>
      <c r="F1157" s="249" t="s">
        <v>4538</v>
      </c>
      <c r="G1157" s="246"/>
      <c r="H1157" s="250">
        <v>77.924000000000007</v>
      </c>
      <c r="I1157" s="251"/>
      <c r="J1157" s="246"/>
      <c r="K1157" s="246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6" t="s">
        <v>232</v>
      </c>
      <c r="AU1157" s="256" t="s">
        <v>89</v>
      </c>
      <c r="AV1157" s="13" t="s">
        <v>89</v>
      </c>
      <c r="AW1157" s="13" t="s">
        <v>33</v>
      </c>
      <c r="AX1157" s="13" t="s">
        <v>84</v>
      </c>
      <c r="AY1157" s="256" t="s">
        <v>224</v>
      </c>
    </row>
    <row r="1158" s="2" customFormat="1" ht="16.5" customHeight="1">
      <c r="A1158" s="40"/>
      <c r="B1158" s="41"/>
      <c r="C1158" s="231" t="s">
        <v>1569</v>
      </c>
      <c r="D1158" s="231" t="s">
        <v>226</v>
      </c>
      <c r="E1158" s="232" t="s">
        <v>1793</v>
      </c>
      <c r="F1158" s="233" t="s">
        <v>1794</v>
      </c>
      <c r="G1158" s="234" t="s">
        <v>273</v>
      </c>
      <c r="H1158" s="235">
        <v>70.840000000000003</v>
      </c>
      <c r="I1158" s="236"/>
      <c r="J1158" s="237">
        <f>ROUND(I1158*H1158,2)</f>
        <v>0</v>
      </c>
      <c r="K1158" s="238"/>
      <c r="L1158" s="46"/>
      <c r="M1158" s="239" t="s">
        <v>1</v>
      </c>
      <c r="N1158" s="240" t="s">
        <v>44</v>
      </c>
      <c r="O1158" s="93"/>
      <c r="P1158" s="241">
        <f>O1158*H1158</f>
        <v>0</v>
      </c>
      <c r="Q1158" s="241">
        <v>3.0000000000000001E-05</v>
      </c>
      <c r="R1158" s="241">
        <f>Q1158*H1158</f>
        <v>0.0021252000000000003</v>
      </c>
      <c r="S1158" s="241">
        <v>0</v>
      </c>
      <c r="T1158" s="242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3" t="s">
        <v>319</v>
      </c>
      <c r="AT1158" s="243" t="s">
        <v>226</v>
      </c>
      <c r="AU1158" s="243" t="s">
        <v>89</v>
      </c>
      <c r="AY1158" s="19" t="s">
        <v>224</v>
      </c>
      <c r="BE1158" s="244">
        <f>IF(N1158="základní",J1158,0)</f>
        <v>0</v>
      </c>
      <c r="BF1158" s="244">
        <f>IF(N1158="snížená",J1158,0)</f>
        <v>0</v>
      </c>
      <c r="BG1158" s="244">
        <f>IF(N1158="zákl. přenesená",J1158,0)</f>
        <v>0</v>
      </c>
      <c r="BH1158" s="244">
        <f>IF(N1158="sníž. přenesená",J1158,0)</f>
        <v>0</v>
      </c>
      <c r="BI1158" s="244">
        <f>IF(N1158="nulová",J1158,0)</f>
        <v>0</v>
      </c>
      <c r="BJ1158" s="19" t="s">
        <v>89</v>
      </c>
      <c r="BK1158" s="244">
        <f>ROUND(I1158*H1158,2)</f>
        <v>0</v>
      </c>
      <c r="BL1158" s="19" t="s">
        <v>319</v>
      </c>
      <c r="BM1158" s="243" t="s">
        <v>4539</v>
      </c>
    </row>
    <row r="1159" s="14" customFormat="1">
      <c r="A1159" s="14"/>
      <c r="B1159" s="257"/>
      <c r="C1159" s="258"/>
      <c r="D1159" s="247" t="s">
        <v>232</v>
      </c>
      <c r="E1159" s="259" t="s">
        <v>1</v>
      </c>
      <c r="F1159" s="260" t="s">
        <v>1796</v>
      </c>
      <c r="G1159" s="258"/>
      <c r="H1159" s="259" t="s">
        <v>1</v>
      </c>
      <c r="I1159" s="261"/>
      <c r="J1159" s="258"/>
      <c r="K1159" s="258"/>
      <c r="L1159" s="262"/>
      <c r="M1159" s="263"/>
      <c r="N1159" s="264"/>
      <c r="O1159" s="264"/>
      <c r="P1159" s="264"/>
      <c r="Q1159" s="264"/>
      <c r="R1159" s="264"/>
      <c r="S1159" s="264"/>
      <c r="T1159" s="26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6" t="s">
        <v>232</v>
      </c>
      <c r="AU1159" s="266" t="s">
        <v>89</v>
      </c>
      <c r="AV1159" s="14" t="s">
        <v>84</v>
      </c>
      <c r="AW1159" s="14" t="s">
        <v>33</v>
      </c>
      <c r="AX1159" s="14" t="s">
        <v>78</v>
      </c>
      <c r="AY1159" s="266" t="s">
        <v>224</v>
      </c>
    </row>
    <row r="1160" s="13" customFormat="1">
      <c r="A1160" s="13"/>
      <c r="B1160" s="245"/>
      <c r="C1160" s="246"/>
      <c r="D1160" s="247" t="s">
        <v>232</v>
      </c>
      <c r="E1160" s="248" t="s">
        <v>1</v>
      </c>
      <c r="F1160" s="249" t="s">
        <v>4536</v>
      </c>
      <c r="G1160" s="246"/>
      <c r="H1160" s="250">
        <v>70.840000000000003</v>
      </c>
      <c r="I1160" s="251"/>
      <c r="J1160" s="246"/>
      <c r="K1160" s="246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6" t="s">
        <v>232</v>
      </c>
      <c r="AU1160" s="256" t="s">
        <v>89</v>
      </c>
      <c r="AV1160" s="13" t="s">
        <v>89</v>
      </c>
      <c r="AW1160" s="13" t="s">
        <v>33</v>
      </c>
      <c r="AX1160" s="13" t="s">
        <v>84</v>
      </c>
      <c r="AY1160" s="256" t="s">
        <v>224</v>
      </c>
    </row>
    <row r="1161" s="2" customFormat="1" ht="21.75" customHeight="1">
      <c r="A1161" s="40"/>
      <c r="B1161" s="41"/>
      <c r="C1161" s="278" t="s">
        <v>1573</v>
      </c>
      <c r="D1161" s="278" t="s">
        <v>390</v>
      </c>
      <c r="E1161" s="279" t="s">
        <v>1798</v>
      </c>
      <c r="F1161" s="280" t="s">
        <v>1799</v>
      </c>
      <c r="G1161" s="281" t="s">
        <v>273</v>
      </c>
      <c r="H1161" s="282">
        <v>77.924000000000007</v>
      </c>
      <c r="I1161" s="283"/>
      <c r="J1161" s="284">
        <f>ROUND(I1161*H1161,2)</f>
        <v>0</v>
      </c>
      <c r="K1161" s="285"/>
      <c r="L1161" s="286"/>
      <c r="M1161" s="287" t="s">
        <v>1</v>
      </c>
      <c r="N1161" s="288" t="s">
        <v>44</v>
      </c>
      <c r="O1161" s="93"/>
      <c r="P1161" s="241">
        <f>O1161*H1161</f>
        <v>0</v>
      </c>
      <c r="Q1161" s="241">
        <v>4.0000000000000003E-05</v>
      </c>
      <c r="R1161" s="241">
        <f>Q1161*H1161</f>
        <v>0.0031169600000000007</v>
      </c>
      <c r="S1161" s="241">
        <v>0</v>
      </c>
      <c r="T1161" s="242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3" t="s">
        <v>418</v>
      </c>
      <c r="AT1161" s="243" t="s">
        <v>390</v>
      </c>
      <c r="AU1161" s="243" t="s">
        <v>89</v>
      </c>
      <c r="AY1161" s="19" t="s">
        <v>224</v>
      </c>
      <c r="BE1161" s="244">
        <f>IF(N1161="základní",J1161,0)</f>
        <v>0</v>
      </c>
      <c r="BF1161" s="244">
        <f>IF(N1161="snížená",J1161,0)</f>
        <v>0</v>
      </c>
      <c r="BG1161" s="244">
        <f>IF(N1161="zákl. přenesená",J1161,0)</f>
        <v>0</v>
      </c>
      <c r="BH1161" s="244">
        <f>IF(N1161="sníž. přenesená",J1161,0)</f>
        <v>0</v>
      </c>
      <c r="BI1161" s="244">
        <f>IF(N1161="nulová",J1161,0)</f>
        <v>0</v>
      </c>
      <c r="BJ1161" s="19" t="s">
        <v>89</v>
      </c>
      <c r="BK1161" s="244">
        <f>ROUND(I1161*H1161,2)</f>
        <v>0</v>
      </c>
      <c r="BL1161" s="19" t="s">
        <v>319</v>
      </c>
      <c r="BM1161" s="243" t="s">
        <v>4540</v>
      </c>
    </row>
    <row r="1162" s="14" customFormat="1">
      <c r="A1162" s="14"/>
      <c r="B1162" s="257"/>
      <c r="C1162" s="258"/>
      <c r="D1162" s="247" t="s">
        <v>232</v>
      </c>
      <c r="E1162" s="259" t="s">
        <v>1</v>
      </c>
      <c r="F1162" s="260" t="s">
        <v>1796</v>
      </c>
      <c r="G1162" s="258"/>
      <c r="H1162" s="259" t="s">
        <v>1</v>
      </c>
      <c r="I1162" s="261"/>
      <c r="J1162" s="258"/>
      <c r="K1162" s="258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6" t="s">
        <v>232</v>
      </c>
      <c r="AU1162" s="266" t="s">
        <v>89</v>
      </c>
      <c r="AV1162" s="14" t="s">
        <v>84</v>
      </c>
      <c r="AW1162" s="14" t="s">
        <v>33</v>
      </c>
      <c r="AX1162" s="14" t="s">
        <v>78</v>
      </c>
      <c r="AY1162" s="266" t="s">
        <v>224</v>
      </c>
    </row>
    <row r="1163" s="13" customFormat="1">
      <c r="A1163" s="13"/>
      <c r="B1163" s="245"/>
      <c r="C1163" s="246"/>
      <c r="D1163" s="247" t="s">
        <v>232</v>
      </c>
      <c r="E1163" s="248" t="s">
        <v>1</v>
      </c>
      <c r="F1163" s="249" t="s">
        <v>4538</v>
      </c>
      <c r="G1163" s="246"/>
      <c r="H1163" s="250">
        <v>77.924000000000007</v>
      </c>
      <c r="I1163" s="251"/>
      <c r="J1163" s="246"/>
      <c r="K1163" s="246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6" t="s">
        <v>232</v>
      </c>
      <c r="AU1163" s="256" t="s">
        <v>89</v>
      </c>
      <c r="AV1163" s="13" t="s">
        <v>89</v>
      </c>
      <c r="AW1163" s="13" t="s">
        <v>33</v>
      </c>
      <c r="AX1163" s="13" t="s">
        <v>84</v>
      </c>
      <c r="AY1163" s="256" t="s">
        <v>224</v>
      </c>
    </row>
    <row r="1164" s="2" customFormat="1" ht="16.5" customHeight="1">
      <c r="A1164" s="40"/>
      <c r="B1164" s="41"/>
      <c r="C1164" s="231" t="s">
        <v>1578</v>
      </c>
      <c r="D1164" s="231" t="s">
        <v>226</v>
      </c>
      <c r="E1164" s="232" t="s">
        <v>1802</v>
      </c>
      <c r="F1164" s="233" t="s">
        <v>1803</v>
      </c>
      <c r="G1164" s="234" t="s">
        <v>273</v>
      </c>
      <c r="H1164" s="235">
        <v>5.4749999999999996</v>
      </c>
      <c r="I1164" s="236"/>
      <c r="J1164" s="237">
        <f>ROUND(I1164*H1164,2)</f>
        <v>0</v>
      </c>
      <c r="K1164" s="238"/>
      <c r="L1164" s="46"/>
      <c r="M1164" s="239" t="s">
        <v>1</v>
      </c>
      <c r="N1164" s="240" t="s">
        <v>44</v>
      </c>
      <c r="O1164" s="93"/>
      <c r="P1164" s="241">
        <f>O1164*H1164</f>
        <v>0</v>
      </c>
      <c r="Q1164" s="241">
        <v>0</v>
      </c>
      <c r="R1164" s="241">
        <f>Q1164*H1164</f>
        <v>0</v>
      </c>
      <c r="S1164" s="241">
        <v>0</v>
      </c>
      <c r="T1164" s="242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3" t="s">
        <v>319</v>
      </c>
      <c r="AT1164" s="243" t="s">
        <v>226</v>
      </c>
      <c r="AU1164" s="243" t="s">
        <v>89</v>
      </c>
      <c r="AY1164" s="19" t="s">
        <v>224</v>
      </c>
      <c r="BE1164" s="244">
        <f>IF(N1164="základní",J1164,0)</f>
        <v>0</v>
      </c>
      <c r="BF1164" s="244">
        <f>IF(N1164="snížená",J1164,0)</f>
        <v>0</v>
      </c>
      <c r="BG1164" s="244">
        <f>IF(N1164="zákl. přenesená",J1164,0)</f>
        <v>0</v>
      </c>
      <c r="BH1164" s="244">
        <f>IF(N1164="sníž. přenesená",J1164,0)</f>
        <v>0</v>
      </c>
      <c r="BI1164" s="244">
        <f>IF(N1164="nulová",J1164,0)</f>
        <v>0</v>
      </c>
      <c r="BJ1164" s="19" t="s">
        <v>89</v>
      </c>
      <c r="BK1164" s="244">
        <f>ROUND(I1164*H1164,2)</f>
        <v>0</v>
      </c>
      <c r="BL1164" s="19" t="s">
        <v>319</v>
      </c>
      <c r="BM1164" s="243" t="s">
        <v>4541</v>
      </c>
    </row>
    <row r="1165" s="13" customFormat="1">
      <c r="A1165" s="13"/>
      <c r="B1165" s="245"/>
      <c r="C1165" s="246"/>
      <c r="D1165" s="247" t="s">
        <v>232</v>
      </c>
      <c r="E1165" s="248" t="s">
        <v>1</v>
      </c>
      <c r="F1165" s="249" t="s">
        <v>3802</v>
      </c>
      <c r="G1165" s="246"/>
      <c r="H1165" s="250">
        <v>1</v>
      </c>
      <c r="I1165" s="251"/>
      <c r="J1165" s="246"/>
      <c r="K1165" s="246"/>
      <c r="L1165" s="252"/>
      <c r="M1165" s="253"/>
      <c r="N1165" s="254"/>
      <c r="O1165" s="254"/>
      <c r="P1165" s="254"/>
      <c r="Q1165" s="254"/>
      <c r="R1165" s="254"/>
      <c r="S1165" s="254"/>
      <c r="T1165" s="25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6" t="s">
        <v>232</v>
      </c>
      <c r="AU1165" s="256" t="s">
        <v>89</v>
      </c>
      <c r="AV1165" s="13" t="s">
        <v>89</v>
      </c>
      <c r="AW1165" s="13" t="s">
        <v>33</v>
      </c>
      <c r="AX1165" s="13" t="s">
        <v>78</v>
      </c>
      <c r="AY1165" s="256" t="s">
        <v>224</v>
      </c>
    </row>
    <row r="1166" s="13" customFormat="1">
      <c r="A1166" s="13"/>
      <c r="B1166" s="245"/>
      <c r="C1166" s="246"/>
      <c r="D1166" s="247" t="s">
        <v>232</v>
      </c>
      <c r="E1166" s="248" t="s">
        <v>1</v>
      </c>
      <c r="F1166" s="249" t="s">
        <v>3803</v>
      </c>
      <c r="G1166" s="246"/>
      <c r="H1166" s="250">
        <v>4.4749999999999996</v>
      </c>
      <c r="I1166" s="251"/>
      <c r="J1166" s="246"/>
      <c r="K1166" s="246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6" t="s">
        <v>232</v>
      </c>
      <c r="AU1166" s="256" t="s">
        <v>89</v>
      </c>
      <c r="AV1166" s="13" t="s">
        <v>89</v>
      </c>
      <c r="AW1166" s="13" t="s">
        <v>33</v>
      </c>
      <c r="AX1166" s="13" t="s">
        <v>78</v>
      </c>
      <c r="AY1166" s="256" t="s">
        <v>224</v>
      </c>
    </row>
    <row r="1167" s="15" customFormat="1">
      <c r="A1167" s="15"/>
      <c r="B1167" s="267"/>
      <c r="C1167" s="268"/>
      <c r="D1167" s="247" t="s">
        <v>232</v>
      </c>
      <c r="E1167" s="269" t="s">
        <v>1</v>
      </c>
      <c r="F1167" s="270" t="s">
        <v>248</v>
      </c>
      <c r="G1167" s="268"/>
      <c r="H1167" s="271">
        <v>5.4749999999999996</v>
      </c>
      <c r="I1167" s="272"/>
      <c r="J1167" s="268"/>
      <c r="K1167" s="268"/>
      <c r="L1167" s="273"/>
      <c r="M1167" s="274"/>
      <c r="N1167" s="275"/>
      <c r="O1167" s="275"/>
      <c r="P1167" s="275"/>
      <c r="Q1167" s="275"/>
      <c r="R1167" s="275"/>
      <c r="S1167" s="275"/>
      <c r="T1167" s="276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7" t="s">
        <v>232</v>
      </c>
      <c r="AU1167" s="277" t="s">
        <v>89</v>
      </c>
      <c r="AV1167" s="15" t="s">
        <v>230</v>
      </c>
      <c r="AW1167" s="15" t="s">
        <v>33</v>
      </c>
      <c r="AX1167" s="15" t="s">
        <v>84</v>
      </c>
      <c r="AY1167" s="277" t="s">
        <v>224</v>
      </c>
    </row>
    <row r="1168" s="2" customFormat="1" ht="16.5" customHeight="1">
      <c r="A1168" s="40"/>
      <c r="B1168" s="41"/>
      <c r="C1168" s="278" t="s">
        <v>1584</v>
      </c>
      <c r="D1168" s="278" t="s">
        <v>390</v>
      </c>
      <c r="E1168" s="279" t="s">
        <v>1809</v>
      </c>
      <c r="F1168" s="280" t="s">
        <v>1810</v>
      </c>
      <c r="G1168" s="281" t="s">
        <v>273</v>
      </c>
      <c r="H1168" s="282">
        <v>5.4749999999999996</v>
      </c>
      <c r="I1168" s="283"/>
      <c r="J1168" s="284">
        <f>ROUND(I1168*H1168,2)</f>
        <v>0</v>
      </c>
      <c r="K1168" s="285"/>
      <c r="L1168" s="286"/>
      <c r="M1168" s="287" t="s">
        <v>1</v>
      </c>
      <c r="N1168" s="288" t="s">
        <v>44</v>
      </c>
      <c r="O1168" s="93"/>
      <c r="P1168" s="241">
        <f>O1168*H1168</f>
        <v>0</v>
      </c>
      <c r="Q1168" s="241">
        <v>0.0030000000000000001</v>
      </c>
      <c r="R1168" s="241">
        <f>Q1168*H1168</f>
        <v>0.016424999999999999</v>
      </c>
      <c r="S1168" s="241">
        <v>0</v>
      </c>
      <c r="T1168" s="242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3" t="s">
        <v>418</v>
      </c>
      <c r="AT1168" s="243" t="s">
        <v>390</v>
      </c>
      <c r="AU1168" s="243" t="s">
        <v>89</v>
      </c>
      <c r="AY1168" s="19" t="s">
        <v>224</v>
      </c>
      <c r="BE1168" s="244">
        <f>IF(N1168="základní",J1168,0)</f>
        <v>0</v>
      </c>
      <c r="BF1168" s="244">
        <f>IF(N1168="snížená",J1168,0)</f>
        <v>0</v>
      </c>
      <c r="BG1168" s="244">
        <f>IF(N1168="zákl. přenesená",J1168,0)</f>
        <v>0</v>
      </c>
      <c r="BH1168" s="244">
        <f>IF(N1168="sníž. přenesená",J1168,0)</f>
        <v>0</v>
      </c>
      <c r="BI1168" s="244">
        <f>IF(N1168="nulová",J1168,0)</f>
        <v>0</v>
      </c>
      <c r="BJ1168" s="19" t="s">
        <v>89</v>
      </c>
      <c r="BK1168" s="244">
        <f>ROUND(I1168*H1168,2)</f>
        <v>0</v>
      </c>
      <c r="BL1168" s="19" t="s">
        <v>319</v>
      </c>
      <c r="BM1168" s="243" t="s">
        <v>4542</v>
      </c>
    </row>
    <row r="1169" s="14" customFormat="1">
      <c r="A1169" s="14"/>
      <c r="B1169" s="257"/>
      <c r="C1169" s="258"/>
      <c r="D1169" s="247" t="s">
        <v>232</v>
      </c>
      <c r="E1169" s="259" t="s">
        <v>1</v>
      </c>
      <c r="F1169" s="260" t="s">
        <v>1812</v>
      </c>
      <c r="G1169" s="258"/>
      <c r="H1169" s="259" t="s">
        <v>1</v>
      </c>
      <c r="I1169" s="261"/>
      <c r="J1169" s="258"/>
      <c r="K1169" s="258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232</v>
      </c>
      <c r="AU1169" s="266" t="s">
        <v>89</v>
      </c>
      <c r="AV1169" s="14" t="s">
        <v>84</v>
      </c>
      <c r="AW1169" s="14" t="s">
        <v>33</v>
      </c>
      <c r="AX1169" s="14" t="s">
        <v>78</v>
      </c>
      <c r="AY1169" s="266" t="s">
        <v>224</v>
      </c>
    </row>
    <row r="1170" s="13" customFormat="1">
      <c r="A1170" s="13"/>
      <c r="B1170" s="245"/>
      <c r="C1170" s="246"/>
      <c r="D1170" s="247" t="s">
        <v>232</v>
      </c>
      <c r="E1170" s="248" t="s">
        <v>1</v>
      </c>
      <c r="F1170" s="249" t="s">
        <v>3802</v>
      </c>
      <c r="G1170" s="246"/>
      <c r="H1170" s="250">
        <v>1</v>
      </c>
      <c r="I1170" s="251"/>
      <c r="J1170" s="246"/>
      <c r="K1170" s="246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6" t="s">
        <v>232</v>
      </c>
      <c r="AU1170" s="256" t="s">
        <v>89</v>
      </c>
      <c r="AV1170" s="13" t="s">
        <v>89</v>
      </c>
      <c r="AW1170" s="13" t="s">
        <v>33</v>
      </c>
      <c r="AX1170" s="13" t="s">
        <v>78</v>
      </c>
      <c r="AY1170" s="256" t="s">
        <v>224</v>
      </c>
    </row>
    <row r="1171" s="13" customFormat="1">
      <c r="A1171" s="13"/>
      <c r="B1171" s="245"/>
      <c r="C1171" s="246"/>
      <c r="D1171" s="247" t="s">
        <v>232</v>
      </c>
      <c r="E1171" s="248" t="s">
        <v>1</v>
      </c>
      <c r="F1171" s="249" t="s">
        <v>3803</v>
      </c>
      <c r="G1171" s="246"/>
      <c r="H1171" s="250">
        <v>4.4749999999999996</v>
      </c>
      <c r="I1171" s="251"/>
      <c r="J1171" s="246"/>
      <c r="K1171" s="246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6" t="s">
        <v>232</v>
      </c>
      <c r="AU1171" s="256" t="s">
        <v>89</v>
      </c>
      <c r="AV1171" s="13" t="s">
        <v>89</v>
      </c>
      <c r="AW1171" s="13" t="s">
        <v>33</v>
      </c>
      <c r="AX1171" s="13" t="s">
        <v>78</v>
      </c>
      <c r="AY1171" s="256" t="s">
        <v>224</v>
      </c>
    </row>
    <row r="1172" s="15" customFormat="1">
      <c r="A1172" s="15"/>
      <c r="B1172" s="267"/>
      <c r="C1172" s="268"/>
      <c r="D1172" s="247" t="s">
        <v>232</v>
      </c>
      <c r="E1172" s="269" t="s">
        <v>1</v>
      </c>
      <c r="F1172" s="270" t="s">
        <v>248</v>
      </c>
      <c r="G1172" s="268"/>
      <c r="H1172" s="271">
        <v>5.4749999999999996</v>
      </c>
      <c r="I1172" s="272"/>
      <c r="J1172" s="268"/>
      <c r="K1172" s="268"/>
      <c r="L1172" s="273"/>
      <c r="M1172" s="274"/>
      <c r="N1172" s="275"/>
      <c r="O1172" s="275"/>
      <c r="P1172" s="275"/>
      <c r="Q1172" s="275"/>
      <c r="R1172" s="275"/>
      <c r="S1172" s="275"/>
      <c r="T1172" s="276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7" t="s">
        <v>232</v>
      </c>
      <c r="AU1172" s="277" t="s">
        <v>89</v>
      </c>
      <c r="AV1172" s="15" t="s">
        <v>230</v>
      </c>
      <c r="AW1172" s="15" t="s">
        <v>33</v>
      </c>
      <c r="AX1172" s="15" t="s">
        <v>84</v>
      </c>
      <c r="AY1172" s="277" t="s">
        <v>224</v>
      </c>
    </row>
    <row r="1173" s="2" customFormat="1" ht="24.15" customHeight="1">
      <c r="A1173" s="40"/>
      <c r="B1173" s="41"/>
      <c r="C1173" s="231" t="s">
        <v>1591</v>
      </c>
      <c r="D1173" s="231" t="s">
        <v>226</v>
      </c>
      <c r="E1173" s="232" t="s">
        <v>3805</v>
      </c>
      <c r="F1173" s="233" t="s">
        <v>3806</v>
      </c>
      <c r="G1173" s="234" t="s">
        <v>386</v>
      </c>
      <c r="H1173" s="235">
        <v>1</v>
      </c>
      <c r="I1173" s="236"/>
      <c r="J1173" s="237">
        <f>ROUND(I1173*H1173,2)</f>
        <v>0</v>
      </c>
      <c r="K1173" s="238"/>
      <c r="L1173" s="46"/>
      <c r="M1173" s="239" t="s">
        <v>1</v>
      </c>
      <c r="N1173" s="240" t="s">
        <v>44</v>
      </c>
      <c r="O1173" s="93"/>
      <c r="P1173" s="241">
        <f>O1173*H1173</f>
        <v>0</v>
      </c>
      <c r="Q1173" s="241">
        <v>0</v>
      </c>
      <c r="R1173" s="241">
        <f>Q1173*H1173</f>
        <v>0</v>
      </c>
      <c r="S1173" s="241">
        <v>0</v>
      </c>
      <c r="T1173" s="242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3" t="s">
        <v>319</v>
      </c>
      <c r="AT1173" s="243" t="s">
        <v>226</v>
      </c>
      <c r="AU1173" s="243" t="s">
        <v>89</v>
      </c>
      <c r="AY1173" s="19" t="s">
        <v>224</v>
      </c>
      <c r="BE1173" s="244">
        <f>IF(N1173="základní",J1173,0)</f>
        <v>0</v>
      </c>
      <c r="BF1173" s="244">
        <f>IF(N1173="snížená",J1173,0)</f>
        <v>0</v>
      </c>
      <c r="BG1173" s="244">
        <f>IF(N1173="zákl. přenesená",J1173,0)</f>
        <v>0</v>
      </c>
      <c r="BH1173" s="244">
        <f>IF(N1173="sníž. přenesená",J1173,0)</f>
        <v>0</v>
      </c>
      <c r="BI1173" s="244">
        <f>IF(N1173="nulová",J1173,0)</f>
        <v>0</v>
      </c>
      <c r="BJ1173" s="19" t="s">
        <v>89</v>
      </c>
      <c r="BK1173" s="244">
        <f>ROUND(I1173*H1173,2)</f>
        <v>0</v>
      </c>
      <c r="BL1173" s="19" t="s">
        <v>319</v>
      </c>
      <c r="BM1173" s="243" t="s">
        <v>4543</v>
      </c>
    </row>
    <row r="1174" s="14" customFormat="1">
      <c r="A1174" s="14"/>
      <c r="B1174" s="257"/>
      <c r="C1174" s="258"/>
      <c r="D1174" s="247" t="s">
        <v>232</v>
      </c>
      <c r="E1174" s="259" t="s">
        <v>1</v>
      </c>
      <c r="F1174" s="260" t="s">
        <v>3808</v>
      </c>
      <c r="G1174" s="258"/>
      <c r="H1174" s="259" t="s">
        <v>1</v>
      </c>
      <c r="I1174" s="261"/>
      <c r="J1174" s="258"/>
      <c r="K1174" s="258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6" t="s">
        <v>232</v>
      </c>
      <c r="AU1174" s="266" t="s">
        <v>89</v>
      </c>
      <c r="AV1174" s="14" t="s">
        <v>84</v>
      </c>
      <c r="AW1174" s="14" t="s">
        <v>33</v>
      </c>
      <c r="AX1174" s="14" t="s">
        <v>78</v>
      </c>
      <c r="AY1174" s="266" t="s">
        <v>224</v>
      </c>
    </row>
    <row r="1175" s="13" customFormat="1">
      <c r="A1175" s="13"/>
      <c r="B1175" s="245"/>
      <c r="C1175" s="246"/>
      <c r="D1175" s="247" t="s">
        <v>232</v>
      </c>
      <c r="E1175" s="248" t="s">
        <v>1</v>
      </c>
      <c r="F1175" s="249" t="s">
        <v>3809</v>
      </c>
      <c r="G1175" s="246"/>
      <c r="H1175" s="250">
        <v>1</v>
      </c>
      <c r="I1175" s="251"/>
      <c r="J1175" s="246"/>
      <c r="K1175" s="246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6" t="s">
        <v>232</v>
      </c>
      <c r="AU1175" s="256" t="s">
        <v>89</v>
      </c>
      <c r="AV1175" s="13" t="s">
        <v>89</v>
      </c>
      <c r="AW1175" s="13" t="s">
        <v>33</v>
      </c>
      <c r="AX1175" s="13" t="s">
        <v>84</v>
      </c>
      <c r="AY1175" s="256" t="s">
        <v>224</v>
      </c>
    </row>
    <row r="1176" s="2" customFormat="1" ht="16.5" customHeight="1">
      <c r="A1176" s="40"/>
      <c r="B1176" s="41"/>
      <c r="C1176" s="231" t="s">
        <v>1596</v>
      </c>
      <c r="D1176" s="231" t="s">
        <v>226</v>
      </c>
      <c r="E1176" s="232" t="s">
        <v>1823</v>
      </c>
      <c r="F1176" s="233" t="s">
        <v>3810</v>
      </c>
      <c r="G1176" s="234" t="s">
        <v>386</v>
      </c>
      <c r="H1176" s="235">
        <v>1</v>
      </c>
      <c r="I1176" s="236"/>
      <c r="J1176" s="237">
        <f>ROUND(I1176*H1176,2)</f>
        <v>0</v>
      </c>
      <c r="K1176" s="238"/>
      <c r="L1176" s="46"/>
      <c r="M1176" s="239" t="s">
        <v>1</v>
      </c>
      <c r="N1176" s="240" t="s">
        <v>44</v>
      </c>
      <c r="O1176" s="93"/>
      <c r="P1176" s="241">
        <f>O1176*H1176</f>
        <v>0</v>
      </c>
      <c r="Q1176" s="241">
        <v>0</v>
      </c>
      <c r="R1176" s="241">
        <f>Q1176*H1176</f>
        <v>0</v>
      </c>
      <c r="S1176" s="241">
        <v>0</v>
      </c>
      <c r="T1176" s="242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3" t="s">
        <v>319</v>
      </c>
      <c r="AT1176" s="243" t="s">
        <v>226</v>
      </c>
      <c r="AU1176" s="243" t="s">
        <v>89</v>
      </c>
      <c r="AY1176" s="19" t="s">
        <v>224</v>
      </c>
      <c r="BE1176" s="244">
        <f>IF(N1176="základní",J1176,0)</f>
        <v>0</v>
      </c>
      <c r="BF1176" s="244">
        <f>IF(N1176="snížená",J1176,0)</f>
        <v>0</v>
      </c>
      <c r="BG1176" s="244">
        <f>IF(N1176="zákl. přenesená",J1176,0)</f>
        <v>0</v>
      </c>
      <c r="BH1176" s="244">
        <f>IF(N1176="sníž. přenesená",J1176,0)</f>
        <v>0</v>
      </c>
      <c r="BI1176" s="244">
        <f>IF(N1176="nulová",J1176,0)</f>
        <v>0</v>
      </c>
      <c r="BJ1176" s="19" t="s">
        <v>89</v>
      </c>
      <c r="BK1176" s="244">
        <f>ROUND(I1176*H1176,2)</f>
        <v>0</v>
      </c>
      <c r="BL1176" s="19" t="s">
        <v>319</v>
      </c>
      <c r="BM1176" s="243" t="s">
        <v>4544</v>
      </c>
    </row>
    <row r="1177" s="13" customFormat="1">
      <c r="A1177" s="13"/>
      <c r="B1177" s="245"/>
      <c r="C1177" s="246"/>
      <c r="D1177" s="247" t="s">
        <v>232</v>
      </c>
      <c r="E1177" s="248" t="s">
        <v>1</v>
      </c>
      <c r="F1177" s="249" t="s">
        <v>3812</v>
      </c>
      <c r="G1177" s="246"/>
      <c r="H1177" s="250">
        <v>1</v>
      </c>
      <c r="I1177" s="251"/>
      <c r="J1177" s="246"/>
      <c r="K1177" s="246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6" t="s">
        <v>232</v>
      </c>
      <c r="AU1177" s="256" t="s">
        <v>89</v>
      </c>
      <c r="AV1177" s="13" t="s">
        <v>89</v>
      </c>
      <c r="AW1177" s="13" t="s">
        <v>33</v>
      </c>
      <c r="AX1177" s="13" t="s">
        <v>84</v>
      </c>
      <c r="AY1177" s="256" t="s">
        <v>224</v>
      </c>
    </row>
    <row r="1178" s="2" customFormat="1" ht="16.5" customHeight="1">
      <c r="A1178" s="40"/>
      <c r="B1178" s="41"/>
      <c r="C1178" s="231" t="s">
        <v>1601</v>
      </c>
      <c r="D1178" s="231" t="s">
        <v>226</v>
      </c>
      <c r="E1178" s="232" t="s">
        <v>1833</v>
      </c>
      <c r="F1178" s="233" t="s">
        <v>1834</v>
      </c>
      <c r="G1178" s="234" t="s">
        <v>810</v>
      </c>
      <c r="H1178" s="289"/>
      <c r="I1178" s="236"/>
      <c r="J1178" s="237">
        <f>ROUND(I1178*H1178,2)</f>
        <v>0</v>
      </c>
      <c r="K1178" s="238"/>
      <c r="L1178" s="46"/>
      <c r="M1178" s="239" t="s">
        <v>1</v>
      </c>
      <c r="N1178" s="240" t="s">
        <v>44</v>
      </c>
      <c r="O1178" s="93"/>
      <c r="P1178" s="241">
        <f>O1178*H1178</f>
        <v>0</v>
      </c>
      <c r="Q1178" s="241">
        <v>0</v>
      </c>
      <c r="R1178" s="241">
        <f>Q1178*H1178</f>
        <v>0</v>
      </c>
      <c r="S1178" s="241">
        <v>0</v>
      </c>
      <c r="T1178" s="242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3" t="s">
        <v>319</v>
      </c>
      <c r="AT1178" s="243" t="s">
        <v>226</v>
      </c>
      <c r="AU1178" s="243" t="s">
        <v>89</v>
      </c>
      <c r="AY1178" s="19" t="s">
        <v>224</v>
      </c>
      <c r="BE1178" s="244">
        <f>IF(N1178="základní",J1178,0)</f>
        <v>0</v>
      </c>
      <c r="BF1178" s="244">
        <f>IF(N1178="snížená",J1178,0)</f>
        <v>0</v>
      </c>
      <c r="BG1178" s="244">
        <f>IF(N1178="zákl. přenesená",J1178,0)</f>
        <v>0</v>
      </c>
      <c r="BH1178" s="244">
        <f>IF(N1178="sníž. přenesená",J1178,0)</f>
        <v>0</v>
      </c>
      <c r="BI1178" s="244">
        <f>IF(N1178="nulová",J1178,0)</f>
        <v>0</v>
      </c>
      <c r="BJ1178" s="19" t="s">
        <v>89</v>
      </c>
      <c r="BK1178" s="244">
        <f>ROUND(I1178*H1178,2)</f>
        <v>0</v>
      </c>
      <c r="BL1178" s="19" t="s">
        <v>319</v>
      </c>
      <c r="BM1178" s="243" t="s">
        <v>4545</v>
      </c>
    </row>
    <row r="1179" s="12" customFormat="1" ht="22.8" customHeight="1">
      <c r="A1179" s="12"/>
      <c r="B1179" s="215"/>
      <c r="C1179" s="216"/>
      <c r="D1179" s="217" t="s">
        <v>77</v>
      </c>
      <c r="E1179" s="229" t="s">
        <v>1836</v>
      </c>
      <c r="F1179" s="229" t="s">
        <v>1837</v>
      </c>
      <c r="G1179" s="216"/>
      <c r="H1179" s="216"/>
      <c r="I1179" s="219"/>
      <c r="J1179" s="230">
        <f>BK1179</f>
        <v>0</v>
      </c>
      <c r="K1179" s="216"/>
      <c r="L1179" s="221"/>
      <c r="M1179" s="222"/>
      <c r="N1179" s="223"/>
      <c r="O1179" s="223"/>
      <c r="P1179" s="224">
        <f>SUM(P1180:P1195)</f>
        <v>0</v>
      </c>
      <c r="Q1179" s="223"/>
      <c r="R1179" s="224">
        <f>SUM(R1180:R1195)</f>
        <v>0.0032700000000000003</v>
      </c>
      <c r="S1179" s="223"/>
      <c r="T1179" s="225">
        <f>SUM(T1180:T1195)</f>
        <v>0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26" t="s">
        <v>89</v>
      </c>
      <c r="AT1179" s="227" t="s">
        <v>77</v>
      </c>
      <c r="AU1179" s="227" t="s">
        <v>84</v>
      </c>
      <c r="AY1179" s="226" t="s">
        <v>224</v>
      </c>
      <c r="BK1179" s="228">
        <f>SUM(BK1180:BK1195)</f>
        <v>0</v>
      </c>
    </row>
    <row r="1180" s="2" customFormat="1" ht="21.75" customHeight="1">
      <c r="A1180" s="40"/>
      <c r="B1180" s="41"/>
      <c r="C1180" s="231" t="s">
        <v>1606</v>
      </c>
      <c r="D1180" s="231" t="s">
        <v>226</v>
      </c>
      <c r="E1180" s="232" t="s">
        <v>1839</v>
      </c>
      <c r="F1180" s="233" t="s">
        <v>1845</v>
      </c>
      <c r="G1180" s="234" t="s">
        <v>1846</v>
      </c>
      <c r="H1180" s="235">
        <v>59.43</v>
      </c>
      <c r="I1180" s="236"/>
      <c r="J1180" s="237">
        <f>ROUND(I1180*H1180,2)</f>
        <v>0</v>
      </c>
      <c r="K1180" s="238"/>
      <c r="L1180" s="46"/>
      <c r="M1180" s="239" t="s">
        <v>1</v>
      </c>
      <c r="N1180" s="240" t="s">
        <v>44</v>
      </c>
      <c r="O1180" s="93"/>
      <c r="P1180" s="241">
        <f>O1180*H1180</f>
        <v>0</v>
      </c>
      <c r="Q1180" s="241">
        <v>0</v>
      </c>
      <c r="R1180" s="241">
        <f>Q1180*H1180</f>
        <v>0</v>
      </c>
      <c r="S1180" s="241">
        <v>0</v>
      </c>
      <c r="T1180" s="242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3" t="s">
        <v>319</v>
      </c>
      <c r="AT1180" s="243" t="s">
        <v>226</v>
      </c>
      <c r="AU1180" s="243" t="s">
        <v>89</v>
      </c>
      <c r="AY1180" s="19" t="s">
        <v>224</v>
      </c>
      <c r="BE1180" s="244">
        <f>IF(N1180="základní",J1180,0)</f>
        <v>0</v>
      </c>
      <c r="BF1180" s="244">
        <f>IF(N1180="snížená",J1180,0)</f>
        <v>0</v>
      </c>
      <c r="BG1180" s="244">
        <f>IF(N1180="zákl. přenesená",J1180,0)</f>
        <v>0</v>
      </c>
      <c r="BH1180" s="244">
        <f>IF(N1180="sníž. přenesená",J1180,0)</f>
        <v>0</v>
      </c>
      <c r="BI1180" s="244">
        <f>IF(N1180="nulová",J1180,0)</f>
        <v>0</v>
      </c>
      <c r="BJ1180" s="19" t="s">
        <v>89</v>
      </c>
      <c r="BK1180" s="244">
        <f>ROUND(I1180*H1180,2)</f>
        <v>0</v>
      </c>
      <c r="BL1180" s="19" t="s">
        <v>319</v>
      </c>
      <c r="BM1180" s="243" t="s">
        <v>4546</v>
      </c>
    </row>
    <row r="1181" s="14" customFormat="1">
      <c r="A1181" s="14"/>
      <c r="B1181" s="257"/>
      <c r="C1181" s="258"/>
      <c r="D1181" s="247" t="s">
        <v>232</v>
      </c>
      <c r="E1181" s="259" t="s">
        <v>1</v>
      </c>
      <c r="F1181" s="260" t="s">
        <v>574</v>
      </c>
      <c r="G1181" s="258"/>
      <c r="H1181" s="259" t="s">
        <v>1</v>
      </c>
      <c r="I1181" s="261"/>
      <c r="J1181" s="258"/>
      <c r="K1181" s="258"/>
      <c r="L1181" s="262"/>
      <c r="M1181" s="263"/>
      <c r="N1181" s="264"/>
      <c r="O1181" s="264"/>
      <c r="P1181" s="264"/>
      <c r="Q1181" s="264"/>
      <c r="R1181" s="264"/>
      <c r="S1181" s="264"/>
      <c r="T1181" s="26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6" t="s">
        <v>232</v>
      </c>
      <c r="AU1181" s="266" t="s">
        <v>89</v>
      </c>
      <c r="AV1181" s="14" t="s">
        <v>84</v>
      </c>
      <c r="AW1181" s="14" t="s">
        <v>33</v>
      </c>
      <c r="AX1181" s="14" t="s">
        <v>78</v>
      </c>
      <c r="AY1181" s="266" t="s">
        <v>224</v>
      </c>
    </row>
    <row r="1182" s="13" customFormat="1">
      <c r="A1182" s="13"/>
      <c r="B1182" s="245"/>
      <c r="C1182" s="246"/>
      <c r="D1182" s="247" t="s">
        <v>232</v>
      </c>
      <c r="E1182" s="248" t="s">
        <v>1</v>
      </c>
      <c r="F1182" s="249" t="s">
        <v>3816</v>
      </c>
      <c r="G1182" s="246"/>
      <c r="H1182" s="250">
        <v>56.600000000000001</v>
      </c>
      <c r="I1182" s="251"/>
      <c r="J1182" s="246"/>
      <c r="K1182" s="246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6" t="s">
        <v>232</v>
      </c>
      <c r="AU1182" s="256" t="s">
        <v>89</v>
      </c>
      <c r="AV1182" s="13" t="s">
        <v>89</v>
      </c>
      <c r="AW1182" s="13" t="s">
        <v>33</v>
      </c>
      <c r="AX1182" s="13" t="s">
        <v>78</v>
      </c>
      <c r="AY1182" s="256" t="s">
        <v>224</v>
      </c>
    </row>
    <row r="1183" s="13" customFormat="1">
      <c r="A1183" s="13"/>
      <c r="B1183" s="245"/>
      <c r="C1183" s="246"/>
      <c r="D1183" s="247" t="s">
        <v>232</v>
      </c>
      <c r="E1183" s="248" t="s">
        <v>1</v>
      </c>
      <c r="F1183" s="249" t="s">
        <v>3817</v>
      </c>
      <c r="G1183" s="246"/>
      <c r="H1183" s="250">
        <v>2.8300000000000001</v>
      </c>
      <c r="I1183" s="251"/>
      <c r="J1183" s="246"/>
      <c r="K1183" s="246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6" t="s">
        <v>232</v>
      </c>
      <c r="AU1183" s="256" t="s">
        <v>89</v>
      </c>
      <c r="AV1183" s="13" t="s">
        <v>89</v>
      </c>
      <c r="AW1183" s="13" t="s">
        <v>33</v>
      </c>
      <c r="AX1183" s="13" t="s">
        <v>78</v>
      </c>
      <c r="AY1183" s="256" t="s">
        <v>224</v>
      </c>
    </row>
    <row r="1184" s="15" customFormat="1">
      <c r="A1184" s="15"/>
      <c r="B1184" s="267"/>
      <c r="C1184" s="268"/>
      <c r="D1184" s="247" t="s">
        <v>232</v>
      </c>
      <c r="E1184" s="269" t="s">
        <v>1</v>
      </c>
      <c r="F1184" s="270" t="s">
        <v>248</v>
      </c>
      <c r="G1184" s="268"/>
      <c r="H1184" s="271">
        <v>59.43</v>
      </c>
      <c r="I1184" s="272"/>
      <c r="J1184" s="268"/>
      <c r="K1184" s="268"/>
      <c r="L1184" s="273"/>
      <c r="M1184" s="274"/>
      <c r="N1184" s="275"/>
      <c r="O1184" s="275"/>
      <c r="P1184" s="275"/>
      <c r="Q1184" s="275"/>
      <c r="R1184" s="275"/>
      <c r="S1184" s="275"/>
      <c r="T1184" s="276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7" t="s">
        <v>232</v>
      </c>
      <c r="AU1184" s="277" t="s">
        <v>89</v>
      </c>
      <c r="AV1184" s="15" t="s">
        <v>230</v>
      </c>
      <c r="AW1184" s="15" t="s">
        <v>33</v>
      </c>
      <c r="AX1184" s="15" t="s">
        <v>84</v>
      </c>
      <c r="AY1184" s="277" t="s">
        <v>224</v>
      </c>
    </row>
    <row r="1185" s="2" customFormat="1" ht="16.5" customHeight="1">
      <c r="A1185" s="40"/>
      <c r="B1185" s="41"/>
      <c r="C1185" s="231" t="s">
        <v>1611</v>
      </c>
      <c r="D1185" s="231" t="s">
        <v>226</v>
      </c>
      <c r="E1185" s="232" t="s">
        <v>1844</v>
      </c>
      <c r="F1185" s="233" t="s">
        <v>3819</v>
      </c>
      <c r="G1185" s="234" t="s">
        <v>1846</v>
      </c>
      <c r="H1185" s="235">
        <v>230.49600000000001</v>
      </c>
      <c r="I1185" s="236"/>
      <c r="J1185" s="237">
        <f>ROUND(I1185*H1185,2)</f>
        <v>0</v>
      </c>
      <c r="K1185" s="238"/>
      <c r="L1185" s="46"/>
      <c r="M1185" s="239" t="s">
        <v>1</v>
      </c>
      <c r="N1185" s="240" t="s">
        <v>44</v>
      </c>
      <c r="O1185" s="93"/>
      <c r="P1185" s="241">
        <f>O1185*H1185</f>
        <v>0</v>
      </c>
      <c r="Q1185" s="241">
        <v>0</v>
      </c>
      <c r="R1185" s="241">
        <f>Q1185*H1185</f>
        <v>0</v>
      </c>
      <c r="S1185" s="241">
        <v>0</v>
      </c>
      <c r="T1185" s="242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3" t="s">
        <v>319</v>
      </c>
      <c r="AT1185" s="243" t="s">
        <v>226</v>
      </c>
      <c r="AU1185" s="243" t="s">
        <v>89</v>
      </c>
      <c r="AY1185" s="19" t="s">
        <v>224</v>
      </c>
      <c r="BE1185" s="244">
        <f>IF(N1185="základní",J1185,0)</f>
        <v>0</v>
      </c>
      <c r="BF1185" s="244">
        <f>IF(N1185="snížená",J1185,0)</f>
        <v>0</v>
      </c>
      <c r="BG1185" s="244">
        <f>IF(N1185="zákl. přenesená",J1185,0)</f>
        <v>0</v>
      </c>
      <c r="BH1185" s="244">
        <f>IF(N1185="sníž. přenesená",J1185,0)</f>
        <v>0</v>
      </c>
      <c r="BI1185" s="244">
        <f>IF(N1185="nulová",J1185,0)</f>
        <v>0</v>
      </c>
      <c r="BJ1185" s="19" t="s">
        <v>89</v>
      </c>
      <c r="BK1185" s="244">
        <f>ROUND(I1185*H1185,2)</f>
        <v>0</v>
      </c>
      <c r="BL1185" s="19" t="s">
        <v>319</v>
      </c>
      <c r="BM1185" s="243" t="s">
        <v>4547</v>
      </c>
    </row>
    <row r="1186" s="13" customFormat="1">
      <c r="A1186" s="13"/>
      <c r="B1186" s="245"/>
      <c r="C1186" s="246"/>
      <c r="D1186" s="247" t="s">
        <v>232</v>
      </c>
      <c r="E1186" s="248" t="s">
        <v>1</v>
      </c>
      <c r="F1186" s="249" t="s">
        <v>3821</v>
      </c>
      <c r="G1186" s="246"/>
      <c r="H1186" s="250">
        <v>219.52000000000001</v>
      </c>
      <c r="I1186" s="251"/>
      <c r="J1186" s="246"/>
      <c r="K1186" s="246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6" t="s">
        <v>232</v>
      </c>
      <c r="AU1186" s="256" t="s">
        <v>89</v>
      </c>
      <c r="AV1186" s="13" t="s">
        <v>89</v>
      </c>
      <c r="AW1186" s="13" t="s">
        <v>33</v>
      </c>
      <c r="AX1186" s="13" t="s">
        <v>78</v>
      </c>
      <c r="AY1186" s="256" t="s">
        <v>224</v>
      </c>
    </row>
    <row r="1187" s="13" customFormat="1">
      <c r="A1187" s="13"/>
      <c r="B1187" s="245"/>
      <c r="C1187" s="246"/>
      <c r="D1187" s="247" t="s">
        <v>232</v>
      </c>
      <c r="E1187" s="248" t="s">
        <v>1</v>
      </c>
      <c r="F1187" s="249" t="s">
        <v>3822</v>
      </c>
      <c r="G1187" s="246"/>
      <c r="H1187" s="250">
        <v>10.976000000000001</v>
      </c>
      <c r="I1187" s="251"/>
      <c r="J1187" s="246"/>
      <c r="K1187" s="246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6" t="s">
        <v>232</v>
      </c>
      <c r="AU1187" s="256" t="s">
        <v>89</v>
      </c>
      <c r="AV1187" s="13" t="s">
        <v>89</v>
      </c>
      <c r="AW1187" s="13" t="s">
        <v>33</v>
      </c>
      <c r="AX1187" s="13" t="s">
        <v>78</v>
      </c>
      <c r="AY1187" s="256" t="s">
        <v>224</v>
      </c>
    </row>
    <row r="1188" s="15" customFormat="1">
      <c r="A1188" s="15"/>
      <c r="B1188" s="267"/>
      <c r="C1188" s="268"/>
      <c r="D1188" s="247" t="s">
        <v>232</v>
      </c>
      <c r="E1188" s="269" t="s">
        <v>1</v>
      </c>
      <c r="F1188" s="270" t="s">
        <v>248</v>
      </c>
      <c r="G1188" s="268"/>
      <c r="H1188" s="271">
        <v>230.49600000000001</v>
      </c>
      <c r="I1188" s="272"/>
      <c r="J1188" s="268"/>
      <c r="K1188" s="268"/>
      <c r="L1188" s="273"/>
      <c r="M1188" s="274"/>
      <c r="N1188" s="275"/>
      <c r="O1188" s="275"/>
      <c r="P1188" s="275"/>
      <c r="Q1188" s="275"/>
      <c r="R1188" s="275"/>
      <c r="S1188" s="275"/>
      <c r="T1188" s="276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77" t="s">
        <v>232</v>
      </c>
      <c r="AU1188" s="277" t="s">
        <v>89</v>
      </c>
      <c r="AV1188" s="15" t="s">
        <v>230</v>
      </c>
      <c r="AW1188" s="15" t="s">
        <v>33</v>
      </c>
      <c r="AX1188" s="15" t="s">
        <v>84</v>
      </c>
      <c r="AY1188" s="277" t="s">
        <v>224</v>
      </c>
    </row>
    <row r="1189" s="2" customFormat="1" ht="16.5" customHeight="1">
      <c r="A1189" s="40"/>
      <c r="B1189" s="41"/>
      <c r="C1189" s="278" t="s">
        <v>1616</v>
      </c>
      <c r="D1189" s="278" t="s">
        <v>390</v>
      </c>
      <c r="E1189" s="279" t="s">
        <v>1870</v>
      </c>
      <c r="F1189" s="280" t="s">
        <v>1871</v>
      </c>
      <c r="G1189" s="281" t="s">
        <v>386</v>
      </c>
      <c r="H1189" s="282">
        <v>2</v>
      </c>
      <c r="I1189" s="283"/>
      <c r="J1189" s="284">
        <f>ROUND(I1189*H1189,2)</f>
        <v>0</v>
      </c>
      <c r="K1189" s="285"/>
      <c r="L1189" s="286"/>
      <c r="M1189" s="287" t="s">
        <v>1</v>
      </c>
      <c r="N1189" s="288" t="s">
        <v>44</v>
      </c>
      <c r="O1189" s="93"/>
      <c r="P1189" s="241">
        <f>O1189*H1189</f>
        <v>0</v>
      </c>
      <c r="Q1189" s="241">
        <v>0.00109</v>
      </c>
      <c r="R1189" s="241">
        <f>Q1189*H1189</f>
        <v>0.0021800000000000001</v>
      </c>
      <c r="S1189" s="241">
        <v>0</v>
      </c>
      <c r="T1189" s="242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3" t="s">
        <v>418</v>
      </c>
      <c r="AT1189" s="243" t="s">
        <v>390</v>
      </c>
      <c r="AU1189" s="243" t="s">
        <v>89</v>
      </c>
      <c r="AY1189" s="19" t="s">
        <v>224</v>
      </c>
      <c r="BE1189" s="244">
        <f>IF(N1189="základní",J1189,0)</f>
        <v>0</v>
      </c>
      <c r="BF1189" s="244">
        <f>IF(N1189="snížená",J1189,0)</f>
        <v>0</v>
      </c>
      <c r="BG1189" s="244">
        <f>IF(N1189="zákl. přenesená",J1189,0)</f>
        <v>0</v>
      </c>
      <c r="BH1189" s="244">
        <f>IF(N1189="sníž. přenesená",J1189,0)</f>
        <v>0</v>
      </c>
      <c r="BI1189" s="244">
        <f>IF(N1189="nulová",J1189,0)</f>
        <v>0</v>
      </c>
      <c r="BJ1189" s="19" t="s">
        <v>89</v>
      </c>
      <c r="BK1189" s="244">
        <f>ROUND(I1189*H1189,2)</f>
        <v>0</v>
      </c>
      <c r="BL1189" s="19" t="s">
        <v>319</v>
      </c>
      <c r="BM1189" s="243" t="s">
        <v>4548</v>
      </c>
    </row>
    <row r="1190" s="14" customFormat="1">
      <c r="A1190" s="14"/>
      <c r="B1190" s="257"/>
      <c r="C1190" s="258"/>
      <c r="D1190" s="247" t="s">
        <v>232</v>
      </c>
      <c r="E1190" s="259" t="s">
        <v>1</v>
      </c>
      <c r="F1190" s="260" t="s">
        <v>1026</v>
      </c>
      <c r="G1190" s="258"/>
      <c r="H1190" s="259" t="s">
        <v>1</v>
      </c>
      <c r="I1190" s="261"/>
      <c r="J1190" s="258"/>
      <c r="K1190" s="258"/>
      <c r="L1190" s="262"/>
      <c r="M1190" s="263"/>
      <c r="N1190" s="264"/>
      <c r="O1190" s="264"/>
      <c r="P1190" s="264"/>
      <c r="Q1190" s="264"/>
      <c r="R1190" s="264"/>
      <c r="S1190" s="264"/>
      <c r="T1190" s="26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6" t="s">
        <v>232</v>
      </c>
      <c r="AU1190" s="266" t="s">
        <v>89</v>
      </c>
      <c r="AV1190" s="14" t="s">
        <v>84</v>
      </c>
      <c r="AW1190" s="14" t="s">
        <v>33</v>
      </c>
      <c r="AX1190" s="14" t="s">
        <v>78</v>
      </c>
      <c r="AY1190" s="266" t="s">
        <v>224</v>
      </c>
    </row>
    <row r="1191" s="13" customFormat="1">
      <c r="A1191" s="13"/>
      <c r="B1191" s="245"/>
      <c r="C1191" s="246"/>
      <c r="D1191" s="247" t="s">
        <v>232</v>
      </c>
      <c r="E1191" s="248" t="s">
        <v>1</v>
      </c>
      <c r="F1191" s="249" t="s">
        <v>3824</v>
      </c>
      <c r="G1191" s="246"/>
      <c r="H1191" s="250">
        <v>2</v>
      </c>
      <c r="I1191" s="251"/>
      <c r="J1191" s="246"/>
      <c r="K1191" s="246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6" t="s">
        <v>232</v>
      </c>
      <c r="AU1191" s="256" t="s">
        <v>89</v>
      </c>
      <c r="AV1191" s="13" t="s">
        <v>89</v>
      </c>
      <c r="AW1191" s="13" t="s">
        <v>33</v>
      </c>
      <c r="AX1191" s="13" t="s">
        <v>84</v>
      </c>
      <c r="AY1191" s="256" t="s">
        <v>224</v>
      </c>
    </row>
    <row r="1192" s="2" customFormat="1" ht="16.5" customHeight="1">
      <c r="A1192" s="40"/>
      <c r="B1192" s="41"/>
      <c r="C1192" s="278" t="s">
        <v>1621</v>
      </c>
      <c r="D1192" s="278" t="s">
        <v>390</v>
      </c>
      <c r="E1192" s="279" t="s">
        <v>1875</v>
      </c>
      <c r="F1192" s="280" t="s">
        <v>3825</v>
      </c>
      <c r="G1192" s="281" t="s">
        <v>386</v>
      </c>
      <c r="H1192" s="282">
        <v>1</v>
      </c>
      <c r="I1192" s="283"/>
      <c r="J1192" s="284">
        <f>ROUND(I1192*H1192,2)</f>
        <v>0</v>
      </c>
      <c r="K1192" s="285"/>
      <c r="L1192" s="286"/>
      <c r="M1192" s="287" t="s">
        <v>1</v>
      </c>
      <c r="N1192" s="288" t="s">
        <v>44</v>
      </c>
      <c r="O1192" s="93"/>
      <c r="P1192" s="241">
        <f>O1192*H1192</f>
        <v>0</v>
      </c>
      <c r="Q1192" s="241">
        <v>0.00109</v>
      </c>
      <c r="R1192" s="241">
        <f>Q1192*H1192</f>
        <v>0.00109</v>
      </c>
      <c r="S1192" s="241">
        <v>0</v>
      </c>
      <c r="T1192" s="242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3" t="s">
        <v>418</v>
      </c>
      <c r="AT1192" s="243" t="s">
        <v>390</v>
      </c>
      <c r="AU1192" s="243" t="s">
        <v>89</v>
      </c>
      <c r="AY1192" s="19" t="s">
        <v>224</v>
      </c>
      <c r="BE1192" s="244">
        <f>IF(N1192="základní",J1192,0)</f>
        <v>0</v>
      </c>
      <c r="BF1192" s="244">
        <f>IF(N1192="snížená",J1192,0)</f>
        <v>0</v>
      </c>
      <c r="BG1192" s="244">
        <f>IF(N1192="zákl. přenesená",J1192,0)</f>
        <v>0</v>
      </c>
      <c r="BH1192" s="244">
        <f>IF(N1192="sníž. přenesená",J1192,0)</f>
        <v>0</v>
      </c>
      <c r="BI1192" s="244">
        <f>IF(N1192="nulová",J1192,0)</f>
        <v>0</v>
      </c>
      <c r="BJ1192" s="19" t="s">
        <v>89</v>
      </c>
      <c r="BK1192" s="244">
        <f>ROUND(I1192*H1192,2)</f>
        <v>0</v>
      </c>
      <c r="BL1192" s="19" t="s">
        <v>319</v>
      </c>
      <c r="BM1192" s="243" t="s">
        <v>4549</v>
      </c>
    </row>
    <row r="1193" s="14" customFormat="1">
      <c r="A1193" s="14"/>
      <c r="B1193" s="257"/>
      <c r="C1193" s="258"/>
      <c r="D1193" s="247" t="s">
        <v>232</v>
      </c>
      <c r="E1193" s="259" t="s">
        <v>1</v>
      </c>
      <c r="F1193" s="260" t="s">
        <v>1026</v>
      </c>
      <c r="G1193" s="258"/>
      <c r="H1193" s="259" t="s">
        <v>1</v>
      </c>
      <c r="I1193" s="261"/>
      <c r="J1193" s="258"/>
      <c r="K1193" s="258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6" t="s">
        <v>232</v>
      </c>
      <c r="AU1193" s="266" t="s">
        <v>89</v>
      </c>
      <c r="AV1193" s="14" t="s">
        <v>84</v>
      </c>
      <c r="AW1193" s="14" t="s">
        <v>33</v>
      </c>
      <c r="AX1193" s="14" t="s">
        <v>78</v>
      </c>
      <c r="AY1193" s="266" t="s">
        <v>224</v>
      </c>
    </row>
    <row r="1194" s="13" customFormat="1">
      <c r="A1194" s="13"/>
      <c r="B1194" s="245"/>
      <c r="C1194" s="246"/>
      <c r="D1194" s="247" t="s">
        <v>232</v>
      </c>
      <c r="E1194" s="248" t="s">
        <v>1</v>
      </c>
      <c r="F1194" s="249" t="s">
        <v>1646</v>
      </c>
      <c r="G1194" s="246"/>
      <c r="H1194" s="250">
        <v>1</v>
      </c>
      <c r="I1194" s="251"/>
      <c r="J1194" s="246"/>
      <c r="K1194" s="246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6" t="s">
        <v>232</v>
      </c>
      <c r="AU1194" s="256" t="s">
        <v>89</v>
      </c>
      <c r="AV1194" s="13" t="s">
        <v>89</v>
      </c>
      <c r="AW1194" s="13" t="s">
        <v>33</v>
      </c>
      <c r="AX1194" s="13" t="s">
        <v>84</v>
      </c>
      <c r="AY1194" s="256" t="s">
        <v>224</v>
      </c>
    </row>
    <row r="1195" s="2" customFormat="1" ht="16.5" customHeight="1">
      <c r="A1195" s="40"/>
      <c r="B1195" s="41"/>
      <c r="C1195" s="231" t="s">
        <v>1626</v>
      </c>
      <c r="D1195" s="231" t="s">
        <v>226</v>
      </c>
      <c r="E1195" s="232" t="s">
        <v>1905</v>
      </c>
      <c r="F1195" s="233" t="s">
        <v>1906</v>
      </c>
      <c r="G1195" s="234" t="s">
        <v>810</v>
      </c>
      <c r="H1195" s="289"/>
      <c r="I1195" s="236"/>
      <c r="J1195" s="237">
        <f>ROUND(I1195*H1195,2)</f>
        <v>0</v>
      </c>
      <c r="K1195" s="238"/>
      <c r="L1195" s="46"/>
      <c r="M1195" s="239" t="s">
        <v>1</v>
      </c>
      <c r="N1195" s="240" t="s">
        <v>44</v>
      </c>
      <c r="O1195" s="93"/>
      <c r="P1195" s="241">
        <f>O1195*H1195</f>
        <v>0</v>
      </c>
      <c r="Q1195" s="241">
        <v>0</v>
      </c>
      <c r="R1195" s="241">
        <f>Q1195*H1195</f>
        <v>0</v>
      </c>
      <c r="S1195" s="241">
        <v>0</v>
      </c>
      <c r="T1195" s="242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3" t="s">
        <v>319</v>
      </c>
      <c r="AT1195" s="243" t="s">
        <v>226</v>
      </c>
      <c r="AU1195" s="243" t="s">
        <v>89</v>
      </c>
      <c r="AY1195" s="19" t="s">
        <v>224</v>
      </c>
      <c r="BE1195" s="244">
        <f>IF(N1195="základní",J1195,0)</f>
        <v>0</v>
      </c>
      <c r="BF1195" s="244">
        <f>IF(N1195="snížená",J1195,0)</f>
        <v>0</v>
      </c>
      <c r="BG1195" s="244">
        <f>IF(N1195="zákl. přenesená",J1195,0)</f>
        <v>0</v>
      </c>
      <c r="BH1195" s="244">
        <f>IF(N1195="sníž. přenesená",J1195,0)</f>
        <v>0</v>
      </c>
      <c r="BI1195" s="244">
        <f>IF(N1195="nulová",J1195,0)</f>
        <v>0</v>
      </c>
      <c r="BJ1195" s="19" t="s">
        <v>89</v>
      </c>
      <c r="BK1195" s="244">
        <f>ROUND(I1195*H1195,2)</f>
        <v>0</v>
      </c>
      <c r="BL1195" s="19" t="s">
        <v>319</v>
      </c>
      <c r="BM1195" s="243" t="s">
        <v>4550</v>
      </c>
    </row>
    <row r="1196" s="12" customFormat="1" ht="22.8" customHeight="1">
      <c r="A1196" s="12"/>
      <c r="B1196" s="215"/>
      <c r="C1196" s="216"/>
      <c r="D1196" s="217" t="s">
        <v>77</v>
      </c>
      <c r="E1196" s="229" t="s">
        <v>1908</v>
      </c>
      <c r="F1196" s="229" t="s">
        <v>1909</v>
      </c>
      <c r="G1196" s="216"/>
      <c r="H1196" s="216"/>
      <c r="I1196" s="219"/>
      <c r="J1196" s="230">
        <f>BK1196</f>
        <v>0</v>
      </c>
      <c r="K1196" s="216"/>
      <c r="L1196" s="221"/>
      <c r="M1196" s="222"/>
      <c r="N1196" s="223"/>
      <c r="O1196" s="223"/>
      <c r="P1196" s="224">
        <f>SUM(P1197:P1231)</f>
        <v>0</v>
      </c>
      <c r="Q1196" s="223"/>
      <c r="R1196" s="224">
        <f>SUM(R1197:R1231)</f>
        <v>1.4490832</v>
      </c>
      <c r="S1196" s="223"/>
      <c r="T1196" s="225">
        <f>SUM(T1197:T1231)</f>
        <v>0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R1196" s="226" t="s">
        <v>89</v>
      </c>
      <c r="AT1196" s="227" t="s">
        <v>77</v>
      </c>
      <c r="AU1196" s="227" t="s">
        <v>84</v>
      </c>
      <c r="AY1196" s="226" t="s">
        <v>224</v>
      </c>
      <c r="BK1196" s="228">
        <f>SUM(BK1197:BK1231)</f>
        <v>0</v>
      </c>
    </row>
    <row r="1197" s="2" customFormat="1" ht="16.5" customHeight="1">
      <c r="A1197" s="40"/>
      <c r="B1197" s="41"/>
      <c r="C1197" s="231" t="s">
        <v>1632</v>
      </c>
      <c r="D1197" s="231" t="s">
        <v>226</v>
      </c>
      <c r="E1197" s="232" t="s">
        <v>1911</v>
      </c>
      <c r="F1197" s="233" t="s">
        <v>1912</v>
      </c>
      <c r="G1197" s="234" t="s">
        <v>229</v>
      </c>
      <c r="H1197" s="235">
        <v>41.552999999999997</v>
      </c>
      <c r="I1197" s="236"/>
      <c r="J1197" s="237">
        <f>ROUND(I1197*H1197,2)</f>
        <v>0</v>
      </c>
      <c r="K1197" s="238"/>
      <c r="L1197" s="46"/>
      <c r="M1197" s="239" t="s">
        <v>1</v>
      </c>
      <c r="N1197" s="240" t="s">
        <v>44</v>
      </c>
      <c r="O1197" s="93"/>
      <c r="P1197" s="241">
        <f>O1197*H1197</f>
        <v>0</v>
      </c>
      <c r="Q1197" s="241">
        <v>0.00029999999999999997</v>
      </c>
      <c r="R1197" s="241">
        <f>Q1197*H1197</f>
        <v>0.012465899999999999</v>
      </c>
      <c r="S1197" s="241">
        <v>0</v>
      </c>
      <c r="T1197" s="242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43" t="s">
        <v>319</v>
      </c>
      <c r="AT1197" s="243" t="s">
        <v>226</v>
      </c>
      <c r="AU1197" s="243" t="s">
        <v>89</v>
      </c>
      <c r="AY1197" s="19" t="s">
        <v>224</v>
      </c>
      <c r="BE1197" s="244">
        <f>IF(N1197="základní",J1197,0)</f>
        <v>0</v>
      </c>
      <c r="BF1197" s="244">
        <f>IF(N1197="snížená",J1197,0)</f>
        <v>0</v>
      </c>
      <c r="BG1197" s="244">
        <f>IF(N1197="zákl. přenesená",J1197,0)</f>
        <v>0</v>
      </c>
      <c r="BH1197" s="244">
        <f>IF(N1197="sníž. přenesená",J1197,0)</f>
        <v>0</v>
      </c>
      <c r="BI1197" s="244">
        <f>IF(N1197="nulová",J1197,0)</f>
        <v>0</v>
      </c>
      <c r="BJ1197" s="19" t="s">
        <v>89</v>
      </c>
      <c r="BK1197" s="244">
        <f>ROUND(I1197*H1197,2)</f>
        <v>0</v>
      </c>
      <c r="BL1197" s="19" t="s">
        <v>319</v>
      </c>
      <c r="BM1197" s="243" t="s">
        <v>4551</v>
      </c>
    </row>
    <row r="1198" s="14" customFormat="1">
      <c r="A1198" s="14"/>
      <c r="B1198" s="257"/>
      <c r="C1198" s="258"/>
      <c r="D1198" s="247" t="s">
        <v>232</v>
      </c>
      <c r="E1198" s="259" t="s">
        <v>1</v>
      </c>
      <c r="F1198" s="260" t="s">
        <v>679</v>
      </c>
      <c r="G1198" s="258"/>
      <c r="H1198" s="259" t="s">
        <v>1</v>
      </c>
      <c r="I1198" s="261"/>
      <c r="J1198" s="258"/>
      <c r="K1198" s="258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6" t="s">
        <v>232</v>
      </c>
      <c r="AU1198" s="266" t="s">
        <v>89</v>
      </c>
      <c r="AV1198" s="14" t="s">
        <v>84</v>
      </c>
      <c r="AW1198" s="14" t="s">
        <v>33</v>
      </c>
      <c r="AX1198" s="14" t="s">
        <v>78</v>
      </c>
      <c r="AY1198" s="266" t="s">
        <v>224</v>
      </c>
    </row>
    <row r="1199" s="13" customFormat="1">
      <c r="A1199" s="13"/>
      <c r="B1199" s="245"/>
      <c r="C1199" s="246"/>
      <c r="D1199" s="247" t="s">
        <v>232</v>
      </c>
      <c r="E1199" s="248" t="s">
        <v>1</v>
      </c>
      <c r="F1199" s="249" t="s">
        <v>3451</v>
      </c>
      <c r="G1199" s="246"/>
      <c r="H1199" s="250">
        <v>22.789999999999999</v>
      </c>
      <c r="I1199" s="251"/>
      <c r="J1199" s="246"/>
      <c r="K1199" s="246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6" t="s">
        <v>232</v>
      </c>
      <c r="AU1199" s="256" t="s">
        <v>89</v>
      </c>
      <c r="AV1199" s="13" t="s">
        <v>89</v>
      </c>
      <c r="AW1199" s="13" t="s">
        <v>33</v>
      </c>
      <c r="AX1199" s="13" t="s">
        <v>78</v>
      </c>
      <c r="AY1199" s="256" t="s">
        <v>224</v>
      </c>
    </row>
    <row r="1200" s="13" customFormat="1">
      <c r="A1200" s="13"/>
      <c r="B1200" s="245"/>
      <c r="C1200" s="246"/>
      <c r="D1200" s="247" t="s">
        <v>232</v>
      </c>
      <c r="E1200" s="248" t="s">
        <v>1</v>
      </c>
      <c r="F1200" s="249" t="s">
        <v>3452</v>
      </c>
      <c r="G1200" s="246"/>
      <c r="H1200" s="250">
        <v>3.1899999999999999</v>
      </c>
      <c r="I1200" s="251"/>
      <c r="J1200" s="246"/>
      <c r="K1200" s="246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6" t="s">
        <v>232</v>
      </c>
      <c r="AU1200" s="256" t="s">
        <v>89</v>
      </c>
      <c r="AV1200" s="13" t="s">
        <v>89</v>
      </c>
      <c r="AW1200" s="13" t="s">
        <v>33</v>
      </c>
      <c r="AX1200" s="13" t="s">
        <v>78</v>
      </c>
      <c r="AY1200" s="256" t="s">
        <v>224</v>
      </c>
    </row>
    <row r="1201" s="14" customFormat="1">
      <c r="A1201" s="14"/>
      <c r="B1201" s="257"/>
      <c r="C1201" s="258"/>
      <c r="D1201" s="247" t="s">
        <v>232</v>
      </c>
      <c r="E1201" s="259" t="s">
        <v>1</v>
      </c>
      <c r="F1201" s="260" t="s">
        <v>683</v>
      </c>
      <c r="G1201" s="258"/>
      <c r="H1201" s="259" t="s">
        <v>1</v>
      </c>
      <c r="I1201" s="261"/>
      <c r="J1201" s="258"/>
      <c r="K1201" s="258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6" t="s">
        <v>232</v>
      </c>
      <c r="AU1201" s="266" t="s">
        <v>89</v>
      </c>
      <c r="AV1201" s="14" t="s">
        <v>84</v>
      </c>
      <c r="AW1201" s="14" t="s">
        <v>33</v>
      </c>
      <c r="AX1201" s="14" t="s">
        <v>78</v>
      </c>
      <c r="AY1201" s="266" t="s">
        <v>224</v>
      </c>
    </row>
    <row r="1202" s="13" customFormat="1">
      <c r="A1202" s="13"/>
      <c r="B1202" s="245"/>
      <c r="C1202" s="246"/>
      <c r="D1202" s="247" t="s">
        <v>232</v>
      </c>
      <c r="E1202" s="248" t="s">
        <v>1</v>
      </c>
      <c r="F1202" s="249" t="s">
        <v>3453</v>
      </c>
      <c r="G1202" s="246"/>
      <c r="H1202" s="250">
        <v>5.5800000000000001</v>
      </c>
      <c r="I1202" s="251"/>
      <c r="J1202" s="246"/>
      <c r="K1202" s="246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6" t="s">
        <v>232</v>
      </c>
      <c r="AU1202" s="256" t="s">
        <v>89</v>
      </c>
      <c r="AV1202" s="13" t="s">
        <v>89</v>
      </c>
      <c r="AW1202" s="13" t="s">
        <v>33</v>
      </c>
      <c r="AX1202" s="13" t="s">
        <v>78</v>
      </c>
      <c r="AY1202" s="256" t="s">
        <v>224</v>
      </c>
    </row>
    <row r="1203" s="13" customFormat="1">
      <c r="A1203" s="13"/>
      <c r="B1203" s="245"/>
      <c r="C1203" s="246"/>
      <c r="D1203" s="247" t="s">
        <v>232</v>
      </c>
      <c r="E1203" s="248" t="s">
        <v>1</v>
      </c>
      <c r="F1203" s="249" t="s">
        <v>3454</v>
      </c>
      <c r="G1203" s="246"/>
      <c r="H1203" s="250">
        <v>7.5999999999999996</v>
      </c>
      <c r="I1203" s="251"/>
      <c r="J1203" s="246"/>
      <c r="K1203" s="246"/>
      <c r="L1203" s="252"/>
      <c r="M1203" s="253"/>
      <c r="N1203" s="254"/>
      <c r="O1203" s="254"/>
      <c r="P1203" s="254"/>
      <c r="Q1203" s="254"/>
      <c r="R1203" s="254"/>
      <c r="S1203" s="254"/>
      <c r="T1203" s="25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6" t="s">
        <v>232</v>
      </c>
      <c r="AU1203" s="256" t="s">
        <v>89</v>
      </c>
      <c r="AV1203" s="13" t="s">
        <v>89</v>
      </c>
      <c r="AW1203" s="13" t="s">
        <v>33</v>
      </c>
      <c r="AX1203" s="13" t="s">
        <v>78</v>
      </c>
      <c r="AY1203" s="256" t="s">
        <v>224</v>
      </c>
    </row>
    <row r="1204" s="14" customFormat="1">
      <c r="A1204" s="14"/>
      <c r="B1204" s="257"/>
      <c r="C1204" s="258"/>
      <c r="D1204" s="247" t="s">
        <v>232</v>
      </c>
      <c r="E1204" s="259" t="s">
        <v>1</v>
      </c>
      <c r="F1204" s="260" t="s">
        <v>1914</v>
      </c>
      <c r="G1204" s="258"/>
      <c r="H1204" s="259" t="s">
        <v>1</v>
      </c>
      <c r="I1204" s="261"/>
      <c r="J1204" s="258"/>
      <c r="K1204" s="258"/>
      <c r="L1204" s="262"/>
      <c r="M1204" s="263"/>
      <c r="N1204" s="264"/>
      <c r="O1204" s="264"/>
      <c r="P1204" s="264"/>
      <c r="Q1204" s="264"/>
      <c r="R1204" s="264"/>
      <c r="S1204" s="264"/>
      <c r="T1204" s="26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6" t="s">
        <v>232</v>
      </c>
      <c r="AU1204" s="266" t="s">
        <v>89</v>
      </c>
      <c r="AV1204" s="14" t="s">
        <v>84</v>
      </c>
      <c r="AW1204" s="14" t="s">
        <v>33</v>
      </c>
      <c r="AX1204" s="14" t="s">
        <v>78</v>
      </c>
      <c r="AY1204" s="266" t="s">
        <v>224</v>
      </c>
    </row>
    <row r="1205" s="13" customFormat="1">
      <c r="A1205" s="13"/>
      <c r="B1205" s="245"/>
      <c r="C1205" s="246"/>
      <c r="D1205" s="247" t="s">
        <v>232</v>
      </c>
      <c r="E1205" s="248" t="s">
        <v>1</v>
      </c>
      <c r="F1205" s="249" t="s">
        <v>3829</v>
      </c>
      <c r="G1205" s="246"/>
      <c r="H1205" s="250">
        <v>2.3929999999999998</v>
      </c>
      <c r="I1205" s="251"/>
      <c r="J1205" s="246"/>
      <c r="K1205" s="246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6" t="s">
        <v>232</v>
      </c>
      <c r="AU1205" s="256" t="s">
        <v>89</v>
      </c>
      <c r="AV1205" s="13" t="s">
        <v>89</v>
      </c>
      <c r="AW1205" s="13" t="s">
        <v>33</v>
      </c>
      <c r="AX1205" s="13" t="s">
        <v>78</v>
      </c>
      <c r="AY1205" s="256" t="s">
        <v>224</v>
      </c>
    </row>
    <row r="1206" s="15" customFormat="1">
      <c r="A1206" s="15"/>
      <c r="B1206" s="267"/>
      <c r="C1206" s="268"/>
      <c r="D1206" s="247" t="s">
        <v>232</v>
      </c>
      <c r="E1206" s="269" t="s">
        <v>1</v>
      </c>
      <c r="F1206" s="270" t="s">
        <v>248</v>
      </c>
      <c r="G1206" s="268"/>
      <c r="H1206" s="271">
        <v>41.552999999999997</v>
      </c>
      <c r="I1206" s="272"/>
      <c r="J1206" s="268"/>
      <c r="K1206" s="268"/>
      <c r="L1206" s="273"/>
      <c r="M1206" s="274"/>
      <c r="N1206" s="275"/>
      <c r="O1206" s="275"/>
      <c r="P1206" s="275"/>
      <c r="Q1206" s="275"/>
      <c r="R1206" s="275"/>
      <c r="S1206" s="275"/>
      <c r="T1206" s="276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7" t="s">
        <v>232</v>
      </c>
      <c r="AU1206" s="277" t="s">
        <v>89</v>
      </c>
      <c r="AV1206" s="15" t="s">
        <v>230</v>
      </c>
      <c r="AW1206" s="15" t="s">
        <v>33</v>
      </c>
      <c r="AX1206" s="15" t="s">
        <v>84</v>
      </c>
      <c r="AY1206" s="277" t="s">
        <v>224</v>
      </c>
    </row>
    <row r="1207" s="2" customFormat="1" ht="21.75" customHeight="1">
      <c r="A1207" s="40"/>
      <c r="B1207" s="41"/>
      <c r="C1207" s="231" t="s">
        <v>1638</v>
      </c>
      <c r="D1207" s="231" t="s">
        <v>226</v>
      </c>
      <c r="E1207" s="232" t="s">
        <v>1917</v>
      </c>
      <c r="F1207" s="233" t="s">
        <v>1918</v>
      </c>
      <c r="G1207" s="234" t="s">
        <v>273</v>
      </c>
      <c r="H1207" s="235">
        <v>39.875</v>
      </c>
      <c r="I1207" s="236"/>
      <c r="J1207" s="237">
        <f>ROUND(I1207*H1207,2)</f>
        <v>0</v>
      </c>
      <c r="K1207" s="238"/>
      <c r="L1207" s="46"/>
      <c r="M1207" s="239" t="s">
        <v>1</v>
      </c>
      <c r="N1207" s="240" t="s">
        <v>44</v>
      </c>
      <c r="O1207" s="93"/>
      <c r="P1207" s="241">
        <f>O1207*H1207</f>
        <v>0</v>
      </c>
      <c r="Q1207" s="241">
        <v>0.00029999999999999997</v>
      </c>
      <c r="R1207" s="241">
        <f>Q1207*H1207</f>
        <v>0.011962499999999999</v>
      </c>
      <c r="S1207" s="241">
        <v>0</v>
      </c>
      <c r="T1207" s="242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3" t="s">
        <v>319</v>
      </c>
      <c r="AT1207" s="243" t="s">
        <v>226</v>
      </c>
      <c r="AU1207" s="243" t="s">
        <v>89</v>
      </c>
      <c r="AY1207" s="19" t="s">
        <v>224</v>
      </c>
      <c r="BE1207" s="244">
        <f>IF(N1207="základní",J1207,0)</f>
        <v>0</v>
      </c>
      <c r="BF1207" s="244">
        <f>IF(N1207="snížená",J1207,0)</f>
        <v>0</v>
      </c>
      <c r="BG1207" s="244">
        <f>IF(N1207="zákl. přenesená",J1207,0)</f>
        <v>0</v>
      </c>
      <c r="BH1207" s="244">
        <f>IF(N1207="sníž. přenesená",J1207,0)</f>
        <v>0</v>
      </c>
      <c r="BI1207" s="244">
        <f>IF(N1207="nulová",J1207,0)</f>
        <v>0</v>
      </c>
      <c r="BJ1207" s="19" t="s">
        <v>89</v>
      </c>
      <c r="BK1207" s="244">
        <f>ROUND(I1207*H1207,2)</f>
        <v>0</v>
      </c>
      <c r="BL1207" s="19" t="s">
        <v>319</v>
      </c>
      <c r="BM1207" s="243" t="s">
        <v>4552</v>
      </c>
    </row>
    <row r="1208" s="13" customFormat="1">
      <c r="A1208" s="13"/>
      <c r="B1208" s="245"/>
      <c r="C1208" s="246"/>
      <c r="D1208" s="247" t="s">
        <v>232</v>
      </c>
      <c r="E1208" s="248" t="s">
        <v>1</v>
      </c>
      <c r="F1208" s="249" t="s">
        <v>3831</v>
      </c>
      <c r="G1208" s="246"/>
      <c r="H1208" s="250">
        <v>24.225000000000001</v>
      </c>
      <c r="I1208" s="251"/>
      <c r="J1208" s="246"/>
      <c r="K1208" s="246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6" t="s">
        <v>232</v>
      </c>
      <c r="AU1208" s="256" t="s">
        <v>89</v>
      </c>
      <c r="AV1208" s="13" t="s">
        <v>89</v>
      </c>
      <c r="AW1208" s="13" t="s">
        <v>33</v>
      </c>
      <c r="AX1208" s="13" t="s">
        <v>78</v>
      </c>
      <c r="AY1208" s="256" t="s">
        <v>224</v>
      </c>
    </row>
    <row r="1209" s="13" customFormat="1">
      <c r="A1209" s="13"/>
      <c r="B1209" s="245"/>
      <c r="C1209" s="246"/>
      <c r="D1209" s="247" t="s">
        <v>232</v>
      </c>
      <c r="E1209" s="248" t="s">
        <v>1</v>
      </c>
      <c r="F1209" s="249" t="s">
        <v>3832</v>
      </c>
      <c r="G1209" s="246"/>
      <c r="H1209" s="250">
        <v>11.234999999999999</v>
      </c>
      <c r="I1209" s="251"/>
      <c r="J1209" s="246"/>
      <c r="K1209" s="246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6" t="s">
        <v>232</v>
      </c>
      <c r="AU1209" s="256" t="s">
        <v>89</v>
      </c>
      <c r="AV1209" s="13" t="s">
        <v>89</v>
      </c>
      <c r="AW1209" s="13" t="s">
        <v>33</v>
      </c>
      <c r="AX1209" s="13" t="s">
        <v>78</v>
      </c>
      <c r="AY1209" s="256" t="s">
        <v>224</v>
      </c>
    </row>
    <row r="1210" s="13" customFormat="1">
      <c r="A1210" s="13"/>
      <c r="B1210" s="245"/>
      <c r="C1210" s="246"/>
      <c r="D1210" s="247" t="s">
        <v>232</v>
      </c>
      <c r="E1210" s="248" t="s">
        <v>1</v>
      </c>
      <c r="F1210" s="249" t="s">
        <v>3833</v>
      </c>
      <c r="G1210" s="246"/>
      <c r="H1210" s="250">
        <v>4.415</v>
      </c>
      <c r="I1210" s="251"/>
      <c r="J1210" s="246"/>
      <c r="K1210" s="246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6" t="s">
        <v>232</v>
      </c>
      <c r="AU1210" s="256" t="s">
        <v>89</v>
      </c>
      <c r="AV1210" s="13" t="s">
        <v>89</v>
      </c>
      <c r="AW1210" s="13" t="s">
        <v>33</v>
      </c>
      <c r="AX1210" s="13" t="s">
        <v>78</v>
      </c>
      <c r="AY1210" s="256" t="s">
        <v>224</v>
      </c>
    </row>
    <row r="1211" s="15" customFormat="1">
      <c r="A1211" s="15"/>
      <c r="B1211" s="267"/>
      <c r="C1211" s="268"/>
      <c r="D1211" s="247" t="s">
        <v>232</v>
      </c>
      <c r="E1211" s="269" t="s">
        <v>1</v>
      </c>
      <c r="F1211" s="270" t="s">
        <v>248</v>
      </c>
      <c r="G1211" s="268"/>
      <c r="H1211" s="271">
        <v>39.875</v>
      </c>
      <c r="I1211" s="272"/>
      <c r="J1211" s="268"/>
      <c r="K1211" s="268"/>
      <c r="L1211" s="273"/>
      <c r="M1211" s="274"/>
      <c r="N1211" s="275"/>
      <c r="O1211" s="275"/>
      <c r="P1211" s="275"/>
      <c r="Q1211" s="275"/>
      <c r="R1211" s="275"/>
      <c r="S1211" s="275"/>
      <c r="T1211" s="276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7" t="s">
        <v>232</v>
      </c>
      <c r="AU1211" s="277" t="s">
        <v>89</v>
      </c>
      <c r="AV1211" s="15" t="s">
        <v>230</v>
      </c>
      <c r="AW1211" s="15" t="s">
        <v>33</v>
      </c>
      <c r="AX1211" s="15" t="s">
        <v>84</v>
      </c>
      <c r="AY1211" s="277" t="s">
        <v>224</v>
      </c>
    </row>
    <row r="1212" s="2" customFormat="1" ht="24.15" customHeight="1">
      <c r="A1212" s="40"/>
      <c r="B1212" s="41"/>
      <c r="C1212" s="231" t="s">
        <v>1642</v>
      </c>
      <c r="D1212" s="231" t="s">
        <v>226</v>
      </c>
      <c r="E1212" s="232" t="s">
        <v>1925</v>
      </c>
      <c r="F1212" s="233" t="s">
        <v>1926</v>
      </c>
      <c r="G1212" s="234" t="s">
        <v>229</v>
      </c>
      <c r="H1212" s="235">
        <v>39.159999999999997</v>
      </c>
      <c r="I1212" s="236"/>
      <c r="J1212" s="237">
        <f>ROUND(I1212*H1212,2)</f>
        <v>0</v>
      </c>
      <c r="K1212" s="238"/>
      <c r="L1212" s="46"/>
      <c r="M1212" s="239" t="s">
        <v>1</v>
      </c>
      <c r="N1212" s="240" t="s">
        <v>44</v>
      </c>
      <c r="O1212" s="93"/>
      <c r="P1212" s="241">
        <f>O1212*H1212</f>
        <v>0</v>
      </c>
      <c r="Q1212" s="241">
        <v>0.0090299999999999998</v>
      </c>
      <c r="R1212" s="241">
        <f>Q1212*H1212</f>
        <v>0.35361479999999995</v>
      </c>
      <c r="S1212" s="241">
        <v>0</v>
      </c>
      <c r="T1212" s="242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3" t="s">
        <v>319</v>
      </c>
      <c r="AT1212" s="243" t="s">
        <v>226</v>
      </c>
      <c r="AU1212" s="243" t="s">
        <v>89</v>
      </c>
      <c r="AY1212" s="19" t="s">
        <v>224</v>
      </c>
      <c r="BE1212" s="244">
        <f>IF(N1212="základní",J1212,0)</f>
        <v>0</v>
      </c>
      <c r="BF1212" s="244">
        <f>IF(N1212="snížená",J1212,0)</f>
        <v>0</v>
      </c>
      <c r="BG1212" s="244">
        <f>IF(N1212="zákl. přenesená",J1212,0)</f>
        <v>0</v>
      </c>
      <c r="BH1212" s="244">
        <f>IF(N1212="sníž. přenesená",J1212,0)</f>
        <v>0</v>
      </c>
      <c r="BI1212" s="244">
        <f>IF(N1212="nulová",J1212,0)</f>
        <v>0</v>
      </c>
      <c r="BJ1212" s="19" t="s">
        <v>89</v>
      </c>
      <c r="BK1212" s="244">
        <f>ROUND(I1212*H1212,2)</f>
        <v>0</v>
      </c>
      <c r="BL1212" s="19" t="s">
        <v>319</v>
      </c>
      <c r="BM1212" s="243" t="s">
        <v>4553</v>
      </c>
    </row>
    <row r="1213" s="14" customFormat="1">
      <c r="A1213" s="14"/>
      <c r="B1213" s="257"/>
      <c r="C1213" s="258"/>
      <c r="D1213" s="247" t="s">
        <v>232</v>
      </c>
      <c r="E1213" s="259" t="s">
        <v>1</v>
      </c>
      <c r="F1213" s="260" t="s">
        <v>679</v>
      </c>
      <c r="G1213" s="258"/>
      <c r="H1213" s="259" t="s">
        <v>1</v>
      </c>
      <c r="I1213" s="261"/>
      <c r="J1213" s="258"/>
      <c r="K1213" s="258"/>
      <c r="L1213" s="262"/>
      <c r="M1213" s="263"/>
      <c r="N1213" s="264"/>
      <c r="O1213" s="264"/>
      <c r="P1213" s="264"/>
      <c r="Q1213" s="264"/>
      <c r="R1213" s="264"/>
      <c r="S1213" s="264"/>
      <c r="T1213" s="26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6" t="s">
        <v>232</v>
      </c>
      <c r="AU1213" s="266" t="s">
        <v>89</v>
      </c>
      <c r="AV1213" s="14" t="s">
        <v>84</v>
      </c>
      <c r="AW1213" s="14" t="s">
        <v>33</v>
      </c>
      <c r="AX1213" s="14" t="s">
        <v>78</v>
      </c>
      <c r="AY1213" s="266" t="s">
        <v>224</v>
      </c>
    </row>
    <row r="1214" s="13" customFormat="1">
      <c r="A1214" s="13"/>
      <c r="B1214" s="245"/>
      <c r="C1214" s="246"/>
      <c r="D1214" s="247" t="s">
        <v>232</v>
      </c>
      <c r="E1214" s="248" t="s">
        <v>1</v>
      </c>
      <c r="F1214" s="249" t="s">
        <v>3451</v>
      </c>
      <c r="G1214" s="246"/>
      <c r="H1214" s="250">
        <v>22.789999999999999</v>
      </c>
      <c r="I1214" s="251"/>
      <c r="J1214" s="246"/>
      <c r="K1214" s="246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6" t="s">
        <v>232</v>
      </c>
      <c r="AU1214" s="256" t="s">
        <v>89</v>
      </c>
      <c r="AV1214" s="13" t="s">
        <v>89</v>
      </c>
      <c r="AW1214" s="13" t="s">
        <v>33</v>
      </c>
      <c r="AX1214" s="13" t="s">
        <v>78</v>
      </c>
      <c r="AY1214" s="256" t="s">
        <v>224</v>
      </c>
    </row>
    <row r="1215" s="13" customFormat="1">
      <c r="A1215" s="13"/>
      <c r="B1215" s="245"/>
      <c r="C1215" s="246"/>
      <c r="D1215" s="247" t="s">
        <v>232</v>
      </c>
      <c r="E1215" s="248" t="s">
        <v>1</v>
      </c>
      <c r="F1215" s="249" t="s">
        <v>3452</v>
      </c>
      <c r="G1215" s="246"/>
      <c r="H1215" s="250">
        <v>3.1899999999999999</v>
      </c>
      <c r="I1215" s="251"/>
      <c r="J1215" s="246"/>
      <c r="K1215" s="246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6" t="s">
        <v>232</v>
      </c>
      <c r="AU1215" s="256" t="s">
        <v>89</v>
      </c>
      <c r="AV1215" s="13" t="s">
        <v>89</v>
      </c>
      <c r="AW1215" s="13" t="s">
        <v>33</v>
      </c>
      <c r="AX1215" s="13" t="s">
        <v>78</v>
      </c>
      <c r="AY1215" s="256" t="s">
        <v>224</v>
      </c>
    </row>
    <row r="1216" s="14" customFormat="1">
      <c r="A1216" s="14"/>
      <c r="B1216" s="257"/>
      <c r="C1216" s="258"/>
      <c r="D1216" s="247" t="s">
        <v>232</v>
      </c>
      <c r="E1216" s="259" t="s">
        <v>1</v>
      </c>
      <c r="F1216" s="260" t="s">
        <v>683</v>
      </c>
      <c r="G1216" s="258"/>
      <c r="H1216" s="259" t="s">
        <v>1</v>
      </c>
      <c r="I1216" s="261"/>
      <c r="J1216" s="258"/>
      <c r="K1216" s="258"/>
      <c r="L1216" s="262"/>
      <c r="M1216" s="263"/>
      <c r="N1216" s="264"/>
      <c r="O1216" s="264"/>
      <c r="P1216" s="264"/>
      <c r="Q1216" s="264"/>
      <c r="R1216" s="264"/>
      <c r="S1216" s="264"/>
      <c r="T1216" s="26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6" t="s">
        <v>232</v>
      </c>
      <c r="AU1216" s="266" t="s">
        <v>89</v>
      </c>
      <c r="AV1216" s="14" t="s">
        <v>84</v>
      </c>
      <c r="AW1216" s="14" t="s">
        <v>33</v>
      </c>
      <c r="AX1216" s="14" t="s">
        <v>78</v>
      </c>
      <c r="AY1216" s="266" t="s">
        <v>224</v>
      </c>
    </row>
    <row r="1217" s="13" customFormat="1">
      <c r="A1217" s="13"/>
      <c r="B1217" s="245"/>
      <c r="C1217" s="246"/>
      <c r="D1217" s="247" t="s">
        <v>232</v>
      </c>
      <c r="E1217" s="248" t="s">
        <v>1</v>
      </c>
      <c r="F1217" s="249" t="s">
        <v>3453</v>
      </c>
      <c r="G1217" s="246"/>
      <c r="H1217" s="250">
        <v>5.5800000000000001</v>
      </c>
      <c r="I1217" s="251"/>
      <c r="J1217" s="246"/>
      <c r="K1217" s="246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6" t="s">
        <v>232</v>
      </c>
      <c r="AU1217" s="256" t="s">
        <v>89</v>
      </c>
      <c r="AV1217" s="13" t="s">
        <v>89</v>
      </c>
      <c r="AW1217" s="13" t="s">
        <v>33</v>
      </c>
      <c r="AX1217" s="13" t="s">
        <v>78</v>
      </c>
      <c r="AY1217" s="256" t="s">
        <v>224</v>
      </c>
    </row>
    <row r="1218" s="13" customFormat="1">
      <c r="A1218" s="13"/>
      <c r="B1218" s="245"/>
      <c r="C1218" s="246"/>
      <c r="D1218" s="247" t="s">
        <v>232</v>
      </c>
      <c r="E1218" s="248" t="s">
        <v>1</v>
      </c>
      <c r="F1218" s="249" t="s">
        <v>3454</v>
      </c>
      <c r="G1218" s="246"/>
      <c r="H1218" s="250">
        <v>7.5999999999999996</v>
      </c>
      <c r="I1218" s="251"/>
      <c r="J1218" s="246"/>
      <c r="K1218" s="246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6" t="s">
        <v>232</v>
      </c>
      <c r="AU1218" s="256" t="s">
        <v>89</v>
      </c>
      <c r="AV1218" s="13" t="s">
        <v>89</v>
      </c>
      <c r="AW1218" s="13" t="s">
        <v>33</v>
      </c>
      <c r="AX1218" s="13" t="s">
        <v>78</v>
      </c>
      <c r="AY1218" s="256" t="s">
        <v>224</v>
      </c>
    </row>
    <row r="1219" s="15" customFormat="1">
      <c r="A1219" s="15"/>
      <c r="B1219" s="267"/>
      <c r="C1219" s="268"/>
      <c r="D1219" s="247" t="s">
        <v>232</v>
      </c>
      <c r="E1219" s="269" t="s">
        <v>1</v>
      </c>
      <c r="F1219" s="270" t="s">
        <v>248</v>
      </c>
      <c r="G1219" s="268"/>
      <c r="H1219" s="271">
        <v>39.159999999999997</v>
      </c>
      <c r="I1219" s="272"/>
      <c r="J1219" s="268"/>
      <c r="K1219" s="268"/>
      <c r="L1219" s="273"/>
      <c r="M1219" s="274"/>
      <c r="N1219" s="275"/>
      <c r="O1219" s="275"/>
      <c r="P1219" s="275"/>
      <c r="Q1219" s="275"/>
      <c r="R1219" s="275"/>
      <c r="S1219" s="275"/>
      <c r="T1219" s="276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7" t="s">
        <v>232</v>
      </c>
      <c r="AU1219" s="277" t="s">
        <v>89</v>
      </c>
      <c r="AV1219" s="15" t="s">
        <v>230</v>
      </c>
      <c r="AW1219" s="15" t="s">
        <v>33</v>
      </c>
      <c r="AX1219" s="15" t="s">
        <v>84</v>
      </c>
      <c r="AY1219" s="277" t="s">
        <v>224</v>
      </c>
    </row>
    <row r="1220" s="2" customFormat="1" ht="21.75" customHeight="1">
      <c r="A1220" s="40"/>
      <c r="B1220" s="41"/>
      <c r="C1220" s="231" t="s">
        <v>1647</v>
      </c>
      <c r="D1220" s="231" t="s">
        <v>226</v>
      </c>
      <c r="E1220" s="232" t="s">
        <v>1929</v>
      </c>
      <c r="F1220" s="233" t="s">
        <v>1930</v>
      </c>
      <c r="G1220" s="234" t="s">
        <v>229</v>
      </c>
      <c r="H1220" s="235">
        <v>3.1899999999999999</v>
      </c>
      <c r="I1220" s="236"/>
      <c r="J1220" s="237">
        <f>ROUND(I1220*H1220,2)</f>
        <v>0</v>
      </c>
      <c r="K1220" s="238"/>
      <c r="L1220" s="46"/>
      <c r="M1220" s="239" t="s">
        <v>1</v>
      </c>
      <c r="N1220" s="240" t="s">
        <v>44</v>
      </c>
      <c r="O1220" s="93"/>
      <c r="P1220" s="241">
        <f>O1220*H1220</f>
        <v>0</v>
      </c>
      <c r="Q1220" s="241">
        <v>0</v>
      </c>
      <c r="R1220" s="241">
        <f>Q1220*H1220</f>
        <v>0</v>
      </c>
      <c r="S1220" s="241">
        <v>0</v>
      </c>
      <c r="T1220" s="242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3" t="s">
        <v>319</v>
      </c>
      <c r="AT1220" s="243" t="s">
        <v>226</v>
      </c>
      <c r="AU1220" s="243" t="s">
        <v>89</v>
      </c>
      <c r="AY1220" s="19" t="s">
        <v>224</v>
      </c>
      <c r="BE1220" s="244">
        <f>IF(N1220="základní",J1220,0)</f>
        <v>0</v>
      </c>
      <c r="BF1220" s="244">
        <f>IF(N1220="snížená",J1220,0)</f>
        <v>0</v>
      </c>
      <c r="BG1220" s="244">
        <f>IF(N1220="zákl. přenesená",J1220,0)</f>
        <v>0</v>
      </c>
      <c r="BH1220" s="244">
        <f>IF(N1220="sníž. přenesená",J1220,0)</f>
        <v>0</v>
      </c>
      <c r="BI1220" s="244">
        <f>IF(N1220="nulová",J1220,0)</f>
        <v>0</v>
      </c>
      <c r="BJ1220" s="19" t="s">
        <v>89</v>
      </c>
      <c r="BK1220" s="244">
        <f>ROUND(I1220*H1220,2)</f>
        <v>0</v>
      </c>
      <c r="BL1220" s="19" t="s">
        <v>319</v>
      </c>
      <c r="BM1220" s="243" t="s">
        <v>4554</v>
      </c>
    </row>
    <row r="1221" s="13" customFormat="1">
      <c r="A1221" s="13"/>
      <c r="B1221" s="245"/>
      <c r="C1221" s="246"/>
      <c r="D1221" s="247" t="s">
        <v>232</v>
      </c>
      <c r="E1221" s="248" t="s">
        <v>1</v>
      </c>
      <c r="F1221" s="249" t="s">
        <v>3452</v>
      </c>
      <c r="G1221" s="246"/>
      <c r="H1221" s="250">
        <v>3.1899999999999999</v>
      </c>
      <c r="I1221" s="251"/>
      <c r="J1221" s="246"/>
      <c r="K1221" s="246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6" t="s">
        <v>232</v>
      </c>
      <c r="AU1221" s="256" t="s">
        <v>89</v>
      </c>
      <c r="AV1221" s="13" t="s">
        <v>89</v>
      </c>
      <c r="AW1221" s="13" t="s">
        <v>33</v>
      </c>
      <c r="AX1221" s="13" t="s">
        <v>84</v>
      </c>
      <c r="AY1221" s="256" t="s">
        <v>224</v>
      </c>
    </row>
    <row r="1222" s="2" customFormat="1" ht="21.75" customHeight="1">
      <c r="A1222" s="40"/>
      <c r="B1222" s="41"/>
      <c r="C1222" s="278" t="s">
        <v>1651</v>
      </c>
      <c r="D1222" s="278" t="s">
        <v>390</v>
      </c>
      <c r="E1222" s="279" t="s">
        <v>1933</v>
      </c>
      <c r="F1222" s="280" t="s">
        <v>1934</v>
      </c>
      <c r="G1222" s="281" t="s">
        <v>229</v>
      </c>
      <c r="H1222" s="282">
        <v>47.784999999999997</v>
      </c>
      <c r="I1222" s="283"/>
      <c r="J1222" s="284">
        <f>ROUND(I1222*H1222,2)</f>
        <v>0</v>
      </c>
      <c r="K1222" s="285"/>
      <c r="L1222" s="286"/>
      <c r="M1222" s="287" t="s">
        <v>1</v>
      </c>
      <c r="N1222" s="288" t="s">
        <v>44</v>
      </c>
      <c r="O1222" s="93"/>
      <c r="P1222" s="241">
        <f>O1222*H1222</f>
        <v>0</v>
      </c>
      <c r="Q1222" s="241">
        <v>0.021999999999999999</v>
      </c>
      <c r="R1222" s="241">
        <f>Q1222*H1222</f>
        <v>1.0512699999999999</v>
      </c>
      <c r="S1222" s="241">
        <v>0</v>
      </c>
      <c r="T1222" s="242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3" t="s">
        <v>418</v>
      </c>
      <c r="AT1222" s="243" t="s">
        <v>390</v>
      </c>
      <c r="AU1222" s="243" t="s">
        <v>89</v>
      </c>
      <c r="AY1222" s="19" t="s">
        <v>224</v>
      </c>
      <c r="BE1222" s="244">
        <f>IF(N1222="základní",J1222,0)</f>
        <v>0</v>
      </c>
      <c r="BF1222" s="244">
        <f>IF(N1222="snížená",J1222,0)</f>
        <v>0</v>
      </c>
      <c r="BG1222" s="244">
        <f>IF(N1222="zákl. přenesená",J1222,0)</f>
        <v>0</v>
      </c>
      <c r="BH1222" s="244">
        <f>IF(N1222="sníž. přenesená",J1222,0)</f>
        <v>0</v>
      </c>
      <c r="BI1222" s="244">
        <f>IF(N1222="nulová",J1222,0)</f>
        <v>0</v>
      </c>
      <c r="BJ1222" s="19" t="s">
        <v>89</v>
      </c>
      <c r="BK1222" s="244">
        <f>ROUND(I1222*H1222,2)</f>
        <v>0</v>
      </c>
      <c r="BL1222" s="19" t="s">
        <v>319</v>
      </c>
      <c r="BM1222" s="243" t="s">
        <v>4555</v>
      </c>
    </row>
    <row r="1223" s="13" customFormat="1">
      <c r="A1223" s="13"/>
      <c r="B1223" s="245"/>
      <c r="C1223" s="246"/>
      <c r="D1223" s="247" t="s">
        <v>232</v>
      </c>
      <c r="E1223" s="248" t="s">
        <v>1</v>
      </c>
      <c r="F1223" s="249" t="s">
        <v>3837</v>
      </c>
      <c r="G1223" s="246"/>
      <c r="H1223" s="250">
        <v>45.033999999999999</v>
      </c>
      <c r="I1223" s="251"/>
      <c r="J1223" s="246"/>
      <c r="K1223" s="246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6" t="s">
        <v>232</v>
      </c>
      <c r="AU1223" s="256" t="s">
        <v>89</v>
      </c>
      <c r="AV1223" s="13" t="s">
        <v>89</v>
      </c>
      <c r="AW1223" s="13" t="s">
        <v>33</v>
      </c>
      <c r="AX1223" s="13" t="s">
        <v>78</v>
      </c>
      <c r="AY1223" s="256" t="s">
        <v>224</v>
      </c>
    </row>
    <row r="1224" s="13" customFormat="1">
      <c r="A1224" s="13"/>
      <c r="B1224" s="245"/>
      <c r="C1224" s="246"/>
      <c r="D1224" s="247" t="s">
        <v>232</v>
      </c>
      <c r="E1224" s="248" t="s">
        <v>1</v>
      </c>
      <c r="F1224" s="249" t="s">
        <v>3838</v>
      </c>
      <c r="G1224" s="246"/>
      <c r="H1224" s="250">
        <v>2.7509999999999999</v>
      </c>
      <c r="I1224" s="251"/>
      <c r="J1224" s="246"/>
      <c r="K1224" s="246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6" t="s">
        <v>232</v>
      </c>
      <c r="AU1224" s="256" t="s">
        <v>89</v>
      </c>
      <c r="AV1224" s="13" t="s">
        <v>89</v>
      </c>
      <c r="AW1224" s="13" t="s">
        <v>33</v>
      </c>
      <c r="AX1224" s="13" t="s">
        <v>78</v>
      </c>
      <c r="AY1224" s="256" t="s">
        <v>224</v>
      </c>
    </row>
    <row r="1225" s="15" customFormat="1">
      <c r="A1225" s="15"/>
      <c r="B1225" s="267"/>
      <c r="C1225" s="268"/>
      <c r="D1225" s="247" t="s">
        <v>232</v>
      </c>
      <c r="E1225" s="269" t="s">
        <v>1</v>
      </c>
      <c r="F1225" s="270" t="s">
        <v>248</v>
      </c>
      <c r="G1225" s="268"/>
      <c r="H1225" s="271">
        <v>47.784999999999997</v>
      </c>
      <c r="I1225" s="272"/>
      <c r="J1225" s="268"/>
      <c r="K1225" s="268"/>
      <c r="L1225" s="273"/>
      <c r="M1225" s="274"/>
      <c r="N1225" s="275"/>
      <c r="O1225" s="275"/>
      <c r="P1225" s="275"/>
      <c r="Q1225" s="275"/>
      <c r="R1225" s="275"/>
      <c r="S1225" s="275"/>
      <c r="T1225" s="276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77" t="s">
        <v>232</v>
      </c>
      <c r="AU1225" s="277" t="s">
        <v>89</v>
      </c>
      <c r="AV1225" s="15" t="s">
        <v>230</v>
      </c>
      <c r="AW1225" s="15" t="s">
        <v>33</v>
      </c>
      <c r="AX1225" s="15" t="s">
        <v>84</v>
      </c>
      <c r="AY1225" s="277" t="s">
        <v>224</v>
      </c>
    </row>
    <row r="1226" s="2" customFormat="1" ht="16.5" customHeight="1">
      <c r="A1226" s="40"/>
      <c r="B1226" s="41"/>
      <c r="C1226" s="231" t="s">
        <v>1660</v>
      </c>
      <c r="D1226" s="231" t="s">
        <v>226</v>
      </c>
      <c r="E1226" s="232" t="s">
        <v>1939</v>
      </c>
      <c r="F1226" s="233" t="s">
        <v>1940</v>
      </c>
      <c r="G1226" s="234" t="s">
        <v>229</v>
      </c>
      <c r="H1226" s="235">
        <v>13.18</v>
      </c>
      <c r="I1226" s="236"/>
      <c r="J1226" s="237">
        <f>ROUND(I1226*H1226,2)</f>
        <v>0</v>
      </c>
      <c r="K1226" s="238"/>
      <c r="L1226" s="46"/>
      <c r="M1226" s="239" t="s">
        <v>1</v>
      </c>
      <c r="N1226" s="240" t="s">
        <v>44</v>
      </c>
      <c r="O1226" s="93"/>
      <c r="P1226" s="241">
        <f>O1226*H1226</f>
        <v>0</v>
      </c>
      <c r="Q1226" s="241">
        <v>0.0015</v>
      </c>
      <c r="R1226" s="241">
        <f>Q1226*H1226</f>
        <v>0.019769999999999999</v>
      </c>
      <c r="S1226" s="241">
        <v>0</v>
      </c>
      <c r="T1226" s="242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3" t="s">
        <v>319</v>
      </c>
      <c r="AT1226" s="243" t="s">
        <v>226</v>
      </c>
      <c r="AU1226" s="243" t="s">
        <v>89</v>
      </c>
      <c r="AY1226" s="19" t="s">
        <v>224</v>
      </c>
      <c r="BE1226" s="244">
        <f>IF(N1226="základní",J1226,0)</f>
        <v>0</v>
      </c>
      <c r="BF1226" s="244">
        <f>IF(N1226="snížená",J1226,0)</f>
        <v>0</v>
      </c>
      <c r="BG1226" s="244">
        <f>IF(N1226="zákl. přenesená",J1226,0)</f>
        <v>0</v>
      </c>
      <c r="BH1226" s="244">
        <f>IF(N1226="sníž. přenesená",J1226,0)</f>
        <v>0</v>
      </c>
      <c r="BI1226" s="244">
        <f>IF(N1226="nulová",J1226,0)</f>
        <v>0</v>
      </c>
      <c r="BJ1226" s="19" t="s">
        <v>89</v>
      </c>
      <c r="BK1226" s="244">
        <f>ROUND(I1226*H1226,2)</f>
        <v>0</v>
      </c>
      <c r="BL1226" s="19" t="s">
        <v>319</v>
      </c>
      <c r="BM1226" s="243" t="s">
        <v>4556</v>
      </c>
    </row>
    <row r="1227" s="14" customFormat="1">
      <c r="A1227" s="14"/>
      <c r="B1227" s="257"/>
      <c r="C1227" s="258"/>
      <c r="D1227" s="247" t="s">
        <v>232</v>
      </c>
      <c r="E1227" s="259" t="s">
        <v>1</v>
      </c>
      <c r="F1227" s="260" t="s">
        <v>683</v>
      </c>
      <c r="G1227" s="258"/>
      <c r="H1227" s="259" t="s">
        <v>1</v>
      </c>
      <c r="I1227" s="261"/>
      <c r="J1227" s="258"/>
      <c r="K1227" s="258"/>
      <c r="L1227" s="262"/>
      <c r="M1227" s="263"/>
      <c r="N1227" s="264"/>
      <c r="O1227" s="264"/>
      <c r="P1227" s="264"/>
      <c r="Q1227" s="264"/>
      <c r="R1227" s="264"/>
      <c r="S1227" s="264"/>
      <c r="T1227" s="26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6" t="s">
        <v>232</v>
      </c>
      <c r="AU1227" s="266" t="s">
        <v>89</v>
      </c>
      <c r="AV1227" s="14" t="s">
        <v>84</v>
      </c>
      <c r="AW1227" s="14" t="s">
        <v>33</v>
      </c>
      <c r="AX1227" s="14" t="s">
        <v>78</v>
      </c>
      <c r="AY1227" s="266" t="s">
        <v>224</v>
      </c>
    </row>
    <row r="1228" s="13" customFormat="1">
      <c r="A1228" s="13"/>
      <c r="B1228" s="245"/>
      <c r="C1228" s="246"/>
      <c r="D1228" s="247" t="s">
        <v>232</v>
      </c>
      <c r="E1228" s="248" t="s">
        <v>1</v>
      </c>
      <c r="F1228" s="249" t="s">
        <v>3453</v>
      </c>
      <c r="G1228" s="246"/>
      <c r="H1228" s="250">
        <v>5.5800000000000001</v>
      </c>
      <c r="I1228" s="251"/>
      <c r="J1228" s="246"/>
      <c r="K1228" s="246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6" t="s">
        <v>232</v>
      </c>
      <c r="AU1228" s="256" t="s">
        <v>89</v>
      </c>
      <c r="AV1228" s="13" t="s">
        <v>89</v>
      </c>
      <c r="AW1228" s="13" t="s">
        <v>33</v>
      </c>
      <c r="AX1228" s="13" t="s">
        <v>78</v>
      </c>
      <c r="AY1228" s="256" t="s">
        <v>224</v>
      </c>
    </row>
    <row r="1229" s="13" customFormat="1">
      <c r="A1229" s="13"/>
      <c r="B1229" s="245"/>
      <c r="C1229" s="246"/>
      <c r="D1229" s="247" t="s">
        <v>232</v>
      </c>
      <c r="E1229" s="248" t="s">
        <v>1</v>
      </c>
      <c r="F1229" s="249" t="s">
        <v>3454</v>
      </c>
      <c r="G1229" s="246"/>
      <c r="H1229" s="250">
        <v>7.5999999999999996</v>
      </c>
      <c r="I1229" s="251"/>
      <c r="J1229" s="246"/>
      <c r="K1229" s="246"/>
      <c r="L1229" s="252"/>
      <c r="M1229" s="253"/>
      <c r="N1229" s="254"/>
      <c r="O1229" s="254"/>
      <c r="P1229" s="254"/>
      <c r="Q1229" s="254"/>
      <c r="R1229" s="254"/>
      <c r="S1229" s="254"/>
      <c r="T1229" s="25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6" t="s">
        <v>232</v>
      </c>
      <c r="AU1229" s="256" t="s">
        <v>89</v>
      </c>
      <c r="AV1229" s="13" t="s">
        <v>89</v>
      </c>
      <c r="AW1229" s="13" t="s">
        <v>33</v>
      </c>
      <c r="AX1229" s="13" t="s">
        <v>78</v>
      </c>
      <c r="AY1229" s="256" t="s">
        <v>224</v>
      </c>
    </row>
    <row r="1230" s="15" customFormat="1">
      <c r="A1230" s="15"/>
      <c r="B1230" s="267"/>
      <c r="C1230" s="268"/>
      <c r="D1230" s="247" t="s">
        <v>232</v>
      </c>
      <c r="E1230" s="269" t="s">
        <v>1</v>
      </c>
      <c r="F1230" s="270" t="s">
        <v>248</v>
      </c>
      <c r="G1230" s="268"/>
      <c r="H1230" s="271">
        <v>13.18</v>
      </c>
      <c r="I1230" s="272"/>
      <c r="J1230" s="268"/>
      <c r="K1230" s="268"/>
      <c r="L1230" s="273"/>
      <c r="M1230" s="274"/>
      <c r="N1230" s="275"/>
      <c r="O1230" s="275"/>
      <c r="P1230" s="275"/>
      <c r="Q1230" s="275"/>
      <c r="R1230" s="275"/>
      <c r="S1230" s="275"/>
      <c r="T1230" s="276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77" t="s">
        <v>232</v>
      </c>
      <c r="AU1230" s="277" t="s">
        <v>89</v>
      </c>
      <c r="AV1230" s="15" t="s">
        <v>230</v>
      </c>
      <c r="AW1230" s="15" t="s">
        <v>33</v>
      </c>
      <c r="AX1230" s="15" t="s">
        <v>84</v>
      </c>
      <c r="AY1230" s="277" t="s">
        <v>224</v>
      </c>
    </row>
    <row r="1231" s="2" customFormat="1" ht="16.5" customHeight="1">
      <c r="A1231" s="40"/>
      <c r="B1231" s="41"/>
      <c r="C1231" s="231" t="s">
        <v>1670</v>
      </c>
      <c r="D1231" s="231" t="s">
        <v>226</v>
      </c>
      <c r="E1231" s="232" t="s">
        <v>1943</v>
      </c>
      <c r="F1231" s="233" t="s">
        <v>1944</v>
      </c>
      <c r="G1231" s="234" t="s">
        <v>810</v>
      </c>
      <c r="H1231" s="289"/>
      <c r="I1231" s="236"/>
      <c r="J1231" s="237">
        <f>ROUND(I1231*H1231,2)</f>
        <v>0</v>
      </c>
      <c r="K1231" s="238"/>
      <c r="L1231" s="46"/>
      <c r="M1231" s="239" t="s">
        <v>1</v>
      </c>
      <c r="N1231" s="240" t="s">
        <v>44</v>
      </c>
      <c r="O1231" s="93"/>
      <c r="P1231" s="241">
        <f>O1231*H1231</f>
        <v>0</v>
      </c>
      <c r="Q1231" s="241">
        <v>0</v>
      </c>
      <c r="R1231" s="241">
        <f>Q1231*H1231</f>
        <v>0</v>
      </c>
      <c r="S1231" s="241">
        <v>0</v>
      </c>
      <c r="T1231" s="242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3" t="s">
        <v>319</v>
      </c>
      <c r="AT1231" s="243" t="s">
        <v>226</v>
      </c>
      <c r="AU1231" s="243" t="s">
        <v>89</v>
      </c>
      <c r="AY1231" s="19" t="s">
        <v>224</v>
      </c>
      <c r="BE1231" s="244">
        <f>IF(N1231="základní",J1231,0)</f>
        <v>0</v>
      </c>
      <c r="BF1231" s="244">
        <f>IF(N1231="snížená",J1231,0)</f>
        <v>0</v>
      </c>
      <c r="BG1231" s="244">
        <f>IF(N1231="zákl. přenesená",J1231,0)</f>
        <v>0</v>
      </c>
      <c r="BH1231" s="244">
        <f>IF(N1231="sníž. přenesená",J1231,0)</f>
        <v>0</v>
      </c>
      <c r="BI1231" s="244">
        <f>IF(N1231="nulová",J1231,0)</f>
        <v>0</v>
      </c>
      <c r="BJ1231" s="19" t="s">
        <v>89</v>
      </c>
      <c r="BK1231" s="244">
        <f>ROUND(I1231*H1231,2)</f>
        <v>0</v>
      </c>
      <c r="BL1231" s="19" t="s">
        <v>319</v>
      </c>
      <c r="BM1231" s="243" t="s">
        <v>4557</v>
      </c>
    </row>
    <row r="1232" s="12" customFormat="1" ht="22.8" customHeight="1">
      <c r="A1232" s="12"/>
      <c r="B1232" s="215"/>
      <c r="C1232" s="216"/>
      <c r="D1232" s="217" t="s">
        <v>77</v>
      </c>
      <c r="E1232" s="229" t="s">
        <v>1946</v>
      </c>
      <c r="F1232" s="229" t="s">
        <v>1947</v>
      </c>
      <c r="G1232" s="216"/>
      <c r="H1232" s="216"/>
      <c r="I1232" s="219"/>
      <c r="J1232" s="230">
        <f>BK1232</f>
        <v>0</v>
      </c>
      <c r="K1232" s="216"/>
      <c r="L1232" s="221"/>
      <c r="M1232" s="222"/>
      <c r="N1232" s="223"/>
      <c r="O1232" s="223"/>
      <c r="P1232" s="224">
        <f>SUM(P1233:P1284)</f>
        <v>0</v>
      </c>
      <c r="Q1232" s="223"/>
      <c r="R1232" s="224">
        <f>SUM(R1233:R1284)</f>
        <v>0.63306274000000007</v>
      </c>
      <c r="S1232" s="223"/>
      <c r="T1232" s="225">
        <f>SUM(T1233:T1284)</f>
        <v>0</v>
      </c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R1232" s="226" t="s">
        <v>89</v>
      </c>
      <c r="AT1232" s="227" t="s">
        <v>77</v>
      </c>
      <c r="AU1232" s="227" t="s">
        <v>84</v>
      </c>
      <c r="AY1232" s="226" t="s">
        <v>224</v>
      </c>
      <c r="BK1232" s="228">
        <f>SUM(BK1233:BK1284)</f>
        <v>0</v>
      </c>
    </row>
    <row r="1233" s="2" customFormat="1" ht="16.5" customHeight="1">
      <c r="A1233" s="40"/>
      <c r="B1233" s="41"/>
      <c r="C1233" s="231" t="s">
        <v>1681</v>
      </c>
      <c r="D1233" s="231" t="s">
        <v>226</v>
      </c>
      <c r="E1233" s="232" t="s">
        <v>1949</v>
      </c>
      <c r="F1233" s="233" t="s">
        <v>1950</v>
      </c>
      <c r="G1233" s="234" t="s">
        <v>229</v>
      </c>
      <c r="H1233" s="235">
        <v>73.957999999999998</v>
      </c>
      <c r="I1233" s="236"/>
      <c r="J1233" s="237">
        <f>ROUND(I1233*H1233,2)</f>
        <v>0</v>
      </c>
      <c r="K1233" s="238"/>
      <c r="L1233" s="46"/>
      <c r="M1233" s="239" t="s">
        <v>1</v>
      </c>
      <c r="N1233" s="240" t="s">
        <v>44</v>
      </c>
      <c r="O1233" s="93"/>
      <c r="P1233" s="241">
        <f>O1233*H1233</f>
        <v>0</v>
      </c>
      <c r="Q1233" s="241">
        <v>3.0000000000000001E-05</v>
      </c>
      <c r="R1233" s="241">
        <f>Q1233*H1233</f>
        <v>0.0022187399999999999</v>
      </c>
      <c r="S1233" s="241">
        <v>0</v>
      </c>
      <c r="T1233" s="242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3" t="s">
        <v>319</v>
      </c>
      <c r="AT1233" s="243" t="s">
        <v>226</v>
      </c>
      <c r="AU1233" s="243" t="s">
        <v>89</v>
      </c>
      <c r="AY1233" s="19" t="s">
        <v>224</v>
      </c>
      <c r="BE1233" s="244">
        <f>IF(N1233="základní",J1233,0)</f>
        <v>0</v>
      </c>
      <c r="BF1233" s="244">
        <f>IF(N1233="snížená",J1233,0)</f>
        <v>0</v>
      </c>
      <c r="BG1233" s="244">
        <f>IF(N1233="zákl. přenesená",J1233,0)</f>
        <v>0</v>
      </c>
      <c r="BH1233" s="244">
        <f>IF(N1233="sníž. přenesená",J1233,0)</f>
        <v>0</v>
      </c>
      <c r="BI1233" s="244">
        <f>IF(N1233="nulová",J1233,0)</f>
        <v>0</v>
      </c>
      <c r="BJ1233" s="19" t="s">
        <v>89</v>
      </c>
      <c r="BK1233" s="244">
        <f>ROUND(I1233*H1233,2)</f>
        <v>0</v>
      </c>
      <c r="BL1233" s="19" t="s">
        <v>319</v>
      </c>
      <c r="BM1233" s="243" t="s">
        <v>4558</v>
      </c>
    </row>
    <row r="1234" s="14" customFormat="1">
      <c r="A1234" s="14"/>
      <c r="B1234" s="257"/>
      <c r="C1234" s="258"/>
      <c r="D1234" s="247" t="s">
        <v>232</v>
      </c>
      <c r="E1234" s="259" t="s">
        <v>1</v>
      </c>
      <c r="F1234" s="260" t="s">
        <v>674</v>
      </c>
      <c r="G1234" s="258"/>
      <c r="H1234" s="259" t="s">
        <v>1</v>
      </c>
      <c r="I1234" s="261"/>
      <c r="J1234" s="258"/>
      <c r="K1234" s="258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6" t="s">
        <v>232</v>
      </c>
      <c r="AU1234" s="266" t="s">
        <v>89</v>
      </c>
      <c r="AV1234" s="14" t="s">
        <v>84</v>
      </c>
      <c r="AW1234" s="14" t="s">
        <v>33</v>
      </c>
      <c r="AX1234" s="14" t="s">
        <v>78</v>
      </c>
      <c r="AY1234" s="266" t="s">
        <v>224</v>
      </c>
    </row>
    <row r="1235" s="13" customFormat="1">
      <c r="A1235" s="13"/>
      <c r="B1235" s="245"/>
      <c r="C1235" s="246"/>
      <c r="D1235" s="247" t="s">
        <v>232</v>
      </c>
      <c r="E1235" s="248" t="s">
        <v>1</v>
      </c>
      <c r="F1235" s="249" t="s">
        <v>3333</v>
      </c>
      <c r="G1235" s="246"/>
      <c r="H1235" s="250">
        <v>31.670000000000002</v>
      </c>
      <c r="I1235" s="251"/>
      <c r="J1235" s="246"/>
      <c r="K1235" s="246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6" t="s">
        <v>232</v>
      </c>
      <c r="AU1235" s="256" t="s">
        <v>89</v>
      </c>
      <c r="AV1235" s="13" t="s">
        <v>89</v>
      </c>
      <c r="AW1235" s="13" t="s">
        <v>33</v>
      </c>
      <c r="AX1235" s="13" t="s">
        <v>78</v>
      </c>
      <c r="AY1235" s="256" t="s">
        <v>224</v>
      </c>
    </row>
    <row r="1236" s="13" customFormat="1">
      <c r="A1236" s="13"/>
      <c r="B1236" s="245"/>
      <c r="C1236" s="246"/>
      <c r="D1236" s="247" t="s">
        <v>232</v>
      </c>
      <c r="E1236" s="248" t="s">
        <v>1</v>
      </c>
      <c r="F1236" s="249" t="s">
        <v>3335</v>
      </c>
      <c r="G1236" s="246"/>
      <c r="H1236" s="250">
        <v>12.74</v>
      </c>
      <c r="I1236" s="251"/>
      <c r="J1236" s="246"/>
      <c r="K1236" s="246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6" t="s">
        <v>232</v>
      </c>
      <c r="AU1236" s="256" t="s">
        <v>89</v>
      </c>
      <c r="AV1236" s="13" t="s">
        <v>89</v>
      </c>
      <c r="AW1236" s="13" t="s">
        <v>33</v>
      </c>
      <c r="AX1236" s="13" t="s">
        <v>78</v>
      </c>
      <c r="AY1236" s="256" t="s">
        <v>224</v>
      </c>
    </row>
    <row r="1237" s="13" customFormat="1">
      <c r="A1237" s="13"/>
      <c r="B1237" s="245"/>
      <c r="C1237" s="246"/>
      <c r="D1237" s="247" t="s">
        <v>232</v>
      </c>
      <c r="E1237" s="248" t="s">
        <v>1</v>
      </c>
      <c r="F1237" s="249" t="s">
        <v>3336</v>
      </c>
      <c r="G1237" s="246"/>
      <c r="H1237" s="250">
        <v>12.74</v>
      </c>
      <c r="I1237" s="251"/>
      <c r="J1237" s="246"/>
      <c r="K1237" s="246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6" t="s">
        <v>232</v>
      </c>
      <c r="AU1237" s="256" t="s">
        <v>89</v>
      </c>
      <c r="AV1237" s="13" t="s">
        <v>89</v>
      </c>
      <c r="AW1237" s="13" t="s">
        <v>33</v>
      </c>
      <c r="AX1237" s="13" t="s">
        <v>78</v>
      </c>
      <c r="AY1237" s="256" t="s">
        <v>224</v>
      </c>
    </row>
    <row r="1238" s="13" customFormat="1">
      <c r="A1238" s="13"/>
      <c r="B1238" s="245"/>
      <c r="C1238" s="246"/>
      <c r="D1238" s="247" t="s">
        <v>232</v>
      </c>
      <c r="E1238" s="248" t="s">
        <v>1</v>
      </c>
      <c r="F1238" s="249" t="s">
        <v>3337</v>
      </c>
      <c r="G1238" s="246"/>
      <c r="H1238" s="250">
        <v>13.720000000000001</v>
      </c>
      <c r="I1238" s="251"/>
      <c r="J1238" s="246"/>
      <c r="K1238" s="246"/>
      <c r="L1238" s="252"/>
      <c r="M1238" s="253"/>
      <c r="N1238" s="254"/>
      <c r="O1238" s="254"/>
      <c r="P1238" s="254"/>
      <c r="Q1238" s="254"/>
      <c r="R1238" s="254"/>
      <c r="S1238" s="254"/>
      <c r="T1238" s="255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6" t="s">
        <v>232</v>
      </c>
      <c r="AU1238" s="256" t="s">
        <v>89</v>
      </c>
      <c r="AV1238" s="13" t="s">
        <v>89</v>
      </c>
      <c r="AW1238" s="13" t="s">
        <v>33</v>
      </c>
      <c r="AX1238" s="13" t="s">
        <v>78</v>
      </c>
      <c r="AY1238" s="256" t="s">
        <v>224</v>
      </c>
    </row>
    <row r="1239" s="16" customFormat="1">
      <c r="A1239" s="16"/>
      <c r="B1239" s="290"/>
      <c r="C1239" s="291"/>
      <c r="D1239" s="247" t="s">
        <v>232</v>
      </c>
      <c r="E1239" s="292" t="s">
        <v>1</v>
      </c>
      <c r="F1239" s="293" t="s">
        <v>1860</v>
      </c>
      <c r="G1239" s="291"/>
      <c r="H1239" s="294">
        <v>70.870000000000005</v>
      </c>
      <c r="I1239" s="295"/>
      <c r="J1239" s="291"/>
      <c r="K1239" s="291"/>
      <c r="L1239" s="296"/>
      <c r="M1239" s="297"/>
      <c r="N1239" s="298"/>
      <c r="O1239" s="298"/>
      <c r="P1239" s="298"/>
      <c r="Q1239" s="298"/>
      <c r="R1239" s="298"/>
      <c r="S1239" s="298"/>
      <c r="T1239" s="299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300" t="s">
        <v>232</v>
      </c>
      <c r="AU1239" s="300" t="s">
        <v>89</v>
      </c>
      <c r="AV1239" s="16" t="s">
        <v>93</v>
      </c>
      <c r="AW1239" s="16" t="s">
        <v>33</v>
      </c>
      <c r="AX1239" s="16" t="s">
        <v>78</v>
      </c>
      <c r="AY1239" s="300" t="s">
        <v>224</v>
      </c>
    </row>
    <row r="1240" s="13" customFormat="1">
      <c r="A1240" s="13"/>
      <c r="B1240" s="245"/>
      <c r="C1240" s="246"/>
      <c r="D1240" s="247" t="s">
        <v>232</v>
      </c>
      <c r="E1240" s="248" t="s">
        <v>1</v>
      </c>
      <c r="F1240" s="249" t="s">
        <v>3842</v>
      </c>
      <c r="G1240" s="246"/>
      <c r="H1240" s="250">
        <v>3.0880000000000001</v>
      </c>
      <c r="I1240" s="251"/>
      <c r="J1240" s="246"/>
      <c r="K1240" s="246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6" t="s">
        <v>232</v>
      </c>
      <c r="AU1240" s="256" t="s">
        <v>89</v>
      </c>
      <c r="AV1240" s="13" t="s">
        <v>89</v>
      </c>
      <c r="AW1240" s="13" t="s">
        <v>33</v>
      </c>
      <c r="AX1240" s="13" t="s">
        <v>78</v>
      </c>
      <c r="AY1240" s="256" t="s">
        <v>224</v>
      </c>
    </row>
    <row r="1241" s="15" customFormat="1">
      <c r="A1241" s="15"/>
      <c r="B1241" s="267"/>
      <c r="C1241" s="268"/>
      <c r="D1241" s="247" t="s">
        <v>232</v>
      </c>
      <c r="E1241" s="269" t="s">
        <v>1</v>
      </c>
      <c r="F1241" s="270" t="s">
        <v>248</v>
      </c>
      <c r="G1241" s="268"/>
      <c r="H1241" s="271">
        <v>73.957999999999998</v>
      </c>
      <c r="I1241" s="272"/>
      <c r="J1241" s="268"/>
      <c r="K1241" s="268"/>
      <c r="L1241" s="273"/>
      <c r="M1241" s="274"/>
      <c r="N1241" s="275"/>
      <c r="O1241" s="275"/>
      <c r="P1241" s="275"/>
      <c r="Q1241" s="275"/>
      <c r="R1241" s="275"/>
      <c r="S1241" s="275"/>
      <c r="T1241" s="276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7" t="s">
        <v>232</v>
      </c>
      <c r="AU1241" s="277" t="s">
        <v>89</v>
      </c>
      <c r="AV1241" s="15" t="s">
        <v>230</v>
      </c>
      <c r="AW1241" s="15" t="s">
        <v>33</v>
      </c>
      <c r="AX1241" s="15" t="s">
        <v>84</v>
      </c>
      <c r="AY1241" s="277" t="s">
        <v>224</v>
      </c>
    </row>
    <row r="1242" s="2" customFormat="1" ht="21.75" customHeight="1">
      <c r="A1242" s="40"/>
      <c r="B1242" s="41"/>
      <c r="C1242" s="231" t="s">
        <v>1692</v>
      </c>
      <c r="D1242" s="231" t="s">
        <v>226</v>
      </c>
      <c r="E1242" s="232" t="s">
        <v>1954</v>
      </c>
      <c r="F1242" s="233" t="s">
        <v>1955</v>
      </c>
      <c r="G1242" s="234" t="s">
        <v>229</v>
      </c>
      <c r="H1242" s="235">
        <v>70.870000000000005</v>
      </c>
      <c r="I1242" s="236"/>
      <c r="J1242" s="237">
        <f>ROUND(I1242*H1242,2)</f>
        <v>0</v>
      </c>
      <c r="K1242" s="238"/>
      <c r="L1242" s="46"/>
      <c r="M1242" s="239" t="s">
        <v>1</v>
      </c>
      <c r="N1242" s="240" t="s">
        <v>44</v>
      </c>
      <c r="O1242" s="93"/>
      <c r="P1242" s="241">
        <f>O1242*H1242</f>
        <v>0</v>
      </c>
      <c r="Q1242" s="241">
        <v>0.0045500000000000002</v>
      </c>
      <c r="R1242" s="241">
        <f>Q1242*H1242</f>
        <v>0.32245850000000004</v>
      </c>
      <c r="S1242" s="241">
        <v>0</v>
      </c>
      <c r="T1242" s="242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3" t="s">
        <v>319</v>
      </c>
      <c r="AT1242" s="243" t="s">
        <v>226</v>
      </c>
      <c r="AU1242" s="243" t="s">
        <v>89</v>
      </c>
      <c r="AY1242" s="19" t="s">
        <v>224</v>
      </c>
      <c r="BE1242" s="244">
        <f>IF(N1242="základní",J1242,0)</f>
        <v>0</v>
      </c>
      <c r="BF1242" s="244">
        <f>IF(N1242="snížená",J1242,0)</f>
        <v>0</v>
      </c>
      <c r="BG1242" s="244">
        <f>IF(N1242="zákl. přenesená",J1242,0)</f>
        <v>0</v>
      </c>
      <c r="BH1242" s="244">
        <f>IF(N1242="sníž. přenesená",J1242,0)</f>
        <v>0</v>
      </c>
      <c r="BI1242" s="244">
        <f>IF(N1242="nulová",J1242,0)</f>
        <v>0</v>
      </c>
      <c r="BJ1242" s="19" t="s">
        <v>89</v>
      </c>
      <c r="BK1242" s="244">
        <f>ROUND(I1242*H1242,2)</f>
        <v>0</v>
      </c>
      <c r="BL1242" s="19" t="s">
        <v>319</v>
      </c>
      <c r="BM1242" s="243" t="s">
        <v>4559</v>
      </c>
    </row>
    <row r="1243" s="14" customFormat="1">
      <c r="A1243" s="14"/>
      <c r="B1243" s="257"/>
      <c r="C1243" s="258"/>
      <c r="D1243" s="247" t="s">
        <v>232</v>
      </c>
      <c r="E1243" s="259" t="s">
        <v>1</v>
      </c>
      <c r="F1243" s="260" t="s">
        <v>674</v>
      </c>
      <c r="G1243" s="258"/>
      <c r="H1243" s="259" t="s">
        <v>1</v>
      </c>
      <c r="I1243" s="261"/>
      <c r="J1243" s="258"/>
      <c r="K1243" s="258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6" t="s">
        <v>232</v>
      </c>
      <c r="AU1243" s="266" t="s">
        <v>89</v>
      </c>
      <c r="AV1243" s="14" t="s">
        <v>84</v>
      </c>
      <c r="AW1243" s="14" t="s">
        <v>33</v>
      </c>
      <c r="AX1243" s="14" t="s">
        <v>78</v>
      </c>
      <c r="AY1243" s="266" t="s">
        <v>224</v>
      </c>
    </row>
    <row r="1244" s="13" customFormat="1">
      <c r="A1244" s="13"/>
      <c r="B1244" s="245"/>
      <c r="C1244" s="246"/>
      <c r="D1244" s="247" t="s">
        <v>232</v>
      </c>
      <c r="E1244" s="248" t="s">
        <v>1</v>
      </c>
      <c r="F1244" s="249" t="s">
        <v>3333</v>
      </c>
      <c r="G1244" s="246"/>
      <c r="H1244" s="250">
        <v>31.670000000000002</v>
      </c>
      <c r="I1244" s="251"/>
      <c r="J1244" s="246"/>
      <c r="K1244" s="246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6" t="s">
        <v>232</v>
      </c>
      <c r="AU1244" s="256" t="s">
        <v>89</v>
      </c>
      <c r="AV1244" s="13" t="s">
        <v>89</v>
      </c>
      <c r="AW1244" s="13" t="s">
        <v>33</v>
      </c>
      <c r="AX1244" s="13" t="s">
        <v>78</v>
      </c>
      <c r="AY1244" s="256" t="s">
        <v>224</v>
      </c>
    </row>
    <row r="1245" s="13" customFormat="1">
      <c r="A1245" s="13"/>
      <c r="B1245" s="245"/>
      <c r="C1245" s="246"/>
      <c r="D1245" s="247" t="s">
        <v>232</v>
      </c>
      <c r="E1245" s="248" t="s">
        <v>1</v>
      </c>
      <c r="F1245" s="249" t="s">
        <v>3335</v>
      </c>
      <c r="G1245" s="246"/>
      <c r="H1245" s="250">
        <v>12.74</v>
      </c>
      <c r="I1245" s="251"/>
      <c r="J1245" s="246"/>
      <c r="K1245" s="246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6" t="s">
        <v>232</v>
      </c>
      <c r="AU1245" s="256" t="s">
        <v>89</v>
      </c>
      <c r="AV1245" s="13" t="s">
        <v>89</v>
      </c>
      <c r="AW1245" s="13" t="s">
        <v>33</v>
      </c>
      <c r="AX1245" s="13" t="s">
        <v>78</v>
      </c>
      <c r="AY1245" s="256" t="s">
        <v>224</v>
      </c>
    </row>
    <row r="1246" s="13" customFormat="1">
      <c r="A1246" s="13"/>
      <c r="B1246" s="245"/>
      <c r="C1246" s="246"/>
      <c r="D1246" s="247" t="s">
        <v>232</v>
      </c>
      <c r="E1246" s="248" t="s">
        <v>1</v>
      </c>
      <c r="F1246" s="249" t="s">
        <v>3336</v>
      </c>
      <c r="G1246" s="246"/>
      <c r="H1246" s="250">
        <v>12.74</v>
      </c>
      <c r="I1246" s="251"/>
      <c r="J1246" s="246"/>
      <c r="K1246" s="246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6" t="s">
        <v>232</v>
      </c>
      <c r="AU1246" s="256" t="s">
        <v>89</v>
      </c>
      <c r="AV1246" s="13" t="s">
        <v>89</v>
      </c>
      <c r="AW1246" s="13" t="s">
        <v>33</v>
      </c>
      <c r="AX1246" s="13" t="s">
        <v>78</v>
      </c>
      <c r="AY1246" s="256" t="s">
        <v>224</v>
      </c>
    </row>
    <row r="1247" s="13" customFormat="1">
      <c r="A1247" s="13"/>
      <c r="B1247" s="245"/>
      <c r="C1247" s="246"/>
      <c r="D1247" s="247" t="s">
        <v>232</v>
      </c>
      <c r="E1247" s="248" t="s">
        <v>1</v>
      </c>
      <c r="F1247" s="249" t="s">
        <v>3337</v>
      </c>
      <c r="G1247" s="246"/>
      <c r="H1247" s="250">
        <v>13.720000000000001</v>
      </c>
      <c r="I1247" s="251"/>
      <c r="J1247" s="246"/>
      <c r="K1247" s="246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6" t="s">
        <v>232</v>
      </c>
      <c r="AU1247" s="256" t="s">
        <v>89</v>
      </c>
      <c r="AV1247" s="13" t="s">
        <v>89</v>
      </c>
      <c r="AW1247" s="13" t="s">
        <v>33</v>
      </c>
      <c r="AX1247" s="13" t="s">
        <v>78</v>
      </c>
      <c r="AY1247" s="256" t="s">
        <v>224</v>
      </c>
    </row>
    <row r="1248" s="15" customFormat="1">
      <c r="A1248" s="15"/>
      <c r="B1248" s="267"/>
      <c r="C1248" s="268"/>
      <c r="D1248" s="247" t="s">
        <v>232</v>
      </c>
      <c r="E1248" s="269" t="s">
        <v>1</v>
      </c>
      <c r="F1248" s="270" t="s">
        <v>248</v>
      </c>
      <c r="G1248" s="268"/>
      <c r="H1248" s="271">
        <v>70.870000000000005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7" t="s">
        <v>232</v>
      </c>
      <c r="AU1248" s="277" t="s">
        <v>89</v>
      </c>
      <c r="AV1248" s="15" t="s">
        <v>230</v>
      </c>
      <c r="AW1248" s="15" t="s">
        <v>33</v>
      </c>
      <c r="AX1248" s="15" t="s">
        <v>84</v>
      </c>
      <c r="AY1248" s="277" t="s">
        <v>224</v>
      </c>
    </row>
    <row r="1249" s="2" customFormat="1" ht="16.5" customHeight="1">
      <c r="A1249" s="40"/>
      <c r="B1249" s="41"/>
      <c r="C1249" s="231" t="s">
        <v>1697</v>
      </c>
      <c r="D1249" s="231" t="s">
        <v>226</v>
      </c>
      <c r="E1249" s="232" t="s">
        <v>1958</v>
      </c>
      <c r="F1249" s="233" t="s">
        <v>1959</v>
      </c>
      <c r="G1249" s="234" t="s">
        <v>229</v>
      </c>
      <c r="H1249" s="235">
        <v>70.870000000000005</v>
      </c>
      <c r="I1249" s="236"/>
      <c r="J1249" s="237">
        <f>ROUND(I1249*H1249,2)</f>
        <v>0</v>
      </c>
      <c r="K1249" s="238"/>
      <c r="L1249" s="46"/>
      <c r="M1249" s="239" t="s">
        <v>1</v>
      </c>
      <c r="N1249" s="240" t="s">
        <v>44</v>
      </c>
      <c r="O1249" s="93"/>
      <c r="P1249" s="241">
        <f>O1249*H1249</f>
        <v>0</v>
      </c>
      <c r="Q1249" s="241">
        <v>0.00040000000000000002</v>
      </c>
      <c r="R1249" s="241">
        <f>Q1249*H1249</f>
        <v>0.028348000000000002</v>
      </c>
      <c r="S1249" s="241">
        <v>0</v>
      </c>
      <c r="T1249" s="242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3" t="s">
        <v>319</v>
      </c>
      <c r="AT1249" s="243" t="s">
        <v>226</v>
      </c>
      <c r="AU1249" s="243" t="s">
        <v>89</v>
      </c>
      <c r="AY1249" s="19" t="s">
        <v>224</v>
      </c>
      <c r="BE1249" s="244">
        <f>IF(N1249="základní",J1249,0)</f>
        <v>0</v>
      </c>
      <c r="BF1249" s="244">
        <f>IF(N1249="snížená",J1249,0)</f>
        <v>0</v>
      </c>
      <c r="BG1249" s="244">
        <f>IF(N1249="zákl. přenesená",J1249,0)</f>
        <v>0</v>
      </c>
      <c r="BH1249" s="244">
        <f>IF(N1249="sníž. přenesená",J1249,0)</f>
        <v>0</v>
      </c>
      <c r="BI1249" s="244">
        <f>IF(N1249="nulová",J1249,0)</f>
        <v>0</v>
      </c>
      <c r="BJ1249" s="19" t="s">
        <v>89</v>
      </c>
      <c r="BK1249" s="244">
        <f>ROUND(I1249*H1249,2)</f>
        <v>0</v>
      </c>
      <c r="BL1249" s="19" t="s">
        <v>319</v>
      </c>
      <c r="BM1249" s="243" t="s">
        <v>4560</v>
      </c>
    </row>
    <row r="1250" s="14" customFormat="1">
      <c r="A1250" s="14"/>
      <c r="B1250" s="257"/>
      <c r="C1250" s="258"/>
      <c r="D1250" s="247" t="s">
        <v>232</v>
      </c>
      <c r="E1250" s="259" t="s">
        <v>1</v>
      </c>
      <c r="F1250" s="260" t="s">
        <v>674</v>
      </c>
      <c r="G1250" s="258"/>
      <c r="H1250" s="259" t="s">
        <v>1</v>
      </c>
      <c r="I1250" s="261"/>
      <c r="J1250" s="258"/>
      <c r="K1250" s="258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6" t="s">
        <v>232</v>
      </c>
      <c r="AU1250" s="266" t="s">
        <v>89</v>
      </c>
      <c r="AV1250" s="14" t="s">
        <v>84</v>
      </c>
      <c r="AW1250" s="14" t="s">
        <v>33</v>
      </c>
      <c r="AX1250" s="14" t="s">
        <v>78</v>
      </c>
      <c r="AY1250" s="266" t="s">
        <v>224</v>
      </c>
    </row>
    <row r="1251" s="13" customFormat="1">
      <c r="A1251" s="13"/>
      <c r="B1251" s="245"/>
      <c r="C1251" s="246"/>
      <c r="D1251" s="247" t="s">
        <v>232</v>
      </c>
      <c r="E1251" s="248" t="s">
        <v>1</v>
      </c>
      <c r="F1251" s="249" t="s">
        <v>3333</v>
      </c>
      <c r="G1251" s="246"/>
      <c r="H1251" s="250">
        <v>31.670000000000002</v>
      </c>
      <c r="I1251" s="251"/>
      <c r="J1251" s="246"/>
      <c r="K1251" s="246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6" t="s">
        <v>232</v>
      </c>
      <c r="AU1251" s="256" t="s">
        <v>89</v>
      </c>
      <c r="AV1251" s="13" t="s">
        <v>89</v>
      </c>
      <c r="AW1251" s="13" t="s">
        <v>33</v>
      </c>
      <c r="AX1251" s="13" t="s">
        <v>78</v>
      </c>
      <c r="AY1251" s="256" t="s">
        <v>224</v>
      </c>
    </row>
    <row r="1252" s="13" customFormat="1">
      <c r="A1252" s="13"/>
      <c r="B1252" s="245"/>
      <c r="C1252" s="246"/>
      <c r="D1252" s="247" t="s">
        <v>232</v>
      </c>
      <c r="E1252" s="248" t="s">
        <v>1</v>
      </c>
      <c r="F1252" s="249" t="s">
        <v>3335</v>
      </c>
      <c r="G1252" s="246"/>
      <c r="H1252" s="250">
        <v>12.74</v>
      </c>
      <c r="I1252" s="251"/>
      <c r="J1252" s="246"/>
      <c r="K1252" s="246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6" t="s">
        <v>232</v>
      </c>
      <c r="AU1252" s="256" t="s">
        <v>89</v>
      </c>
      <c r="AV1252" s="13" t="s">
        <v>89</v>
      </c>
      <c r="AW1252" s="13" t="s">
        <v>33</v>
      </c>
      <c r="AX1252" s="13" t="s">
        <v>78</v>
      </c>
      <c r="AY1252" s="256" t="s">
        <v>224</v>
      </c>
    </row>
    <row r="1253" s="13" customFormat="1">
      <c r="A1253" s="13"/>
      <c r="B1253" s="245"/>
      <c r="C1253" s="246"/>
      <c r="D1253" s="247" t="s">
        <v>232</v>
      </c>
      <c r="E1253" s="248" t="s">
        <v>1</v>
      </c>
      <c r="F1253" s="249" t="s">
        <v>3336</v>
      </c>
      <c r="G1253" s="246"/>
      <c r="H1253" s="250">
        <v>12.74</v>
      </c>
      <c r="I1253" s="251"/>
      <c r="J1253" s="246"/>
      <c r="K1253" s="246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6" t="s">
        <v>232</v>
      </c>
      <c r="AU1253" s="256" t="s">
        <v>89</v>
      </c>
      <c r="AV1253" s="13" t="s">
        <v>89</v>
      </c>
      <c r="AW1253" s="13" t="s">
        <v>33</v>
      </c>
      <c r="AX1253" s="13" t="s">
        <v>78</v>
      </c>
      <c r="AY1253" s="256" t="s">
        <v>224</v>
      </c>
    </row>
    <row r="1254" s="13" customFormat="1">
      <c r="A1254" s="13"/>
      <c r="B1254" s="245"/>
      <c r="C1254" s="246"/>
      <c r="D1254" s="247" t="s">
        <v>232</v>
      </c>
      <c r="E1254" s="248" t="s">
        <v>1</v>
      </c>
      <c r="F1254" s="249" t="s">
        <v>3337</v>
      </c>
      <c r="G1254" s="246"/>
      <c r="H1254" s="250">
        <v>13.720000000000001</v>
      </c>
      <c r="I1254" s="251"/>
      <c r="J1254" s="246"/>
      <c r="K1254" s="246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6" t="s">
        <v>232</v>
      </c>
      <c r="AU1254" s="256" t="s">
        <v>89</v>
      </c>
      <c r="AV1254" s="13" t="s">
        <v>89</v>
      </c>
      <c r="AW1254" s="13" t="s">
        <v>33</v>
      </c>
      <c r="AX1254" s="13" t="s">
        <v>78</v>
      </c>
      <c r="AY1254" s="256" t="s">
        <v>224</v>
      </c>
    </row>
    <row r="1255" s="15" customFormat="1">
      <c r="A1255" s="15"/>
      <c r="B1255" s="267"/>
      <c r="C1255" s="268"/>
      <c r="D1255" s="247" t="s">
        <v>232</v>
      </c>
      <c r="E1255" s="269" t="s">
        <v>1</v>
      </c>
      <c r="F1255" s="270" t="s">
        <v>248</v>
      </c>
      <c r="G1255" s="268"/>
      <c r="H1255" s="271">
        <v>70.870000000000005</v>
      </c>
      <c r="I1255" s="272"/>
      <c r="J1255" s="268"/>
      <c r="K1255" s="268"/>
      <c r="L1255" s="273"/>
      <c r="M1255" s="274"/>
      <c r="N1255" s="275"/>
      <c r="O1255" s="275"/>
      <c r="P1255" s="275"/>
      <c r="Q1255" s="275"/>
      <c r="R1255" s="275"/>
      <c r="S1255" s="275"/>
      <c r="T1255" s="276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77" t="s">
        <v>232</v>
      </c>
      <c r="AU1255" s="277" t="s">
        <v>89</v>
      </c>
      <c r="AV1255" s="15" t="s">
        <v>230</v>
      </c>
      <c r="AW1255" s="15" t="s">
        <v>33</v>
      </c>
      <c r="AX1255" s="15" t="s">
        <v>84</v>
      </c>
      <c r="AY1255" s="277" t="s">
        <v>224</v>
      </c>
    </row>
    <row r="1256" s="2" customFormat="1" ht="16.5" customHeight="1">
      <c r="A1256" s="40"/>
      <c r="B1256" s="41"/>
      <c r="C1256" s="278" t="s">
        <v>1700</v>
      </c>
      <c r="D1256" s="278" t="s">
        <v>390</v>
      </c>
      <c r="E1256" s="279" t="s">
        <v>1962</v>
      </c>
      <c r="F1256" s="280" t="s">
        <v>1963</v>
      </c>
      <c r="G1256" s="281" t="s">
        <v>229</v>
      </c>
      <c r="H1256" s="282">
        <v>77.956999999999994</v>
      </c>
      <c r="I1256" s="283"/>
      <c r="J1256" s="284">
        <f>ROUND(I1256*H1256,2)</f>
        <v>0</v>
      </c>
      <c r="K1256" s="285"/>
      <c r="L1256" s="286"/>
      <c r="M1256" s="287" t="s">
        <v>1</v>
      </c>
      <c r="N1256" s="288" t="s">
        <v>44</v>
      </c>
      <c r="O1256" s="93"/>
      <c r="P1256" s="241">
        <f>O1256*H1256</f>
        <v>0</v>
      </c>
      <c r="Q1256" s="241">
        <v>0.0033999999999999998</v>
      </c>
      <c r="R1256" s="241">
        <f>Q1256*H1256</f>
        <v>0.26505379999999995</v>
      </c>
      <c r="S1256" s="241">
        <v>0</v>
      </c>
      <c r="T1256" s="242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43" t="s">
        <v>418</v>
      </c>
      <c r="AT1256" s="243" t="s">
        <v>390</v>
      </c>
      <c r="AU1256" s="243" t="s">
        <v>89</v>
      </c>
      <c r="AY1256" s="19" t="s">
        <v>224</v>
      </c>
      <c r="BE1256" s="244">
        <f>IF(N1256="základní",J1256,0)</f>
        <v>0</v>
      </c>
      <c r="BF1256" s="244">
        <f>IF(N1256="snížená",J1256,0)</f>
        <v>0</v>
      </c>
      <c r="BG1256" s="244">
        <f>IF(N1256="zákl. přenesená",J1256,0)</f>
        <v>0</v>
      </c>
      <c r="BH1256" s="244">
        <f>IF(N1256="sníž. přenesená",J1256,0)</f>
        <v>0</v>
      </c>
      <c r="BI1256" s="244">
        <f>IF(N1256="nulová",J1256,0)</f>
        <v>0</v>
      </c>
      <c r="BJ1256" s="19" t="s">
        <v>89</v>
      </c>
      <c r="BK1256" s="244">
        <f>ROUND(I1256*H1256,2)</f>
        <v>0</v>
      </c>
      <c r="BL1256" s="19" t="s">
        <v>319</v>
      </c>
      <c r="BM1256" s="243" t="s">
        <v>4561</v>
      </c>
    </row>
    <row r="1257" s="14" customFormat="1">
      <c r="A1257" s="14"/>
      <c r="B1257" s="257"/>
      <c r="C1257" s="258"/>
      <c r="D1257" s="247" t="s">
        <v>232</v>
      </c>
      <c r="E1257" s="259" t="s">
        <v>1</v>
      </c>
      <c r="F1257" s="260" t="s">
        <v>674</v>
      </c>
      <c r="G1257" s="258"/>
      <c r="H1257" s="259" t="s">
        <v>1</v>
      </c>
      <c r="I1257" s="261"/>
      <c r="J1257" s="258"/>
      <c r="K1257" s="258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232</v>
      </c>
      <c r="AU1257" s="266" t="s">
        <v>89</v>
      </c>
      <c r="AV1257" s="14" t="s">
        <v>84</v>
      </c>
      <c r="AW1257" s="14" t="s">
        <v>33</v>
      </c>
      <c r="AX1257" s="14" t="s">
        <v>78</v>
      </c>
      <c r="AY1257" s="266" t="s">
        <v>224</v>
      </c>
    </row>
    <row r="1258" s="13" customFormat="1">
      <c r="A1258" s="13"/>
      <c r="B1258" s="245"/>
      <c r="C1258" s="246"/>
      <c r="D1258" s="247" t="s">
        <v>232</v>
      </c>
      <c r="E1258" s="248" t="s">
        <v>1</v>
      </c>
      <c r="F1258" s="249" t="s">
        <v>3846</v>
      </c>
      <c r="G1258" s="246"/>
      <c r="H1258" s="250">
        <v>34.837000000000003</v>
      </c>
      <c r="I1258" s="251"/>
      <c r="J1258" s="246"/>
      <c r="K1258" s="246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6" t="s">
        <v>232</v>
      </c>
      <c r="AU1258" s="256" t="s">
        <v>89</v>
      </c>
      <c r="AV1258" s="13" t="s">
        <v>89</v>
      </c>
      <c r="AW1258" s="13" t="s">
        <v>33</v>
      </c>
      <c r="AX1258" s="13" t="s">
        <v>78</v>
      </c>
      <c r="AY1258" s="256" t="s">
        <v>224</v>
      </c>
    </row>
    <row r="1259" s="13" customFormat="1">
      <c r="A1259" s="13"/>
      <c r="B1259" s="245"/>
      <c r="C1259" s="246"/>
      <c r="D1259" s="247" t="s">
        <v>232</v>
      </c>
      <c r="E1259" s="248" t="s">
        <v>1</v>
      </c>
      <c r="F1259" s="249" t="s">
        <v>3847</v>
      </c>
      <c r="G1259" s="246"/>
      <c r="H1259" s="250">
        <v>14.013999999999999</v>
      </c>
      <c r="I1259" s="251"/>
      <c r="J1259" s="246"/>
      <c r="K1259" s="246"/>
      <c r="L1259" s="252"/>
      <c r="M1259" s="253"/>
      <c r="N1259" s="254"/>
      <c r="O1259" s="254"/>
      <c r="P1259" s="254"/>
      <c r="Q1259" s="254"/>
      <c r="R1259" s="254"/>
      <c r="S1259" s="254"/>
      <c r="T1259" s="25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6" t="s">
        <v>232</v>
      </c>
      <c r="AU1259" s="256" t="s">
        <v>89</v>
      </c>
      <c r="AV1259" s="13" t="s">
        <v>89</v>
      </c>
      <c r="AW1259" s="13" t="s">
        <v>33</v>
      </c>
      <c r="AX1259" s="13" t="s">
        <v>78</v>
      </c>
      <c r="AY1259" s="256" t="s">
        <v>224</v>
      </c>
    </row>
    <row r="1260" s="13" customFormat="1">
      <c r="A1260" s="13"/>
      <c r="B1260" s="245"/>
      <c r="C1260" s="246"/>
      <c r="D1260" s="247" t="s">
        <v>232</v>
      </c>
      <c r="E1260" s="248" t="s">
        <v>1</v>
      </c>
      <c r="F1260" s="249" t="s">
        <v>3848</v>
      </c>
      <c r="G1260" s="246"/>
      <c r="H1260" s="250">
        <v>14.013999999999999</v>
      </c>
      <c r="I1260" s="251"/>
      <c r="J1260" s="246"/>
      <c r="K1260" s="246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6" t="s">
        <v>232</v>
      </c>
      <c r="AU1260" s="256" t="s">
        <v>89</v>
      </c>
      <c r="AV1260" s="13" t="s">
        <v>89</v>
      </c>
      <c r="AW1260" s="13" t="s">
        <v>33</v>
      </c>
      <c r="AX1260" s="13" t="s">
        <v>78</v>
      </c>
      <c r="AY1260" s="256" t="s">
        <v>224</v>
      </c>
    </row>
    <row r="1261" s="13" customFormat="1">
      <c r="A1261" s="13"/>
      <c r="B1261" s="245"/>
      <c r="C1261" s="246"/>
      <c r="D1261" s="247" t="s">
        <v>232</v>
      </c>
      <c r="E1261" s="248" t="s">
        <v>1</v>
      </c>
      <c r="F1261" s="249" t="s">
        <v>3849</v>
      </c>
      <c r="G1261" s="246"/>
      <c r="H1261" s="250">
        <v>15.092000000000001</v>
      </c>
      <c r="I1261" s="251"/>
      <c r="J1261" s="246"/>
      <c r="K1261" s="246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6" t="s">
        <v>232</v>
      </c>
      <c r="AU1261" s="256" t="s">
        <v>89</v>
      </c>
      <c r="AV1261" s="13" t="s">
        <v>89</v>
      </c>
      <c r="AW1261" s="13" t="s">
        <v>33</v>
      </c>
      <c r="AX1261" s="13" t="s">
        <v>78</v>
      </c>
      <c r="AY1261" s="256" t="s">
        <v>224</v>
      </c>
    </row>
    <row r="1262" s="15" customFormat="1">
      <c r="A1262" s="15"/>
      <c r="B1262" s="267"/>
      <c r="C1262" s="268"/>
      <c r="D1262" s="247" t="s">
        <v>232</v>
      </c>
      <c r="E1262" s="269" t="s">
        <v>1</v>
      </c>
      <c r="F1262" s="270" t="s">
        <v>248</v>
      </c>
      <c r="G1262" s="268"/>
      <c r="H1262" s="271">
        <v>77.956999999999994</v>
      </c>
      <c r="I1262" s="272"/>
      <c r="J1262" s="268"/>
      <c r="K1262" s="268"/>
      <c r="L1262" s="273"/>
      <c r="M1262" s="274"/>
      <c r="N1262" s="275"/>
      <c r="O1262" s="275"/>
      <c r="P1262" s="275"/>
      <c r="Q1262" s="275"/>
      <c r="R1262" s="275"/>
      <c r="S1262" s="275"/>
      <c r="T1262" s="276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7" t="s">
        <v>232</v>
      </c>
      <c r="AU1262" s="277" t="s">
        <v>89</v>
      </c>
      <c r="AV1262" s="15" t="s">
        <v>230</v>
      </c>
      <c r="AW1262" s="15" t="s">
        <v>33</v>
      </c>
      <c r="AX1262" s="15" t="s">
        <v>84</v>
      </c>
      <c r="AY1262" s="277" t="s">
        <v>224</v>
      </c>
    </row>
    <row r="1263" s="2" customFormat="1" ht="16.5" customHeight="1">
      <c r="A1263" s="40"/>
      <c r="B1263" s="41"/>
      <c r="C1263" s="231" t="s">
        <v>1704</v>
      </c>
      <c r="D1263" s="231" t="s">
        <v>226</v>
      </c>
      <c r="E1263" s="232" t="s">
        <v>1970</v>
      </c>
      <c r="F1263" s="233" t="s">
        <v>1971</v>
      </c>
      <c r="G1263" s="234" t="s">
        <v>273</v>
      </c>
      <c r="H1263" s="235">
        <v>60.299999999999997</v>
      </c>
      <c r="I1263" s="236"/>
      <c r="J1263" s="237">
        <f>ROUND(I1263*H1263,2)</f>
        <v>0</v>
      </c>
      <c r="K1263" s="238"/>
      <c r="L1263" s="46"/>
      <c r="M1263" s="239" t="s">
        <v>1</v>
      </c>
      <c r="N1263" s="240" t="s">
        <v>44</v>
      </c>
      <c r="O1263" s="93"/>
      <c r="P1263" s="241">
        <f>O1263*H1263</f>
        <v>0</v>
      </c>
      <c r="Q1263" s="241">
        <v>2.0000000000000002E-05</v>
      </c>
      <c r="R1263" s="241">
        <f>Q1263*H1263</f>
        <v>0.001206</v>
      </c>
      <c r="S1263" s="241">
        <v>0</v>
      </c>
      <c r="T1263" s="242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43" t="s">
        <v>319</v>
      </c>
      <c r="AT1263" s="243" t="s">
        <v>226</v>
      </c>
      <c r="AU1263" s="243" t="s">
        <v>89</v>
      </c>
      <c r="AY1263" s="19" t="s">
        <v>224</v>
      </c>
      <c r="BE1263" s="244">
        <f>IF(N1263="základní",J1263,0)</f>
        <v>0</v>
      </c>
      <c r="BF1263" s="244">
        <f>IF(N1263="snížená",J1263,0)</f>
        <v>0</v>
      </c>
      <c r="BG1263" s="244">
        <f>IF(N1263="zákl. přenesená",J1263,0)</f>
        <v>0</v>
      </c>
      <c r="BH1263" s="244">
        <f>IF(N1263="sníž. přenesená",J1263,0)</f>
        <v>0</v>
      </c>
      <c r="BI1263" s="244">
        <f>IF(N1263="nulová",J1263,0)</f>
        <v>0</v>
      </c>
      <c r="BJ1263" s="19" t="s">
        <v>89</v>
      </c>
      <c r="BK1263" s="244">
        <f>ROUND(I1263*H1263,2)</f>
        <v>0</v>
      </c>
      <c r="BL1263" s="19" t="s">
        <v>319</v>
      </c>
      <c r="BM1263" s="243" t="s">
        <v>4562</v>
      </c>
    </row>
    <row r="1264" s="14" customFormat="1">
      <c r="A1264" s="14"/>
      <c r="B1264" s="257"/>
      <c r="C1264" s="258"/>
      <c r="D1264" s="247" t="s">
        <v>232</v>
      </c>
      <c r="E1264" s="259" t="s">
        <v>1</v>
      </c>
      <c r="F1264" s="260" t="s">
        <v>674</v>
      </c>
      <c r="G1264" s="258"/>
      <c r="H1264" s="259" t="s">
        <v>1</v>
      </c>
      <c r="I1264" s="261"/>
      <c r="J1264" s="258"/>
      <c r="K1264" s="258"/>
      <c r="L1264" s="262"/>
      <c r="M1264" s="263"/>
      <c r="N1264" s="264"/>
      <c r="O1264" s="264"/>
      <c r="P1264" s="264"/>
      <c r="Q1264" s="264"/>
      <c r="R1264" s="264"/>
      <c r="S1264" s="264"/>
      <c r="T1264" s="26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6" t="s">
        <v>232</v>
      </c>
      <c r="AU1264" s="266" t="s">
        <v>89</v>
      </c>
      <c r="AV1264" s="14" t="s">
        <v>84</v>
      </c>
      <c r="AW1264" s="14" t="s">
        <v>33</v>
      </c>
      <c r="AX1264" s="14" t="s">
        <v>78</v>
      </c>
      <c r="AY1264" s="266" t="s">
        <v>224</v>
      </c>
    </row>
    <row r="1265" s="13" customFormat="1">
      <c r="A1265" s="13"/>
      <c r="B1265" s="245"/>
      <c r="C1265" s="246"/>
      <c r="D1265" s="247" t="s">
        <v>232</v>
      </c>
      <c r="E1265" s="248" t="s">
        <v>1</v>
      </c>
      <c r="F1265" s="249" t="s">
        <v>3851</v>
      </c>
      <c r="G1265" s="246"/>
      <c r="H1265" s="250">
        <v>27.300000000000001</v>
      </c>
      <c r="I1265" s="251"/>
      <c r="J1265" s="246"/>
      <c r="K1265" s="246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6" t="s">
        <v>232</v>
      </c>
      <c r="AU1265" s="256" t="s">
        <v>89</v>
      </c>
      <c r="AV1265" s="13" t="s">
        <v>89</v>
      </c>
      <c r="AW1265" s="13" t="s">
        <v>33</v>
      </c>
      <c r="AX1265" s="13" t="s">
        <v>78</v>
      </c>
      <c r="AY1265" s="256" t="s">
        <v>224</v>
      </c>
    </row>
    <row r="1266" s="13" customFormat="1">
      <c r="A1266" s="13"/>
      <c r="B1266" s="245"/>
      <c r="C1266" s="246"/>
      <c r="D1266" s="247" t="s">
        <v>232</v>
      </c>
      <c r="E1266" s="248" t="s">
        <v>1</v>
      </c>
      <c r="F1266" s="249" t="s">
        <v>3852</v>
      </c>
      <c r="G1266" s="246"/>
      <c r="H1266" s="250">
        <v>10.5</v>
      </c>
      <c r="I1266" s="251"/>
      <c r="J1266" s="246"/>
      <c r="K1266" s="246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6" t="s">
        <v>232</v>
      </c>
      <c r="AU1266" s="256" t="s">
        <v>89</v>
      </c>
      <c r="AV1266" s="13" t="s">
        <v>89</v>
      </c>
      <c r="AW1266" s="13" t="s">
        <v>33</v>
      </c>
      <c r="AX1266" s="13" t="s">
        <v>78</v>
      </c>
      <c r="AY1266" s="256" t="s">
        <v>224</v>
      </c>
    </row>
    <row r="1267" s="13" customFormat="1">
      <c r="A1267" s="13"/>
      <c r="B1267" s="245"/>
      <c r="C1267" s="246"/>
      <c r="D1267" s="247" t="s">
        <v>232</v>
      </c>
      <c r="E1267" s="248" t="s">
        <v>1</v>
      </c>
      <c r="F1267" s="249" t="s">
        <v>3853</v>
      </c>
      <c r="G1267" s="246"/>
      <c r="H1267" s="250">
        <v>10.5</v>
      </c>
      <c r="I1267" s="251"/>
      <c r="J1267" s="246"/>
      <c r="K1267" s="246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6" t="s">
        <v>232</v>
      </c>
      <c r="AU1267" s="256" t="s">
        <v>89</v>
      </c>
      <c r="AV1267" s="13" t="s">
        <v>89</v>
      </c>
      <c r="AW1267" s="13" t="s">
        <v>33</v>
      </c>
      <c r="AX1267" s="13" t="s">
        <v>78</v>
      </c>
      <c r="AY1267" s="256" t="s">
        <v>224</v>
      </c>
    </row>
    <row r="1268" s="13" customFormat="1">
      <c r="A1268" s="13"/>
      <c r="B1268" s="245"/>
      <c r="C1268" s="246"/>
      <c r="D1268" s="247" t="s">
        <v>232</v>
      </c>
      <c r="E1268" s="248" t="s">
        <v>1</v>
      </c>
      <c r="F1268" s="249" t="s">
        <v>3854</v>
      </c>
      <c r="G1268" s="246"/>
      <c r="H1268" s="250">
        <v>12</v>
      </c>
      <c r="I1268" s="251"/>
      <c r="J1268" s="246"/>
      <c r="K1268" s="246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6" t="s">
        <v>232</v>
      </c>
      <c r="AU1268" s="256" t="s">
        <v>89</v>
      </c>
      <c r="AV1268" s="13" t="s">
        <v>89</v>
      </c>
      <c r="AW1268" s="13" t="s">
        <v>33</v>
      </c>
      <c r="AX1268" s="13" t="s">
        <v>78</v>
      </c>
      <c r="AY1268" s="256" t="s">
        <v>224</v>
      </c>
    </row>
    <row r="1269" s="15" customFormat="1">
      <c r="A1269" s="15"/>
      <c r="B1269" s="267"/>
      <c r="C1269" s="268"/>
      <c r="D1269" s="247" t="s">
        <v>232</v>
      </c>
      <c r="E1269" s="269" t="s">
        <v>1</v>
      </c>
      <c r="F1269" s="270" t="s">
        <v>248</v>
      </c>
      <c r="G1269" s="268"/>
      <c r="H1269" s="271">
        <v>60.299999999999997</v>
      </c>
      <c r="I1269" s="272"/>
      <c r="J1269" s="268"/>
      <c r="K1269" s="268"/>
      <c r="L1269" s="273"/>
      <c r="M1269" s="274"/>
      <c r="N1269" s="275"/>
      <c r="O1269" s="275"/>
      <c r="P1269" s="275"/>
      <c r="Q1269" s="275"/>
      <c r="R1269" s="275"/>
      <c r="S1269" s="275"/>
      <c r="T1269" s="276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77" t="s">
        <v>232</v>
      </c>
      <c r="AU1269" s="277" t="s">
        <v>89</v>
      </c>
      <c r="AV1269" s="15" t="s">
        <v>230</v>
      </c>
      <c r="AW1269" s="15" t="s">
        <v>33</v>
      </c>
      <c r="AX1269" s="15" t="s">
        <v>84</v>
      </c>
      <c r="AY1269" s="277" t="s">
        <v>224</v>
      </c>
    </row>
    <row r="1270" s="2" customFormat="1" ht="16.5" customHeight="1">
      <c r="A1270" s="40"/>
      <c r="B1270" s="41"/>
      <c r="C1270" s="231" t="s">
        <v>1709</v>
      </c>
      <c r="D1270" s="231" t="s">
        <v>226</v>
      </c>
      <c r="E1270" s="232" t="s">
        <v>1978</v>
      </c>
      <c r="F1270" s="233" t="s">
        <v>1979</v>
      </c>
      <c r="G1270" s="234" t="s">
        <v>273</v>
      </c>
      <c r="H1270" s="235">
        <v>61.75</v>
      </c>
      <c r="I1270" s="236"/>
      <c r="J1270" s="237">
        <f>ROUND(I1270*H1270,2)</f>
        <v>0</v>
      </c>
      <c r="K1270" s="238"/>
      <c r="L1270" s="46"/>
      <c r="M1270" s="239" t="s">
        <v>1</v>
      </c>
      <c r="N1270" s="240" t="s">
        <v>44</v>
      </c>
      <c r="O1270" s="93"/>
      <c r="P1270" s="241">
        <f>O1270*H1270</f>
        <v>0</v>
      </c>
      <c r="Q1270" s="241">
        <v>1.0000000000000001E-05</v>
      </c>
      <c r="R1270" s="241">
        <f>Q1270*H1270</f>
        <v>0.0006175000000000001</v>
      </c>
      <c r="S1270" s="241">
        <v>0</v>
      </c>
      <c r="T1270" s="242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43" t="s">
        <v>319</v>
      </c>
      <c r="AT1270" s="243" t="s">
        <v>226</v>
      </c>
      <c r="AU1270" s="243" t="s">
        <v>89</v>
      </c>
      <c r="AY1270" s="19" t="s">
        <v>224</v>
      </c>
      <c r="BE1270" s="244">
        <f>IF(N1270="základní",J1270,0)</f>
        <v>0</v>
      </c>
      <c r="BF1270" s="244">
        <f>IF(N1270="snížená",J1270,0)</f>
        <v>0</v>
      </c>
      <c r="BG1270" s="244">
        <f>IF(N1270="zákl. přenesená",J1270,0)</f>
        <v>0</v>
      </c>
      <c r="BH1270" s="244">
        <f>IF(N1270="sníž. přenesená",J1270,0)</f>
        <v>0</v>
      </c>
      <c r="BI1270" s="244">
        <f>IF(N1270="nulová",J1270,0)</f>
        <v>0</v>
      </c>
      <c r="BJ1270" s="19" t="s">
        <v>89</v>
      </c>
      <c r="BK1270" s="244">
        <f>ROUND(I1270*H1270,2)</f>
        <v>0</v>
      </c>
      <c r="BL1270" s="19" t="s">
        <v>319</v>
      </c>
      <c r="BM1270" s="243" t="s">
        <v>4563</v>
      </c>
    </row>
    <row r="1271" s="14" customFormat="1">
      <c r="A1271" s="14"/>
      <c r="B1271" s="257"/>
      <c r="C1271" s="258"/>
      <c r="D1271" s="247" t="s">
        <v>232</v>
      </c>
      <c r="E1271" s="259" t="s">
        <v>1</v>
      </c>
      <c r="F1271" s="260" t="s">
        <v>3856</v>
      </c>
      <c r="G1271" s="258"/>
      <c r="H1271" s="259" t="s">
        <v>1</v>
      </c>
      <c r="I1271" s="261"/>
      <c r="J1271" s="258"/>
      <c r="K1271" s="258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6" t="s">
        <v>232</v>
      </c>
      <c r="AU1271" s="266" t="s">
        <v>89</v>
      </c>
      <c r="AV1271" s="14" t="s">
        <v>84</v>
      </c>
      <c r="AW1271" s="14" t="s">
        <v>33</v>
      </c>
      <c r="AX1271" s="14" t="s">
        <v>78</v>
      </c>
      <c r="AY1271" s="266" t="s">
        <v>224</v>
      </c>
    </row>
    <row r="1272" s="13" customFormat="1">
      <c r="A1272" s="13"/>
      <c r="B1272" s="245"/>
      <c r="C1272" s="246"/>
      <c r="D1272" s="247" t="s">
        <v>232</v>
      </c>
      <c r="E1272" s="248" t="s">
        <v>1</v>
      </c>
      <c r="F1272" s="249" t="s">
        <v>3857</v>
      </c>
      <c r="G1272" s="246"/>
      <c r="H1272" s="250">
        <v>23.620000000000001</v>
      </c>
      <c r="I1272" s="251"/>
      <c r="J1272" s="246"/>
      <c r="K1272" s="246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6" t="s">
        <v>232</v>
      </c>
      <c r="AU1272" s="256" t="s">
        <v>89</v>
      </c>
      <c r="AV1272" s="13" t="s">
        <v>89</v>
      </c>
      <c r="AW1272" s="13" t="s">
        <v>33</v>
      </c>
      <c r="AX1272" s="13" t="s">
        <v>78</v>
      </c>
      <c r="AY1272" s="256" t="s">
        <v>224</v>
      </c>
    </row>
    <row r="1273" s="13" customFormat="1">
      <c r="A1273" s="13"/>
      <c r="B1273" s="245"/>
      <c r="C1273" s="246"/>
      <c r="D1273" s="247" t="s">
        <v>232</v>
      </c>
      <c r="E1273" s="248" t="s">
        <v>1</v>
      </c>
      <c r="F1273" s="249" t="s">
        <v>3858</v>
      </c>
      <c r="G1273" s="246"/>
      <c r="H1273" s="250">
        <v>12.720000000000001</v>
      </c>
      <c r="I1273" s="251"/>
      <c r="J1273" s="246"/>
      <c r="K1273" s="246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6" t="s">
        <v>232</v>
      </c>
      <c r="AU1273" s="256" t="s">
        <v>89</v>
      </c>
      <c r="AV1273" s="13" t="s">
        <v>89</v>
      </c>
      <c r="AW1273" s="13" t="s">
        <v>33</v>
      </c>
      <c r="AX1273" s="13" t="s">
        <v>78</v>
      </c>
      <c r="AY1273" s="256" t="s">
        <v>224</v>
      </c>
    </row>
    <row r="1274" s="13" customFormat="1">
      <c r="A1274" s="13"/>
      <c r="B1274" s="245"/>
      <c r="C1274" s="246"/>
      <c r="D1274" s="247" t="s">
        <v>232</v>
      </c>
      <c r="E1274" s="248" t="s">
        <v>1</v>
      </c>
      <c r="F1274" s="249" t="s">
        <v>3859</v>
      </c>
      <c r="G1274" s="246"/>
      <c r="H1274" s="250">
        <v>12.720000000000001</v>
      </c>
      <c r="I1274" s="251"/>
      <c r="J1274" s="246"/>
      <c r="K1274" s="246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6" t="s">
        <v>232</v>
      </c>
      <c r="AU1274" s="256" t="s">
        <v>89</v>
      </c>
      <c r="AV1274" s="13" t="s">
        <v>89</v>
      </c>
      <c r="AW1274" s="13" t="s">
        <v>33</v>
      </c>
      <c r="AX1274" s="13" t="s">
        <v>78</v>
      </c>
      <c r="AY1274" s="256" t="s">
        <v>224</v>
      </c>
    </row>
    <row r="1275" s="13" customFormat="1">
      <c r="A1275" s="13"/>
      <c r="B1275" s="245"/>
      <c r="C1275" s="246"/>
      <c r="D1275" s="247" t="s">
        <v>232</v>
      </c>
      <c r="E1275" s="248" t="s">
        <v>1</v>
      </c>
      <c r="F1275" s="249" t="s">
        <v>3860</v>
      </c>
      <c r="G1275" s="246"/>
      <c r="H1275" s="250">
        <v>12.69</v>
      </c>
      <c r="I1275" s="251"/>
      <c r="J1275" s="246"/>
      <c r="K1275" s="246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6" t="s">
        <v>232</v>
      </c>
      <c r="AU1275" s="256" t="s">
        <v>89</v>
      </c>
      <c r="AV1275" s="13" t="s">
        <v>89</v>
      </c>
      <c r="AW1275" s="13" t="s">
        <v>33</v>
      </c>
      <c r="AX1275" s="13" t="s">
        <v>78</v>
      </c>
      <c r="AY1275" s="256" t="s">
        <v>224</v>
      </c>
    </row>
    <row r="1276" s="15" customFormat="1">
      <c r="A1276" s="15"/>
      <c r="B1276" s="267"/>
      <c r="C1276" s="268"/>
      <c r="D1276" s="247" t="s">
        <v>232</v>
      </c>
      <c r="E1276" s="269" t="s">
        <v>1</v>
      </c>
      <c r="F1276" s="270" t="s">
        <v>248</v>
      </c>
      <c r="G1276" s="268"/>
      <c r="H1276" s="271">
        <v>61.75</v>
      </c>
      <c r="I1276" s="272"/>
      <c r="J1276" s="268"/>
      <c r="K1276" s="268"/>
      <c r="L1276" s="273"/>
      <c r="M1276" s="274"/>
      <c r="N1276" s="275"/>
      <c r="O1276" s="275"/>
      <c r="P1276" s="275"/>
      <c r="Q1276" s="275"/>
      <c r="R1276" s="275"/>
      <c r="S1276" s="275"/>
      <c r="T1276" s="27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7" t="s">
        <v>232</v>
      </c>
      <c r="AU1276" s="277" t="s">
        <v>89</v>
      </c>
      <c r="AV1276" s="15" t="s">
        <v>230</v>
      </c>
      <c r="AW1276" s="15" t="s">
        <v>33</v>
      </c>
      <c r="AX1276" s="15" t="s">
        <v>84</v>
      </c>
      <c r="AY1276" s="277" t="s">
        <v>224</v>
      </c>
    </row>
    <row r="1277" s="2" customFormat="1" ht="16.5" customHeight="1">
      <c r="A1277" s="40"/>
      <c r="B1277" s="41"/>
      <c r="C1277" s="278" t="s">
        <v>1714</v>
      </c>
      <c r="D1277" s="278" t="s">
        <v>390</v>
      </c>
      <c r="E1277" s="279" t="s">
        <v>1986</v>
      </c>
      <c r="F1277" s="280" t="s">
        <v>1987</v>
      </c>
      <c r="G1277" s="281" t="s">
        <v>273</v>
      </c>
      <c r="H1277" s="282">
        <v>62.984999999999999</v>
      </c>
      <c r="I1277" s="283"/>
      <c r="J1277" s="284">
        <f>ROUND(I1277*H1277,2)</f>
        <v>0</v>
      </c>
      <c r="K1277" s="285"/>
      <c r="L1277" s="286"/>
      <c r="M1277" s="287" t="s">
        <v>1</v>
      </c>
      <c r="N1277" s="288" t="s">
        <v>44</v>
      </c>
      <c r="O1277" s="93"/>
      <c r="P1277" s="241">
        <f>O1277*H1277</f>
        <v>0</v>
      </c>
      <c r="Q1277" s="241">
        <v>0.00020000000000000001</v>
      </c>
      <c r="R1277" s="241">
        <f>Q1277*H1277</f>
        <v>0.012597000000000001</v>
      </c>
      <c r="S1277" s="241">
        <v>0</v>
      </c>
      <c r="T1277" s="242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3" t="s">
        <v>418</v>
      </c>
      <c r="AT1277" s="243" t="s">
        <v>390</v>
      </c>
      <c r="AU1277" s="243" t="s">
        <v>89</v>
      </c>
      <c r="AY1277" s="19" t="s">
        <v>224</v>
      </c>
      <c r="BE1277" s="244">
        <f>IF(N1277="základní",J1277,0)</f>
        <v>0</v>
      </c>
      <c r="BF1277" s="244">
        <f>IF(N1277="snížená",J1277,0)</f>
        <v>0</v>
      </c>
      <c r="BG1277" s="244">
        <f>IF(N1277="zákl. přenesená",J1277,0)</f>
        <v>0</v>
      </c>
      <c r="BH1277" s="244">
        <f>IF(N1277="sníž. přenesená",J1277,0)</f>
        <v>0</v>
      </c>
      <c r="BI1277" s="244">
        <f>IF(N1277="nulová",J1277,0)</f>
        <v>0</v>
      </c>
      <c r="BJ1277" s="19" t="s">
        <v>89</v>
      </c>
      <c r="BK1277" s="244">
        <f>ROUND(I1277*H1277,2)</f>
        <v>0</v>
      </c>
      <c r="BL1277" s="19" t="s">
        <v>319</v>
      </c>
      <c r="BM1277" s="243" t="s">
        <v>4564</v>
      </c>
    </row>
    <row r="1278" s="13" customFormat="1">
      <c r="A1278" s="13"/>
      <c r="B1278" s="245"/>
      <c r="C1278" s="246"/>
      <c r="D1278" s="247" t="s">
        <v>232</v>
      </c>
      <c r="E1278" s="248" t="s">
        <v>1</v>
      </c>
      <c r="F1278" s="249" t="s">
        <v>3862</v>
      </c>
      <c r="G1278" s="246"/>
      <c r="H1278" s="250">
        <v>62.984999999999999</v>
      </c>
      <c r="I1278" s="251"/>
      <c r="J1278" s="246"/>
      <c r="K1278" s="246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6" t="s">
        <v>232</v>
      </c>
      <c r="AU1278" s="256" t="s">
        <v>89</v>
      </c>
      <c r="AV1278" s="13" t="s">
        <v>89</v>
      </c>
      <c r="AW1278" s="13" t="s">
        <v>33</v>
      </c>
      <c r="AX1278" s="13" t="s">
        <v>84</v>
      </c>
      <c r="AY1278" s="256" t="s">
        <v>224</v>
      </c>
    </row>
    <row r="1279" s="2" customFormat="1" ht="16.5" customHeight="1">
      <c r="A1279" s="40"/>
      <c r="B1279" s="41"/>
      <c r="C1279" s="231" t="s">
        <v>1717</v>
      </c>
      <c r="D1279" s="231" t="s">
        <v>226</v>
      </c>
      <c r="E1279" s="232" t="s">
        <v>1991</v>
      </c>
      <c r="F1279" s="233" t="s">
        <v>1992</v>
      </c>
      <c r="G1279" s="234" t="s">
        <v>273</v>
      </c>
      <c r="H1279" s="235">
        <v>3.2000000000000002</v>
      </c>
      <c r="I1279" s="236"/>
      <c r="J1279" s="237">
        <f>ROUND(I1279*H1279,2)</f>
        <v>0</v>
      </c>
      <c r="K1279" s="238"/>
      <c r="L1279" s="46"/>
      <c r="M1279" s="239" t="s">
        <v>1</v>
      </c>
      <c r="N1279" s="240" t="s">
        <v>44</v>
      </c>
      <c r="O1279" s="93"/>
      <c r="P1279" s="241">
        <f>O1279*H1279</f>
        <v>0</v>
      </c>
      <c r="Q1279" s="241">
        <v>0</v>
      </c>
      <c r="R1279" s="241">
        <f>Q1279*H1279</f>
        <v>0</v>
      </c>
      <c r="S1279" s="241">
        <v>0</v>
      </c>
      <c r="T1279" s="242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43" t="s">
        <v>319</v>
      </c>
      <c r="AT1279" s="243" t="s">
        <v>226</v>
      </c>
      <c r="AU1279" s="243" t="s">
        <v>89</v>
      </c>
      <c r="AY1279" s="19" t="s">
        <v>224</v>
      </c>
      <c r="BE1279" s="244">
        <f>IF(N1279="základní",J1279,0)</f>
        <v>0</v>
      </c>
      <c r="BF1279" s="244">
        <f>IF(N1279="snížená",J1279,0)</f>
        <v>0</v>
      </c>
      <c r="BG1279" s="244">
        <f>IF(N1279="zákl. přenesená",J1279,0)</f>
        <v>0</v>
      </c>
      <c r="BH1279" s="244">
        <f>IF(N1279="sníž. přenesená",J1279,0)</f>
        <v>0</v>
      </c>
      <c r="BI1279" s="244">
        <f>IF(N1279="nulová",J1279,0)</f>
        <v>0</v>
      </c>
      <c r="BJ1279" s="19" t="s">
        <v>89</v>
      </c>
      <c r="BK1279" s="244">
        <f>ROUND(I1279*H1279,2)</f>
        <v>0</v>
      </c>
      <c r="BL1279" s="19" t="s">
        <v>319</v>
      </c>
      <c r="BM1279" s="243" t="s">
        <v>4565</v>
      </c>
    </row>
    <row r="1280" s="14" customFormat="1">
      <c r="A1280" s="14"/>
      <c r="B1280" s="257"/>
      <c r="C1280" s="258"/>
      <c r="D1280" s="247" t="s">
        <v>232</v>
      </c>
      <c r="E1280" s="259" t="s">
        <v>1</v>
      </c>
      <c r="F1280" s="260" t="s">
        <v>1994</v>
      </c>
      <c r="G1280" s="258"/>
      <c r="H1280" s="259" t="s">
        <v>1</v>
      </c>
      <c r="I1280" s="261"/>
      <c r="J1280" s="258"/>
      <c r="K1280" s="258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6" t="s">
        <v>232</v>
      </c>
      <c r="AU1280" s="266" t="s">
        <v>89</v>
      </c>
      <c r="AV1280" s="14" t="s">
        <v>84</v>
      </c>
      <c r="AW1280" s="14" t="s">
        <v>33</v>
      </c>
      <c r="AX1280" s="14" t="s">
        <v>78</v>
      </c>
      <c r="AY1280" s="266" t="s">
        <v>224</v>
      </c>
    </row>
    <row r="1281" s="13" customFormat="1">
      <c r="A1281" s="13"/>
      <c r="B1281" s="245"/>
      <c r="C1281" s="246"/>
      <c r="D1281" s="247" t="s">
        <v>232</v>
      </c>
      <c r="E1281" s="248" t="s">
        <v>1</v>
      </c>
      <c r="F1281" s="249" t="s">
        <v>3864</v>
      </c>
      <c r="G1281" s="246"/>
      <c r="H1281" s="250">
        <v>3.2000000000000002</v>
      </c>
      <c r="I1281" s="251"/>
      <c r="J1281" s="246"/>
      <c r="K1281" s="246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6" t="s">
        <v>232</v>
      </c>
      <c r="AU1281" s="256" t="s">
        <v>89</v>
      </c>
      <c r="AV1281" s="13" t="s">
        <v>89</v>
      </c>
      <c r="AW1281" s="13" t="s">
        <v>33</v>
      </c>
      <c r="AX1281" s="13" t="s">
        <v>84</v>
      </c>
      <c r="AY1281" s="256" t="s">
        <v>224</v>
      </c>
    </row>
    <row r="1282" s="2" customFormat="1" ht="16.5" customHeight="1">
      <c r="A1282" s="40"/>
      <c r="B1282" s="41"/>
      <c r="C1282" s="278" t="s">
        <v>1723</v>
      </c>
      <c r="D1282" s="278" t="s">
        <v>390</v>
      </c>
      <c r="E1282" s="279" t="s">
        <v>1997</v>
      </c>
      <c r="F1282" s="280" t="s">
        <v>1998</v>
      </c>
      <c r="G1282" s="281" t="s">
        <v>273</v>
      </c>
      <c r="H1282" s="282">
        <v>3.52</v>
      </c>
      <c r="I1282" s="283"/>
      <c r="J1282" s="284">
        <f>ROUND(I1282*H1282,2)</f>
        <v>0</v>
      </c>
      <c r="K1282" s="285"/>
      <c r="L1282" s="286"/>
      <c r="M1282" s="287" t="s">
        <v>1</v>
      </c>
      <c r="N1282" s="288" t="s">
        <v>44</v>
      </c>
      <c r="O1282" s="93"/>
      <c r="P1282" s="241">
        <f>O1282*H1282</f>
        <v>0</v>
      </c>
      <c r="Q1282" s="241">
        <v>0.00016000000000000001</v>
      </c>
      <c r="R1282" s="241">
        <f>Q1282*H1282</f>
        <v>0.00056320000000000003</v>
      </c>
      <c r="S1282" s="241">
        <v>0</v>
      </c>
      <c r="T1282" s="242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3" t="s">
        <v>418</v>
      </c>
      <c r="AT1282" s="243" t="s">
        <v>390</v>
      </c>
      <c r="AU1282" s="243" t="s">
        <v>89</v>
      </c>
      <c r="AY1282" s="19" t="s">
        <v>224</v>
      </c>
      <c r="BE1282" s="244">
        <f>IF(N1282="základní",J1282,0)</f>
        <v>0</v>
      </c>
      <c r="BF1282" s="244">
        <f>IF(N1282="snížená",J1282,0)</f>
        <v>0</v>
      </c>
      <c r="BG1282" s="244">
        <f>IF(N1282="zákl. přenesená",J1282,0)</f>
        <v>0</v>
      </c>
      <c r="BH1282" s="244">
        <f>IF(N1282="sníž. přenesená",J1282,0)</f>
        <v>0</v>
      </c>
      <c r="BI1282" s="244">
        <f>IF(N1282="nulová",J1282,0)</f>
        <v>0</v>
      </c>
      <c r="BJ1282" s="19" t="s">
        <v>89</v>
      </c>
      <c r="BK1282" s="244">
        <f>ROUND(I1282*H1282,2)</f>
        <v>0</v>
      </c>
      <c r="BL1282" s="19" t="s">
        <v>319</v>
      </c>
      <c r="BM1282" s="243" t="s">
        <v>4566</v>
      </c>
    </row>
    <row r="1283" s="13" customFormat="1">
      <c r="A1283" s="13"/>
      <c r="B1283" s="245"/>
      <c r="C1283" s="246"/>
      <c r="D1283" s="247" t="s">
        <v>232</v>
      </c>
      <c r="E1283" s="248" t="s">
        <v>1</v>
      </c>
      <c r="F1283" s="249" t="s">
        <v>3866</v>
      </c>
      <c r="G1283" s="246"/>
      <c r="H1283" s="250">
        <v>3.52</v>
      </c>
      <c r="I1283" s="251"/>
      <c r="J1283" s="246"/>
      <c r="K1283" s="246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6" t="s">
        <v>232</v>
      </c>
      <c r="AU1283" s="256" t="s">
        <v>89</v>
      </c>
      <c r="AV1283" s="13" t="s">
        <v>89</v>
      </c>
      <c r="AW1283" s="13" t="s">
        <v>33</v>
      </c>
      <c r="AX1283" s="13" t="s">
        <v>84</v>
      </c>
      <c r="AY1283" s="256" t="s">
        <v>224</v>
      </c>
    </row>
    <row r="1284" s="2" customFormat="1" ht="16.5" customHeight="1">
      <c r="A1284" s="40"/>
      <c r="B1284" s="41"/>
      <c r="C1284" s="231" t="s">
        <v>1732</v>
      </c>
      <c r="D1284" s="231" t="s">
        <v>226</v>
      </c>
      <c r="E1284" s="232" t="s">
        <v>2002</v>
      </c>
      <c r="F1284" s="233" t="s">
        <v>2003</v>
      </c>
      <c r="G1284" s="234" t="s">
        <v>810</v>
      </c>
      <c r="H1284" s="289"/>
      <c r="I1284" s="236"/>
      <c r="J1284" s="237">
        <f>ROUND(I1284*H1284,2)</f>
        <v>0</v>
      </c>
      <c r="K1284" s="238"/>
      <c r="L1284" s="46"/>
      <c r="M1284" s="239" t="s">
        <v>1</v>
      </c>
      <c r="N1284" s="240" t="s">
        <v>44</v>
      </c>
      <c r="O1284" s="93"/>
      <c r="P1284" s="241">
        <f>O1284*H1284</f>
        <v>0</v>
      </c>
      <c r="Q1284" s="241">
        <v>0</v>
      </c>
      <c r="R1284" s="241">
        <f>Q1284*H1284</f>
        <v>0</v>
      </c>
      <c r="S1284" s="241">
        <v>0</v>
      </c>
      <c r="T1284" s="242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3" t="s">
        <v>319</v>
      </c>
      <c r="AT1284" s="243" t="s">
        <v>226</v>
      </c>
      <c r="AU1284" s="243" t="s">
        <v>89</v>
      </c>
      <c r="AY1284" s="19" t="s">
        <v>224</v>
      </c>
      <c r="BE1284" s="244">
        <f>IF(N1284="základní",J1284,0)</f>
        <v>0</v>
      </c>
      <c r="BF1284" s="244">
        <f>IF(N1284="snížená",J1284,0)</f>
        <v>0</v>
      </c>
      <c r="BG1284" s="244">
        <f>IF(N1284="zákl. přenesená",J1284,0)</f>
        <v>0</v>
      </c>
      <c r="BH1284" s="244">
        <f>IF(N1284="sníž. přenesená",J1284,0)</f>
        <v>0</v>
      </c>
      <c r="BI1284" s="244">
        <f>IF(N1284="nulová",J1284,0)</f>
        <v>0</v>
      </c>
      <c r="BJ1284" s="19" t="s">
        <v>89</v>
      </c>
      <c r="BK1284" s="244">
        <f>ROUND(I1284*H1284,2)</f>
        <v>0</v>
      </c>
      <c r="BL1284" s="19" t="s">
        <v>319</v>
      </c>
      <c r="BM1284" s="243" t="s">
        <v>4567</v>
      </c>
    </row>
    <row r="1285" s="12" customFormat="1" ht="22.8" customHeight="1">
      <c r="A1285" s="12"/>
      <c r="B1285" s="215"/>
      <c r="C1285" s="216"/>
      <c r="D1285" s="217" t="s">
        <v>77</v>
      </c>
      <c r="E1285" s="229" t="s">
        <v>2005</v>
      </c>
      <c r="F1285" s="229" t="s">
        <v>2006</v>
      </c>
      <c r="G1285" s="216"/>
      <c r="H1285" s="216"/>
      <c r="I1285" s="219"/>
      <c r="J1285" s="230">
        <f>BK1285</f>
        <v>0</v>
      </c>
      <c r="K1285" s="216"/>
      <c r="L1285" s="221"/>
      <c r="M1285" s="222"/>
      <c r="N1285" s="223"/>
      <c r="O1285" s="223"/>
      <c r="P1285" s="224">
        <f>SUM(P1286:P1310)</f>
        <v>0</v>
      </c>
      <c r="Q1285" s="223"/>
      <c r="R1285" s="224">
        <f>SUM(R1286:R1310)</f>
        <v>0.74160836000000008</v>
      </c>
      <c r="S1285" s="223"/>
      <c r="T1285" s="225">
        <f>SUM(T1286:T1310)</f>
        <v>0</v>
      </c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R1285" s="226" t="s">
        <v>89</v>
      </c>
      <c r="AT1285" s="227" t="s">
        <v>77</v>
      </c>
      <c r="AU1285" s="227" t="s">
        <v>84</v>
      </c>
      <c r="AY1285" s="226" t="s">
        <v>224</v>
      </c>
      <c r="BK1285" s="228">
        <f>SUM(BK1286:BK1310)</f>
        <v>0</v>
      </c>
    </row>
    <row r="1286" s="2" customFormat="1" ht="16.5" customHeight="1">
      <c r="A1286" s="40"/>
      <c r="B1286" s="41"/>
      <c r="C1286" s="231" t="s">
        <v>1738</v>
      </c>
      <c r="D1286" s="231" t="s">
        <v>226</v>
      </c>
      <c r="E1286" s="232" t="s">
        <v>2008</v>
      </c>
      <c r="F1286" s="233" t="s">
        <v>2009</v>
      </c>
      <c r="G1286" s="234" t="s">
        <v>229</v>
      </c>
      <c r="H1286" s="235">
        <v>26.079000000000001</v>
      </c>
      <c r="I1286" s="236"/>
      <c r="J1286" s="237">
        <f>ROUND(I1286*H1286,2)</f>
        <v>0</v>
      </c>
      <c r="K1286" s="238"/>
      <c r="L1286" s="46"/>
      <c r="M1286" s="239" t="s">
        <v>1</v>
      </c>
      <c r="N1286" s="240" t="s">
        <v>44</v>
      </c>
      <c r="O1286" s="93"/>
      <c r="P1286" s="241">
        <f>O1286*H1286</f>
        <v>0</v>
      </c>
      <c r="Q1286" s="241">
        <v>0.00029999999999999997</v>
      </c>
      <c r="R1286" s="241">
        <f>Q1286*H1286</f>
        <v>0.0078236999999999994</v>
      </c>
      <c r="S1286" s="241">
        <v>0</v>
      </c>
      <c r="T1286" s="242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3" t="s">
        <v>319</v>
      </c>
      <c r="AT1286" s="243" t="s">
        <v>226</v>
      </c>
      <c r="AU1286" s="243" t="s">
        <v>89</v>
      </c>
      <c r="AY1286" s="19" t="s">
        <v>224</v>
      </c>
      <c r="BE1286" s="244">
        <f>IF(N1286="základní",J1286,0)</f>
        <v>0</v>
      </c>
      <c r="BF1286" s="244">
        <f>IF(N1286="snížená",J1286,0)</f>
        <v>0</v>
      </c>
      <c r="BG1286" s="244">
        <f>IF(N1286="zákl. přenesená",J1286,0)</f>
        <v>0</v>
      </c>
      <c r="BH1286" s="244">
        <f>IF(N1286="sníž. přenesená",J1286,0)</f>
        <v>0</v>
      </c>
      <c r="BI1286" s="244">
        <f>IF(N1286="nulová",J1286,0)</f>
        <v>0</v>
      </c>
      <c r="BJ1286" s="19" t="s">
        <v>89</v>
      </c>
      <c r="BK1286" s="244">
        <f>ROUND(I1286*H1286,2)</f>
        <v>0</v>
      </c>
      <c r="BL1286" s="19" t="s">
        <v>319</v>
      </c>
      <c r="BM1286" s="243" t="s">
        <v>4568</v>
      </c>
    </row>
    <row r="1287" s="14" customFormat="1">
      <c r="A1287" s="14"/>
      <c r="B1287" s="257"/>
      <c r="C1287" s="258"/>
      <c r="D1287" s="247" t="s">
        <v>232</v>
      </c>
      <c r="E1287" s="259" t="s">
        <v>1</v>
      </c>
      <c r="F1287" s="260" t="s">
        <v>517</v>
      </c>
      <c r="G1287" s="258"/>
      <c r="H1287" s="259" t="s">
        <v>1</v>
      </c>
      <c r="I1287" s="261"/>
      <c r="J1287" s="258"/>
      <c r="K1287" s="258"/>
      <c r="L1287" s="262"/>
      <c r="M1287" s="263"/>
      <c r="N1287" s="264"/>
      <c r="O1287" s="264"/>
      <c r="P1287" s="264"/>
      <c r="Q1287" s="264"/>
      <c r="R1287" s="264"/>
      <c r="S1287" s="264"/>
      <c r="T1287" s="26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6" t="s">
        <v>232</v>
      </c>
      <c r="AU1287" s="266" t="s">
        <v>89</v>
      </c>
      <c r="AV1287" s="14" t="s">
        <v>84</v>
      </c>
      <c r="AW1287" s="14" t="s">
        <v>33</v>
      </c>
      <c r="AX1287" s="14" t="s">
        <v>78</v>
      </c>
      <c r="AY1287" s="266" t="s">
        <v>224</v>
      </c>
    </row>
    <row r="1288" s="13" customFormat="1">
      <c r="A1288" s="13"/>
      <c r="B1288" s="245"/>
      <c r="C1288" s="246"/>
      <c r="D1288" s="247" t="s">
        <v>232</v>
      </c>
      <c r="E1288" s="248" t="s">
        <v>1</v>
      </c>
      <c r="F1288" s="249" t="s">
        <v>3341</v>
      </c>
      <c r="G1288" s="246"/>
      <c r="H1288" s="250">
        <v>21.105</v>
      </c>
      <c r="I1288" s="251"/>
      <c r="J1288" s="246"/>
      <c r="K1288" s="246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6" t="s">
        <v>232</v>
      </c>
      <c r="AU1288" s="256" t="s">
        <v>89</v>
      </c>
      <c r="AV1288" s="13" t="s">
        <v>89</v>
      </c>
      <c r="AW1288" s="13" t="s">
        <v>33</v>
      </c>
      <c r="AX1288" s="13" t="s">
        <v>78</v>
      </c>
      <c r="AY1288" s="256" t="s">
        <v>224</v>
      </c>
    </row>
    <row r="1289" s="13" customFormat="1">
      <c r="A1289" s="13"/>
      <c r="B1289" s="245"/>
      <c r="C1289" s="246"/>
      <c r="D1289" s="247" t="s">
        <v>232</v>
      </c>
      <c r="E1289" s="248" t="s">
        <v>1</v>
      </c>
      <c r="F1289" s="249" t="s">
        <v>3363</v>
      </c>
      <c r="G1289" s="246"/>
      <c r="H1289" s="250">
        <v>4.9740000000000002</v>
      </c>
      <c r="I1289" s="251"/>
      <c r="J1289" s="246"/>
      <c r="K1289" s="246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6" t="s">
        <v>232</v>
      </c>
      <c r="AU1289" s="256" t="s">
        <v>89</v>
      </c>
      <c r="AV1289" s="13" t="s">
        <v>89</v>
      </c>
      <c r="AW1289" s="13" t="s">
        <v>33</v>
      </c>
      <c r="AX1289" s="13" t="s">
        <v>78</v>
      </c>
      <c r="AY1289" s="256" t="s">
        <v>224</v>
      </c>
    </row>
    <row r="1290" s="15" customFormat="1">
      <c r="A1290" s="15"/>
      <c r="B1290" s="267"/>
      <c r="C1290" s="268"/>
      <c r="D1290" s="247" t="s">
        <v>232</v>
      </c>
      <c r="E1290" s="269" t="s">
        <v>1</v>
      </c>
      <c r="F1290" s="270" t="s">
        <v>248</v>
      </c>
      <c r="G1290" s="268"/>
      <c r="H1290" s="271">
        <v>26.079000000000001</v>
      </c>
      <c r="I1290" s="272"/>
      <c r="J1290" s="268"/>
      <c r="K1290" s="268"/>
      <c r="L1290" s="273"/>
      <c r="M1290" s="274"/>
      <c r="N1290" s="275"/>
      <c r="O1290" s="275"/>
      <c r="P1290" s="275"/>
      <c r="Q1290" s="275"/>
      <c r="R1290" s="275"/>
      <c r="S1290" s="275"/>
      <c r="T1290" s="276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77" t="s">
        <v>232</v>
      </c>
      <c r="AU1290" s="277" t="s">
        <v>89</v>
      </c>
      <c r="AV1290" s="15" t="s">
        <v>230</v>
      </c>
      <c r="AW1290" s="15" t="s">
        <v>33</v>
      </c>
      <c r="AX1290" s="15" t="s">
        <v>84</v>
      </c>
      <c r="AY1290" s="277" t="s">
        <v>224</v>
      </c>
    </row>
    <row r="1291" s="2" customFormat="1" ht="16.5" customHeight="1">
      <c r="A1291" s="40"/>
      <c r="B1291" s="41"/>
      <c r="C1291" s="231" t="s">
        <v>1744</v>
      </c>
      <c r="D1291" s="231" t="s">
        <v>226</v>
      </c>
      <c r="E1291" s="232" t="s">
        <v>2014</v>
      </c>
      <c r="F1291" s="233" t="s">
        <v>2015</v>
      </c>
      <c r="G1291" s="234" t="s">
        <v>229</v>
      </c>
      <c r="H1291" s="235">
        <v>26.079000000000001</v>
      </c>
      <c r="I1291" s="236"/>
      <c r="J1291" s="237">
        <f>ROUND(I1291*H1291,2)</f>
        <v>0</v>
      </c>
      <c r="K1291" s="238"/>
      <c r="L1291" s="46"/>
      <c r="M1291" s="239" t="s">
        <v>1</v>
      </c>
      <c r="N1291" s="240" t="s">
        <v>44</v>
      </c>
      <c r="O1291" s="93"/>
      <c r="P1291" s="241">
        <f>O1291*H1291</f>
        <v>0</v>
      </c>
      <c r="Q1291" s="241">
        <v>0.0015</v>
      </c>
      <c r="R1291" s="241">
        <f>Q1291*H1291</f>
        <v>0.0391185</v>
      </c>
      <c r="S1291" s="241">
        <v>0</v>
      </c>
      <c r="T1291" s="242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43" t="s">
        <v>319</v>
      </c>
      <c r="AT1291" s="243" t="s">
        <v>226</v>
      </c>
      <c r="AU1291" s="243" t="s">
        <v>89</v>
      </c>
      <c r="AY1291" s="19" t="s">
        <v>224</v>
      </c>
      <c r="BE1291" s="244">
        <f>IF(N1291="základní",J1291,0)</f>
        <v>0</v>
      </c>
      <c r="BF1291" s="244">
        <f>IF(N1291="snížená",J1291,0)</f>
        <v>0</v>
      </c>
      <c r="BG1291" s="244">
        <f>IF(N1291="zákl. přenesená",J1291,0)</f>
        <v>0</v>
      </c>
      <c r="BH1291" s="244">
        <f>IF(N1291="sníž. přenesená",J1291,0)</f>
        <v>0</v>
      </c>
      <c r="BI1291" s="244">
        <f>IF(N1291="nulová",J1291,0)</f>
        <v>0</v>
      </c>
      <c r="BJ1291" s="19" t="s">
        <v>89</v>
      </c>
      <c r="BK1291" s="244">
        <f>ROUND(I1291*H1291,2)</f>
        <v>0</v>
      </c>
      <c r="BL1291" s="19" t="s">
        <v>319</v>
      </c>
      <c r="BM1291" s="243" t="s">
        <v>4569</v>
      </c>
    </row>
    <row r="1292" s="14" customFormat="1">
      <c r="A1292" s="14"/>
      <c r="B1292" s="257"/>
      <c r="C1292" s="258"/>
      <c r="D1292" s="247" t="s">
        <v>232</v>
      </c>
      <c r="E1292" s="259" t="s">
        <v>1</v>
      </c>
      <c r="F1292" s="260" t="s">
        <v>517</v>
      </c>
      <c r="G1292" s="258"/>
      <c r="H1292" s="259" t="s">
        <v>1</v>
      </c>
      <c r="I1292" s="261"/>
      <c r="J1292" s="258"/>
      <c r="K1292" s="258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232</v>
      </c>
      <c r="AU1292" s="266" t="s">
        <v>89</v>
      </c>
      <c r="AV1292" s="14" t="s">
        <v>84</v>
      </c>
      <c r="AW1292" s="14" t="s">
        <v>33</v>
      </c>
      <c r="AX1292" s="14" t="s">
        <v>78</v>
      </c>
      <c r="AY1292" s="266" t="s">
        <v>224</v>
      </c>
    </row>
    <row r="1293" s="13" customFormat="1">
      <c r="A1293" s="13"/>
      <c r="B1293" s="245"/>
      <c r="C1293" s="246"/>
      <c r="D1293" s="247" t="s">
        <v>232</v>
      </c>
      <c r="E1293" s="248" t="s">
        <v>1</v>
      </c>
      <c r="F1293" s="249" t="s">
        <v>3341</v>
      </c>
      <c r="G1293" s="246"/>
      <c r="H1293" s="250">
        <v>21.105</v>
      </c>
      <c r="I1293" s="251"/>
      <c r="J1293" s="246"/>
      <c r="K1293" s="246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6" t="s">
        <v>232</v>
      </c>
      <c r="AU1293" s="256" t="s">
        <v>89</v>
      </c>
      <c r="AV1293" s="13" t="s">
        <v>89</v>
      </c>
      <c r="AW1293" s="13" t="s">
        <v>33</v>
      </c>
      <c r="AX1293" s="13" t="s">
        <v>78</v>
      </c>
      <c r="AY1293" s="256" t="s">
        <v>224</v>
      </c>
    </row>
    <row r="1294" s="13" customFormat="1">
      <c r="A1294" s="13"/>
      <c r="B1294" s="245"/>
      <c r="C1294" s="246"/>
      <c r="D1294" s="247" t="s">
        <v>232</v>
      </c>
      <c r="E1294" s="248" t="s">
        <v>1</v>
      </c>
      <c r="F1294" s="249" t="s">
        <v>3363</v>
      </c>
      <c r="G1294" s="246"/>
      <c r="H1294" s="250">
        <v>4.9740000000000002</v>
      </c>
      <c r="I1294" s="251"/>
      <c r="J1294" s="246"/>
      <c r="K1294" s="246"/>
      <c r="L1294" s="252"/>
      <c r="M1294" s="253"/>
      <c r="N1294" s="254"/>
      <c r="O1294" s="254"/>
      <c r="P1294" s="254"/>
      <c r="Q1294" s="254"/>
      <c r="R1294" s="254"/>
      <c r="S1294" s="254"/>
      <c r="T1294" s="25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6" t="s">
        <v>232</v>
      </c>
      <c r="AU1294" s="256" t="s">
        <v>89</v>
      </c>
      <c r="AV1294" s="13" t="s">
        <v>89</v>
      </c>
      <c r="AW1294" s="13" t="s">
        <v>33</v>
      </c>
      <c r="AX1294" s="13" t="s">
        <v>78</v>
      </c>
      <c r="AY1294" s="256" t="s">
        <v>224</v>
      </c>
    </row>
    <row r="1295" s="15" customFormat="1">
      <c r="A1295" s="15"/>
      <c r="B1295" s="267"/>
      <c r="C1295" s="268"/>
      <c r="D1295" s="247" t="s">
        <v>232</v>
      </c>
      <c r="E1295" s="269" t="s">
        <v>1</v>
      </c>
      <c r="F1295" s="270" t="s">
        <v>248</v>
      </c>
      <c r="G1295" s="268"/>
      <c r="H1295" s="271">
        <v>26.079000000000001</v>
      </c>
      <c r="I1295" s="272"/>
      <c r="J1295" s="268"/>
      <c r="K1295" s="268"/>
      <c r="L1295" s="273"/>
      <c r="M1295" s="274"/>
      <c r="N1295" s="275"/>
      <c r="O1295" s="275"/>
      <c r="P1295" s="275"/>
      <c r="Q1295" s="275"/>
      <c r="R1295" s="275"/>
      <c r="S1295" s="275"/>
      <c r="T1295" s="276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77" t="s">
        <v>232</v>
      </c>
      <c r="AU1295" s="277" t="s">
        <v>89</v>
      </c>
      <c r="AV1295" s="15" t="s">
        <v>230</v>
      </c>
      <c r="AW1295" s="15" t="s">
        <v>33</v>
      </c>
      <c r="AX1295" s="15" t="s">
        <v>84</v>
      </c>
      <c r="AY1295" s="277" t="s">
        <v>224</v>
      </c>
    </row>
    <row r="1296" s="2" customFormat="1" ht="16.5" customHeight="1">
      <c r="A1296" s="40"/>
      <c r="B1296" s="41"/>
      <c r="C1296" s="231" t="s">
        <v>1754</v>
      </c>
      <c r="D1296" s="231" t="s">
        <v>226</v>
      </c>
      <c r="E1296" s="232" t="s">
        <v>2018</v>
      </c>
      <c r="F1296" s="233" t="s">
        <v>2019</v>
      </c>
      <c r="G1296" s="234" t="s">
        <v>273</v>
      </c>
      <c r="H1296" s="235">
        <v>12.845000000000001</v>
      </c>
      <c r="I1296" s="236"/>
      <c r="J1296" s="237">
        <f>ROUND(I1296*H1296,2)</f>
        <v>0</v>
      </c>
      <c r="K1296" s="238"/>
      <c r="L1296" s="46"/>
      <c r="M1296" s="239" t="s">
        <v>1</v>
      </c>
      <c r="N1296" s="240" t="s">
        <v>44</v>
      </c>
      <c r="O1296" s="93"/>
      <c r="P1296" s="241">
        <f>O1296*H1296</f>
        <v>0</v>
      </c>
      <c r="Q1296" s="241">
        <v>0.00142</v>
      </c>
      <c r="R1296" s="241">
        <f>Q1296*H1296</f>
        <v>0.0182399</v>
      </c>
      <c r="S1296" s="241">
        <v>0</v>
      </c>
      <c r="T1296" s="242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3" t="s">
        <v>319</v>
      </c>
      <c r="AT1296" s="243" t="s">
        <v>226</v>
      </c>
      <c r="AU1296" s="243" t="s">
        <v>89</v>
      </c>
      <c r="AY1296" s="19" t="s">
        <v>224</v>
      </c>
      <c r="BE1296" s="244">
        <f>IF(N1296="základní",J1296,0)</f>
        <v>0</v>
      </c>
      <c r="BF1296" s="244">
        <f>IF(N1296="snížená",J1296,0)</f>
        <v>0</v>
      </c>
      <c r="BG1296" s="244">
        <f>IF(N1296="zákl. přenesená",J1296,0)</f>
        <v>0</v>
      </c>
      <c r="BH1296" s="244">
        <f>IF(N1296="sníž. přenesená",J1296,0)</f>
        <v>0</v>
      </c>
      <c r="BI1296" s="244">
        <f>IF(N1296="nulová",J1296,0)</f>
        <v>0</v>
      </c>
      <c r="BJ1296" s="19" t="s">
        <v>89</v>
      </c>
      <c r="BK1296" s="244">
        <f>ROUND(I1296*H1296,2)</f>
        <v>0</v>
      </c>
      <c r="BL1296" s="19" t="s">
        <v>319</v>
      </c>
      <c r="BM1296" s="243" t="s">
        <v>4570</v>
      </c>
    </row>
    <row r="1297" s="14" customFormat="1">
      <c r="A1297" s="14"/>
      <c r="B1297" s="257"/>
      <c r="C1297" s="258"/>
      <c r="D1297" s="247" t="s">
        <v>232</v>
      </c>
      <c r="E1297" s="259" t="s">
        <v>1</v>
      </c>
      <c r="F1297" s="260" t="s">
        <v>517</v>
      </c>
      <c r="G1297" s="258"/>
      <c r="H1297" s="259" t="s">
        <v>1</v>
      </c>
      <c r="I1297" s="261"/>
      <c r="J1297" s="258"/>
      <c r="K1297" s="258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6" t="s">
        <v>232</v>
      </c>
      <c r="AU1297" s="266" t="s">
        <v>89</v>
      </c>
      <c r="AV1297" s="14" t="s">
        <v>84</v>
      </c>
      <c r="AW1297" s="14" t="s">
        <v>33</v>
      </c>
      <c r="AX1297" s="14" t="s">
        <v>78</v>
      </c>
      <c r="AY1297" s="266" t="s">
        <v>224</v>
      </c>
    </row>
    <row r="1298" s="13" customFormat="1">
      <c r="A1298" s="13"/>
      <c r="B1298" s="245"/>
      <c r="C1298" s="246"/>
      <c r="D1298" s="247" t="s">
        <v>232</v>
      </c>
      <c r="E1298" s="248" t="s">
        <v>1</v>
      </c>
      <c r="F1298" s="249" t="s">
        <v>3871</v>
      </c>
      <c r="G1298" s="246"/>
      <c r="H1298" s="250">
        <v>8.6999999999999993</v>
      </c>
      <c r="I1298" s="251"/>
      <c r="J1298" s="246"/>
      <c r="K1298" s="246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6" t="s">
        <v>232</v>
      </c>
      <c r="AU1298" s="256" t="s">
        <v>89</v>
      </c>
      <c r="AV1298" s="13" t="s">
        <v>89</v>
      </c>
      <c r="AW1298" s="13" t="s">
        <v>33</v>
      </c>
      <c r="AX1298" s="13" t="s">
        <v>78</v>
      </c>
      <c r="AY1298" s="256" t="s">
        <v>224</v>
      </c>
    </row>
    <row r="1299" s="13" customFormat="1">
      <c r="A1299" s="13"/>
      <c r="B1299" s="245"/>
      <c r="C1299" s="246"/>
      <c r="D1299" s="247" t="s">
        <v>232</v>
      </c>
      <c r="E1299" s="248" t="s">
        <v>1</v>
      </c>
      <c r="F1299" s="249" t="s">
        <v>3872</v>
      </c>
      <c r="G1299" s="246"/>
      <c r="H1299" s="250">
        <v>4.1449999999999996</v>
      </c>
      <c r="I1299" s="251"/>
      <c r="J1299" s="246"/>
      <c r="K1299" s="246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6" t="s">
        <v>232</v>
      </c>
      <c r="AU1299" s="256" t="s">
        <v>89</v>
      </c>
      <c r="AV1299" s="13" t="s">
        <v>89</v>
      </c>
      <c r="AW1299" s="13" t="s">
        <v>33</v>
      </c>
      <c r="AX1299" s="13" t="s">
        <v>78</v>
      </c>
      <c r="AY1299" s="256" t="s">
        <v>224</v>
      </c>
    </row>
    <row r="1300" s="15" customFormat="1">
      <c r="A1300" s="15"/>
      <c r="B1300" s="267"/>
      <c r="C1300" s="268"/>
      <c r="D1300" s="247" t="s">
        <v>232</v>
      </c>
      <c r="E1300" s="269" t="s">
        <v>1</v>
      </c>
      <c r="F1300" s="270" t="s">
        <v>248</v>
      </c>
      <c r="G1300" s="268"/>
      <c r="H1300" s="271">
        <v>12.845000000000001</v>
      </c>
      <c r="I1300" s="272"/>
      <c r="J1300" s="268"/>
      <c r="K1300" s="268"/>
      <c r="L1300" s="273"/>
      <c r="M1300" s="274"/>
      <c r="N1300" s="275"/>
      <c r="O1300" s="275"/>
      <c r="P1300" s="275"/>
      <c r="Q1300" s="275"/>
      <c r="R1300" s="275"/>
      <c r="S1300" s="275"/>
      <c r="T1300" s="276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7" t="s">
        <v>232</v>
      </c>
      <c r="AU1300" s="277" t="s">
        <v>89</v>
      </c>
      <c r="AV1300" s="15" t="s">
        <v>230</v>
      </c>
      <c r="AW1300" s="15" t="s">
        <v>33</v>
      </c>
      <c r="AX1300" s="15" t="s">
        <v>84</v>
      </c>
      <c r="AY1300" s="277" t="s">
        <v>224</v>
      </c>
    </row>
    <row r="1301" s="2" customFormat="1" ht="24.15" customHeight="1">
      <c r="A1301" s="40"/>
      <c r="B1301" s="41"/>
      <c r="C1301" s="231" t="s">
        <v>1759</v>
      </c>
      <c r="D1301" s="231" t="s">
        <v>226</v>
      </c>
      <c r="E1301" s="232" t="s">
        <v>2024</v>
      </c>
      <c r="F1301" s="233" t="s">
        <v>2025</v>
      </c>
      <c r="G1301" s="234" t="s">
        <v>229</v>
      </c>
      <c r="H1301" s="235">
        <v>26.079000000000001</v>
      </c>
      <c r="I1301" s="236"/>
      <c r="J1301" s="237">
        <f>ROUND(I1301*H1301,2)</f>
        <v>0</v>
      </c>
      <c r="K1301" s="238"/>
      <c r="L1301" s="46"/>
      <c r="M1301" s="239" t="s">
        <v>1</v>
      </c>
      <c r="N1301" s="240" t="s">
        <v>44</v>
      </c>
      <c r="O1301" s="93"/>
      <c r="P1301" s="241">
        <f>O1301*H1301</f>
        <v>0</v>
      </c>
      <c r="Q1301" s="241">
        <v>0.0090900000000000009</v>
      </c>
      <c r="R1301" s="241">
        <f>Q1301*H1301</f>
        <v>0.23705811000000002</v>
      </c>
      <c r="S1301" s="241">
        <v>0</v>
      </c>
      <c r="T1301" s="242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3" t="s">
        <v>319</v>
      </c>
      <c r="AT1301" s="243" t="s">
        <v>226</v>
      </c>
      <c r="AU1301" s="243" t="s">
        <v>89</v>
      </c>
      <c r="AY1301" s="19" t="s">
        <v>224</v>
      </c>
      <c r="BE1301" s="244">
        <f>IF(N1301="základní",J1301,0)</f>
        <v>0</v>
      </c>
      <c r="BF1301" s="244">
        <f>IF(N1301="snížená",J1301,0)</f>
        <v>0</v>
      </c>
      <c r="BG1301" s="244">
        <f>IF(N1301="zákl. přenesená",J1301,0)</f>
        <v>0</v>
      </c>
      <c r="BH1301" s="244">
        <f>IF(N1301="sníž. přenesená",J1301,0)</f>
        <v>0</v>
      </c>
      <c r="BI1301" s="244">
        <f>IF(N1301="nulová",J1301,0)</f>
        <v>0</v>
      </c>
      <c r="BJ1301" s="19" t="s">
        <v>89</v>
      </c>
      <c r="BK1301" s="244">
        <f>ROUND(I1301*H1301,2)</f>
        <v>0</v>
      </c>
      <c r="BL1301" s="19" t="s">
        <v>319</v>
      </c>
      <c r="BM1301" s="243" t="s">
        <v>4571</v>
      </c>
    </row>
    <row r="1302" s="14" customFormat="1">
      <c r="A1302" s="14"/>
      <c r="B1302" s="257"/>
      <c r="C1302" s="258"/>
      <c r="D1302" s="247" t="s">
        <v>232</v>
      </c>
      <c r="E1302" s="259" t="s">
        <v>1</v>
      </c>
      <c r="F1302" s="260" t="s">
        <v>517</v>
      </c>
      <c r="G1302" s="258"/>
      <c r="H1302" s="259" t="s">
        <v>1</v>
      </c>
      <c r="I1302" s="261"/>
      <c r="J1302" s="258"/>
      <c r="K1302" s="258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6" t="s">
        <v>232</v>
      </c>
      <c r="AU1302" s="266" t="s">
        <v>89</v>
      </c>
      <c r="AV1302" s="14" t="s">
        <v>84</v>
      </c>
      <c r="AW1302" s="14" t="s">
        <v>33</v>
      </c>
      <c r="AX1302" s="14" t="s">
        <v>78</v>
      </c>
      <c r="AY1302" s="266" t="s">
        <v>224</v>
      </c>
    </row>
    <row r="1303" s="13" customFormat="1">
      <c r="A1303" s="13"/>
      <c r="B1303" s="245"/>
      <c r="C1303" s="246"/>
      <c r="D1303" s="247" t="s">
        <v>232</v>
      </c>
      <c r="E1303" s="248" t="s">
        <v>1</v>
      </c>
      <c r="F1303" s="249" t="s">
        <v>3341</v>
      </c>
      <c r="G1303" s="246"/>
      <c r="H1303" s="250">
        <v>21.105</v>
      </c>
      <c r="I1303" s="251"/>
      <c r="J1303" s="246"/>
      <c r="K1303" s="246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6" t="s">
        <v>232</v>
      </c>
      <c r="AU1303" s="256" t="s">
        <v>89</v>
      </c>
      <c r="AV1303" s="13" t="s">
        <v>89</v>
      </c>
      <c r="AW1303" s="13" t="s">
        <v>33</v>
      </c>
      <c r="AX1303" s="13" t="s">
        <v>78</v>
      </c>
      <c r="AY1303" s="256" t="s">
        <v>224</v>
      </c>
    </row>
    <row r="1304" s="13" customFormat="1">
      <c r="A1304" s="13"/>
      <c r="B1304" s="245"/>
      <c r="C1304" s="246"/>
      <c r="D1304" s="247" t="s">
        <v>232</v>
      </c>
      <c r="E1304" s="248" t="s">
        <v>1</v>
      </c>
      <c r="F1304" s="249" t="s">
        <v>3363</v>
      </c>
      <c r="G1304" s="246"/>
      <c r="H1304" s="250">
        <v>4.9740000000000002</v>
      </c>
      <c r="I1304" s="251"/>
      <c r="J1304" s="246"/>
      <c r="K1304" s="246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6" t="s">
        <v>232</v>
      </c>
      <c r="AU1304" s="256" t="s">
        <v>89</v>
      </c>
      <c r="AV1304" s="13" t="s">
        <v>89</v>
      </c>
      <c r="AW1304" s="13" t="s">
        <v>33</v>
      </c>
      <c r="AX1304" s="13" t="s">
        <v>78</v>
      </c>
      <c r="AY1304" s="256" t="s">
        <v>224</v>
      </c>
    </row>
    <row r="1305" s="15" customFormat="1">
      <c r="A1305" s="15"/>
      <c r="B1305" s="267"/>
      <c r="C1305" s="268"/>
      <c r="D1305" s="247" t="s">
        <v>232</v>
      </c>
      <c r="E1305" s="269" t="s">
        <v>1</v>
      </c>
      <c r="F1305" s="270" t="s">
        <v>248</v>
      </c>
      <c r="G1305" s="268"/>
      <c r="H1305" s="271">
        <v>26.079000000000001</v>
      </c>
      <c r="I1305" s="272"/>
      <c r="J1305" s="268"/>
      <c r="K1305" s="268"/>
      <c r="L1305" s="273"/>
      <c r="M1305" s="274"/>
      <c r="N1305" s="275"/>
      <c r="O1305" s="275"/>
      <c r="P1305" s="275"/>
      <c r="Q1305" s="275"/>
      <c r="R1305" s="275"/>
      <c r="S1305" s="275"/>
      <c r="T1305" s="276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77" t="s">
        <v>232</v>
      </c>
      <c r="AU1305" s="277" t="s">
        <v>89</v>
      </c>
      <c r="AV1305" s="15" t="s">
        <v>230</v>
      </c>
      <c r="AW1305" s="15" t="s">
        <v>33</v>
      </c>
      <c r="AX1305" s="15" t="s">
        <v>84</v>
      </c>
      <c r="AY1305" s="277" t="s">
        <v>224</v>
      </c>
    </row>
    <row r="1306" s="2" customFormat="1" ht="16.5" customHeight="1">
      <c r="A1306" s="40"/>
      <c r="B1306" s="41"/>
      <c r="C1306" s="278" t="s">
        <v>1764</v>
      </c>
      <c r="D1306" s="278" t="s">
        <v>390</v>
      </c>
      <c r="E1306" s="279" t="s">
        <v>2038</v>
      </c>
      <c r="F1306" s="280" t="s">
        <v>2039</v>
      </c>
      <c r="G1306" s="281" t="s">
        <v>229</v>
      </c>
      <c r="H1306" s="282">
        <v>29.991</v>
      </c>
      <c r="I1306" s="283"/>
      <c r="J1306" s="284">
        <f>ROUND(I1306*H1306,2)</f>
        <v>0</v>
      </c>
      <c r="K1306" s="285"/>
      <c r="L1306" s="286"/>
      <c r="M1306" s="287" t="s">
        <v>1</v>
      </c>
      <c r="N1306" s="288" t="s">
        <v>44</v>
      </c>
      <c r="O1306" s="93"/>
      <c r="P1306" s="241">
        <f>O1306*H1306</f>
        <v>0</v>
      </c>
      <c r="Q1306" s="241">
        <v>0.01465</v>
      </c>
      <c r="R1306" s="241">
        <f>Q1306*H1306</f>
        <v>0.43936815000000001</v>
      </c>
      <c r="S1306" s="241">
        <v>0</v>
      </c>
      <c r="T1306" s="242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43" t="s">
        <v>418</v>
      </c>
      <c r="AT1306" s="243" t="s">
        <v>390</v>
      </c>
      <c r="AU1306" s="243" t="s">
        <v>89</v>
      </c>
      <c r="AY1306" s="19" t="s">
        <v>224</v>
      </c>
      <c r="BE1306" s="244">
        <f>IF(N1306="základní",J1306,0)</f>
        <v>0</v>
      </c>
      <c r="BF1306" s="244">
        <f>IF(N1306="snížená",J1306,0)</f>
        <v>0</v>
      </c>
      <c r="BG1306" s="244">
        <f>IF(N1306="zákl. přenesená",J1306,0)</f>
        <v>0</v>
      </c>
      <c r="BH1306" s="244">
        <f>IF(N1306="sníž. přenesená",J1306,0)</f>
        <v>0</v>
      </c>
      <c r="BI1306" s="244">
        <f>IF(N1306="nulová",J1306,0)</f>
        <v>0</v>
      </c>
      <c r="BJ1306" s="19" t="s">
        <v>89</v>
      </c>
      <c r="BK1306" s="244">
        <f>ROUND(I1306*H1306,2)</f>
        <v>0</v>
      </c>
      <c r="BL1306" s="19" t="s">
        <v>319</v>
      </c>
      <c r="BM1306" s="243" t="s">
        <v>4572</v>
      </c>
    </row>
    <row r="1307" s="13" customFormat="1">
      <c r="A1307" s="13"/>
      <c r="B1307" s="245"/>
      <c r="C1307" s="246"/>
      <c r="D1307" s="247" t="s">
        <v>232</v>
      </c>
      <c r="E1307" s="248" t="s">
        <v>1</v>
      </c>
      <c r="F1307" s="249" t="s">
        <v>3875</v>
      </c>
      <c r="G1307" s="246"/>
      <c r="H1307" s="250">
        <v>29.991</v>
      </c>
      <c r="I1307" s="251"/>
      <c r="J1307" s="246"/>
      <c r="K1307" s="246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6" t="s">
        <v>232</v>
      </c>
      <c r="AU1307" s="256" t="s">
        <v>89</v>
      </c>
      <c r="AV1307" s="13" t="s">
        <v>89</v>
      </c>
      <c r="AW1307" s="13" t="s">
        <v>33</v>
      </c>
      <c r="AX1307" s="13" t="s">
        <v>84</v>
      </c>
      <c r="AY1307" s="256" t="s">
        <v>224</v>
      </c>
    </row>
    <row r="1308" s="2" customFormat="1" ht="21.75" customHeight="1">
      <c r="A1308" s="40"/>
      <c r="B1308" s="41"/>
      <c r="C1308" s="231" t="s">
        <v>1768</v>
      </c>
      <c r="D1308" s="231" t="s">
        <v>226</v>
      </c>
      <c r="E1308" s="232" t="s">
        <v>3876</v>
      </c>
      <c r="F1308" s="233" t="s">
        <v>3877</v>
      </c>
      <c r="G1308" s="234" t="s">
        <v>229</v>
      </c>
      <c r="H1308" s="235">
        <v>4.9740000000000002</v>
      </c>
      <c r="I1308" s="236"/>
      <c r="J1308" s="237">
        <f>ROUND(I1308*H1308,2)</f>
        <v>0</v>
      </c>
      <c r="K1308" s="238"/>
      <c r="L1308" s="46"/>
      <c r="M1308" s="239" t="s">
        <v>1</v>
      </c>
      <c r="N1308" s="240" t="s">
        <v>44</v>
      </c>
      <c r="O1308" s="93"/>
      <c r="P1308" s="241">
        <f>O1308*H1308</f>
        <v>0</v>
      </c>
      <c r="Q1308" s="241">
        <v>0</v>
      </c>
      <c r="R1308" s="241">
        <f>Q1308*H1308</f>
        <v>0</v>
      </c>
      <c r="S1308" s="241">
        <v>0</v>
      </c>
      <c r="T1308" s="242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3" t="s">
        <v>319</v>
      </c>
      <c r="AT1308" s="243" t="s">
        <v>226</v>
      </c>
      <c r="AU1308" s="243" t="s">
        <v>89</v>
      </c>
      <c r="AY1308" s="19" t="s">
        <v>224</v>
      </c>
      <c r="BE1308" s="244">
        <f>IF(N1308="základní",J1308,0)</f>
        <v>0</v>
      </c>
      <c r="BF1308" s="244">
        <f>IF(N1308="snížená",J1308,0)</f>
        <v>0</v>
      </c>
      <c r="BG1308" s="244">
        <f>IF(N1308="zákl. přenesená",J1308,0)</f>
        <v>0</v>
      </c>
      <c r="BH1308" s="244">
        <f>IF(N1308="sníž. přenesená",J1308,0)</f>
        <v>0</v>
      </c>
      <c r="BI1308" s="244">
        <f>IF(N1308="nulová",J1308,0)</f>
        <v>0</v>
      </c>
      <c r="BJ1308" s="19" t="s">
        <v>89</v>
      </c>
      <c r="BK1308" s="244">
        <f>ROUND(I1308*H1308,2)</f>
        <v>0</v>
      </c>
      <c r="BL1308" s="19" t="s">
        <v>319</v>
      </c>
      <c r="BM1308" s="243" t="s">
        <v>4573</v>
      </c>
    </row>
    <row r="1309" s="13" customFormat="1">
      <c r="A1309" s="13"/>
      <c r="B1309" s="245"/>
      <c r="C1309" s="246"/>
      <c r="D1309" s="247" t="s">
        <v>232</v>
      </c>
      <c r="E1309" s="248" t="s">
        <v>1</v>
      </c>
      <c r="F1309" s="249" t="s">
        <v>3363</v>
      </c>
      <c r="G1309" s="246"/>
      <c r="H1309" s="250">
        <v>4.9740000000000002</v>
      </c>
      <c r="I1309" s="251"/>
      <c r="J1309" s="246"/>
      <c r="K1309" s="246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6" t="s">
        <v>232</v>
      </c>
      <c r="AU1309" s="256" t="s">
        <v>89</v>
      </c>
      <c r="AV1309" s="13" t="s">
        <v>89</v>
      </c>
      <c r="AW1309" s="13" t="s">
        <v>33</v>
      </c>
      <c r="AX1309" s="13" t="s">
        <v>84</v>
      </c>
      <c r="AY1309" s="256" t="s">
        <v>224</v>
      </c>
    </row>
    <row r="1310" s="2" customFormat="1" ht="16.5" customHeight="1">
      <c r="A1310" s="40"/>
      <c r="B1310" s="41"/>
      <c r="C1310" s="231" t="s">
        <v>1774</v>
      </c>
      <c r="D1310" s="231" t="s">
        <v>226</v>
      </c>
      <c r="E1310" s="232" t="s">
        <v>2043</v>
      </c>
      <c r="F1310" s="233" t="s">
        <v>2044</v>
      </c>
      <c r="G1310" s="234" t="s">
        <v>810</v>
      </c>
      <c r="H1310" s="289"/>
      <c r="I1310" s="236"/>
      <c r="J1310" s="237">
        <f>ROUND(I1310*H1310,2)</f>
        <v>0</v>
      </c>
      <c r="K1310" s="238"/>
      <c r="L1310" s="46"/>
      <c r="M1310" s="239" t="s">
        <v>1</v>
      </c>
      <c r="N1310" s="240" t="s">
        <v>44</v>
      </c>
      <c r="O1310" s="93"/>
      <c r="P1310" s="241">
        <f>O1310*H1310</f>
        <v>0</v>
      </c>
      <c r="Q1310" s="241">
        <v>0</v>
      </c>
      <c r="R1310" s="241">
        <f>Q1310*H1310</f>
        <v>0</v>
      </c>
      <c r="S1310" s="241">
        <v>0</v>
      </c>
      <c r="T1310" s="242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3" t="s">
        <v>319</v>
      </c>
      <c r="AT1310" s="243" t="s">
        <v>226</v>
      </c>
      <c r="AU1310" s="243" t="s">
        <v>89</v>
      </c>
      <c r="AY1310" s="19" t="s">
        <v>224</v>
      </c>
      <c r="BE1310" s="244">
        <f>IF(N1310="základní",J1310,0)</f>
        <v>0</v>
      </c>
      <c r="BF1310" s="244">
        <f>IF(N1310="snížená",J1310,0)</f>
        <v>0</v>
      </c>
      <c r="BG1310" s="244">
        <f>IF(N1310="zákl. přenesená",J1310,0)</f>
        <v>0</v>
      </c>
      <c r="BH1310" s="244">
        <f>IF(N1310="sníž. přenesená",J1310,0)</f>
        <v>0</v>
      </c>
      <c r="BI1310" s="244">
        <f>IF(N1310="nulová",J1310,0)</f>
        <v>0</v>
      </c>
      <c r="BJ1310" s="19" t="s">
        <v>89</v>
      </c>
      <c r="BK1310" s="244">
        <f>ROUND(I1310*H1310,2)</f>
        <v>0</v>
      </c>
      <c r="BL1310" s="19" t="s">
        <v>319</v>
      </c>
      <c r="BM1310" s="243" t="s">
        <v>4574</v>
      </c>
    </row>
    <row r="1311" s="12" customFormat="1" ht="22.8" customHeight="1">
      <c r="A1311" s="12"/>
      <c r="B1311" s="215"/>
      <c r="C1311" s="216"/>
      <c r="D1311" s="217" t="s">
        <v>77</v>
      </c>
      <c r="E1311" s="229" t="s">
        <v>2046</v>
      </c>
      <c r="F1311" s="229" t="s">
        <v>2047</v>
      </c>
      <c r="G1311" s="216"/>
      <c r="H1311" s="216"/>
      <c r="I1311" s="219"/>
      <c r="J1311" s="230">
        <f>BK1311</f>
        <v>0</v>
      </c>
      <c r="K1311" s="216"/>
      <c r="L1311" s="221"/>
      <c r="M1311" s="222"/>
      <c r="N1311" s="223"/>
      <c r="O1311" s="223"/>
      <c r="P1311" s="224">
        <f>SUM(P1312:P1368)</f>
        <v>0</v>
      </c>
      <c r="Q1311" s="223"/>
      <c r="R1311" s="224">
        <f>SUM(R1312:R1368)</f>
        <v>0.2429045</v>
      </c>
      <c r="S1311" s="223"/>
      <c r="T1311" s="225">
        <f>SUM(T1312:T1368)</f>
        <v>0</v>
      </c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R1311" s="226" t="s">
        <v>89</v>
      </c>
      <c r="AT1311" s="227" t="s">
        <v>77</v>
      </c>
      <c r="AU1311" s="227" t="s">
        <v>84</v>
      </c>
      <c r="AY1311" s="226" t="s">
        <v>224</v>
      </c>
      <c r="BK1311" s="228">
        <f>SUM(BK1312:BK1368)</f>
        <v>0</v>
      </c>
    </row>
    <row r="1312" s="2" customFormat="1" ht="16.5" customHeight="1">
      <c r="A1312" s="40"/>
      <c r="B1312" s="41"/>
      <c r="C1312" s="231" t="s">
        <v>1780</v>
      </c>
      <c r="D1312" s="231" t="s">
        <v>226</v>
      </c>
      <c r="E1312" s="232" t="s">
        <v>2049</v>
      </c>
      <c r="F1312" s="233" t="s">
        <v>2050</v>
      </c>
      <c r="G1312" s="234" t="s">
        <v>229</v>
      </c>
      <c r="H1312" s="235">
        <v>432.404</v>
      </c>
      <c r="I1312" s="236"/>
      <c r="J1312" s="237">
        <f>ROUND(I1312*H1312,2)</f>
        <v>0</v>
      </c>
      <c r="K1312" s="238"/>
      <c r="L1312" s="46"/>
      <c r="M1312" s="239" t="s">
        <v>1</v>
      </c>
      <c r="N1312" s="240" t="s">
        <v>44</v>
      </c>
      <c r="O1312" s="93"/>
      <c r="P1312" s="241">
        <f>O1312*H1312</f>
        <v>0</v>
      </c>
      <c r="Q1312" s="241">
        <v>0.00020000000000000001</v>
      </c>
      <c r="R1312" s="241">
        <f>Q1312*H1312</f>
        <v>0.086480799999999997</v>
      </c>
      <c r="S1312" s="241">
        <v>0</v>
      </c>
      <c r="T1312" s="242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3" t="s">
        <v>319</v>
      </c>
      <c r="AT1312" s="243" t="s">
        <v>226</v>
      </c>
      <c r="AU1312" s="243" t="s">
        <v>89</v>
      </c>
      <c r="AY1312" s="19" t="s">
        <v>224</v>
      </c>
      <c r="BE1312" s="244">
        <f>IF(N1312="základní",J1312,0)</f>
        <v>0</v>
      </c>
      <c r="BF1312" s="244">
        <f>IF(N1312="snížená",J1312,0)</f>
        <v>0</v>
      </c>
      <c r="BG1312" s="244">
        <f>IF(N1312="zákl. přenesená",J1312,0)</f>
        <v>0</v>
      </c>
      <c r="BH1312" s="244">
        <f>IF(N1312="sníž. přenesená",J1312,0)</f>
        <v>0</v>
      </c>
      <c r="BI1312" s="244">
        <f>IF(N1312="nulová",J1312,0)</f>
        <v>0</v>
      </c>
      <c r="BJ1312" s="19" t="s">
        <v>89</v>
      </c>
      <c r="BK1312" s="244">
        <f>ROUND(I1312*H1312,2)</f>
        <v>0</v>
      </c>
      <c r="BL1312" s="19" t="s">
        <v>319</v>
      </c>
      <c r="BM1312" s="243" t="s">
        <v>4575</v>
      </c>
    </row>
    <row r="1313" s="13" customFormat="1">
      <c r="A1313" s="13"/>
      <c r="B1313" s="245"/>
      <c r="C1313" s="246"/>
      <c r="D1313" s="247" t="s">
        <v>232</v>
      </c>
      <c r="E1313" s="248" t="s">
        <v>1</v>
      </c>
      <c r="F1313" s="249" t="s">
        <v>4576</v>
      </c>
      <c r="G1313" s="246"/>
      <c r="H1313" s="250">
        <v>419.97500000000002</v>
      </c>
      <c r="I1313" s="251"/>
      <c r="J1313" s="246"/>
      <c r="K1313" s="246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6" t="s">
        <v>232</v>
      </c>
      <c r="AU1313" s="256" t="s">
        <v>89</v>
      </c>
      <c r="AV1313" s="13" t="s">
        <v>89</v>
      </c>
      <c r="AW1313" s="13" t="s">
        <v>33</v>
      </c>
      <c r="AX1313" s="13" t="s">
        <v>78</v>
      </c>
      <c r="AY1313" s="256" t="s">
        <v>224</v>
      </c>
    </row>
    <row r="1314" s="13" customFormat="1">
      <c r="A1314" s="13"/>
      <c r="B1314" s="245"/>
      <c r="C1314" s="246"/>
      <c r="D1314" s="247" t="s">
        <v>232</v>
      </c>
      <c r="E1314" s="248" t="s">
        <v>1</v>
      </c>
      <c r="F1314" s="249" t="s">
        <v>4577</v>
      </c>
      <c r="G1314" s="246"/>
      <c r="H1314" s="250">
        <v>12.429</v>
      </c>
      <c r="I1314" s="251"/>
      <c r="J1314" s="246"/>
      <c r="K1314" s="246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6" t="s">
        <v>232</v>
      </c>
      <c r="AU1314" s="256" t="s">
        <v>89</v>
      </c>
      <c r="AV1314" s="13" t="s">
        <v>89</v>
      </c>
      <c r="AW1314" s="13" t="s">
        <v>33</v>
      </c>
      <c r="AX1314" s="13" t="s">
        <v>78</v>
      </c>
      <c r="AY1314" s="256" t="s">
        <v>224</v>
      </c>
    </row>
    <row r="1315" s="15" customFormat="1">
      <c r="A1315" s="15"/>
      <c r="B1315" s="267"/>
      <c r="C1315" s="268"/>
      <c r="D1315" s="247" t="s">
        <v>232</v>
      </c>
      <c r="E1315" s="269" t="s">
        <v>1</v>
      </c>
      <c r="F1315" s="270" t="s">
        <v>248</v>
      </c>
      <c r="G1315" s="268"/>
      <c r="H1315" s="271">
        <v>432.404</v>
      </c>
      <c r="I1315" s="272"/>
      <c r="J1315" s="268"/>
      <c r="K1315" s="268"/>
      <c r="L1315" s="273"/>
      <c r="M1315" s="274"/>
      <c r="N1315" s="275"/>
      <c r="O1315" s="275"/>
      <c r="P1315" s="275"/>
      <c r="Q1315" s="275"/>
      <c r="R1315" s="275"/>
      <c r="S1315" s="275"/>
      <c r="T1315" s="276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77" t="s">
        <v>232</v>
      </c>
      <c r="AU1315" s="277" t="s">
        <v>89</v>
      </c>
      <c r="AV1315" s="15" t="s">
        <v>230</v>
      </c>
      <c r="AW1315" s="15" t="s">
        <v>33</v>
      </c>
      <c r="AX1315" s="15" t="s">
        <v>84</v>
      </c>
      <c r="AY1315" s="277" t="s">
        <v>224</v>
      </c>
    </row>
    <row r="1316" s="2" customFormat="1" ht="16.5" customHeight="1">
      <c r="A1316" s="40"/>
      <c r="B1316" s="41"/>
      <c r="C1316" s="231" t="s">
        <v>1787</v>
      </c>
      <c r="D1316" s="231" t="s">
        <v>226</v>
      </c>
      <c r="E1316" s="232" t="s">
        <v>2055</v>
      </c>
      <c r="F1316" s="233" t="s">
        <v>2056</v>
      </c>
      <c r="G1316" s="234" t="s">
        <v>229</v>
      </c>
      <c r="H1316" s="235">
        <v>419.97500000000002</v>
      </c>
      <c r="I1316" s="236"/>
      <c r="J1316" s="237">
        <f>ROUND(I1316*H1316,2)</f>
        <v>0</v>
      </c>
      <c r="K1316" s="238"/>
      <c r="L1316" s="46"/>
      <c r="M1316" s="239" t="s">
        <v>1</v>
      </c>
      <c r="N1316" s="240" t="s">
        <v>44</v>
      </c>
      <c r="O1316" s="93"/>
      <c r="P1316" s="241">
        <f>O1316*H1316</f>
        <v>0</v>
      </c>
      <c r="Q1316" s="241">
        <v>0.00025999999999999998</v>
      </c>
      <c r="R1316" s="241">
        <f>Q1316*H1316</f>
        <v>0.1091935</v>
      </c>
      <c r="S1316" s="241">
        <v>0</v>
      </c>
      <c r="T1316" s="242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3" t="s">
        <v>319</v>
      </c>
      <c r="AT1316" s="243" t="s">
        <v>226</v>
      </c>
      <c r="AU1316" s="243" t="s">
        <v>89</v>
      </c>
      <c r="AY1316" s="19" t="s">
        <v>224</v>
      </c>
      <c r="BE1316" s="244">
        <f>IF(N1316="základní",J1316,0)</f>
        <v>0</v>
      </c>
      <c r="BF1316" s="244">
        <f>IF(N1316="snížená",J1316,0)</f>
        <v>0</v>
      </c>
      <c r="BG1316" s="244">
        <f>IF(N1316="zákl. přenesená",J1316,0)</f>
        <v>0</v>
      </c>
      <c r="BH1316" s="244">
        <f>IF(N1316="sníž. přenesená",J1316,0)</f>
        <v>0</v>
      </c>
      <c r="BI1316" s="244">
        <f>IF(N1316="nulová",J1316,0)</f>
        <v>0</v>
      </c>
      <c r="BJ1316" s="19" t="s">
        <v>89</v>
      </c>
      <c r="BK1316" s="244">
        <f>ROUND(I1316*H1316,2)</f>
        <v>0</v>
      </c>
      <c r="BL1316" s="19" t="s">
        <v>319</v>
      </c>
      <c r="BM1316" s="243" t="s">
        <v>4578</v>
      </c>
    </row>
    <row r="1317" s="14" customFormat="1">
      <c r="A1317" s="14"/>
      <c r="B1317" s="257"/>
      <c r="C1317" s="258"/>
      <c r="D1317" s="247" t="s">
        <v>232</v>
      </c>
      <c r="E1317" s="259" t="s">
        <v>1</v>
      </c>
      <c r="F1317" s="260" t="s">
        <v>3884</v>
      </c>
      <c r="G1317" s="258"/>
      <c r="H1317" s="259" t="s">
        <v>1</v>
      </c>
      <c r="I1317" s="261"/>
      <c r="J1317" s="258"/>
      <c r="K1317" s="258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6" t="s">
        <v>232</v>
      </c>
      <c r="AU1317" s="266" t="s">
        <v>89</v>
      </c>
      <c r="AV1317" s="14" t="s">
        <v>84</v>
      </c>
      <c r="AW1317" s="14" t="s">
        <v>33</v>
      </c>
      <c r="AX1317" s="14" t="s">
        <v>78</v>
      </c>
      <c r="AY1317" s="266" t="s">
        <v>224</v>
      </c>
    </row>
    <row r="1318" s="13" customFormat="1">
      <c r="A1318" s="13"/>
      <c r="B1318" s="245"/>
      <c r="C1318" s="246"/>
      <c r="D1318" s="247" t="s">
        <v>232</v>
      </c>
      <c r="E1318" s="248" t="s">
        <v>1</v>
      </c>
      <c r="F1318" s="249" t="s">
        <v>3333</v>
      </c>
      <c r="G1318" s="246"/>
      <c r="H1318" s="250">
        <v>31.670000000000002</v>
      </c>
      <c r="I1318" s="251"/>
      <c r="J1318" s="246"/>
      <c r="K1318" s="246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6" t="s">
        <v>232</v>
      </c>
      <c r="AU1318" s="256" t="s">
        <v>89</v>
      </c>
      <c r="AV1318" s="13" t="s">
        <v>89</v>
      </c>
      <c r="AW1318" s="13" t="s">
        <v>33</v>
      </c>
      <c r="AX1318" s="13" t="s">
        <v>78</v>
      </c>
      <c r="AY1318" s="256" t="s">
        <v>224</v>
      </c>
    </row>
    <row r="1319" s="13" customFormat="1">
      <c r="A1319" s="13"/>
      <c r="B1319" s="245"/>
      <c r="C1319" s="246"/>
      <c r="D1319" s="247" t="s">
        <v>232</v>
      </c>
      <c r="E1319" s="248" t="s">
        <v>1</v>
      </c>
      <c r="F1319" s="249" t="s">
        <v>3334</v>
      </c>
      <c r="G1319" s="246"/>
      <c r="H1319" s="250">
        <v>7.5999999999999996</v>
      </c>
      <c r="I1319" s="251"/>
      <c r="J1319" s="246"/>
      <c r="K1319" s="246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6" t="s">
        <v>232</v>
      </c>
      <c r="AU1319" s="256" t="s">
        <v>89</v>
      </c>
      <c r="AV1319" s="13" t="s">
        <v>89</v>
      </c>
      <c r="AW1319" s="13" t="s">
        <v>33</v>
      </c>
      <c r="AX1319" s="13" t="s">
        <v>78</v>
      </c>
      <c r="AY1319" s="256" t="s">
        <v>224</v>
      </c>
    </row>
    <row r="1320" s="13" customFormat="1">
      <c r="A1320" s="13"/>
      <c r="B1320" s="245"/>
      <c r="C1320" s="246"/>
      <c r="D1320" s="247" t="s">
        <v>232</v>
      </c>
      <c r="E1320" s="248" t="s">
        <v>1</v>
      </c>
      <c r="F1320" s="249" t="s">
        <v>3335</v>
      </c>
      <c r="G1320" s="246"/>
      <c r="H1320" s="250">
        <v>12.74</v>
      </c>
      <c r="I1320" s="251"/>
      <c r="J1320" s="246"/>
      <c r="K1320" s="246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6" t="s">
        <v>232</v>
      </c>
      <c r="AU1320" s="256" t="s">
        <v>89</v>
      </c>
      <c r="AV1320" s="13" t="s">
        <v>89</v>
      </c>
      <c r="AW1320" s="13" t="s">
        <v>33</v>
      </c>
      <c r="AX1320" s="13" t="s">
        <v>78</v>
      </c>
      <c r="AY1320" s="256" t="s">
        <v>224</v>
      </c>
    </row>
    <row r="1321" s="13" customFormat="1">
      <c r="A1321" s="13"/>
      <c r="B1321" s="245"/>
      <c r="C1321" s="246"/>
      <c r="D1321" s="247" t="s">
        <v>232</v>
      </c>
      <c r="E1321" s="248" t="s">
        <v>1</v>
      </c>
      <c r="F1321" s="249" t="s">
        <v>3336</v>
      </c>
      <c r="G1321" s="246"/>
      <c r="H1321" s="250">
        <v>12.74</v>
      </c>
      <c r="I1321" s="251"/>
      <c r="J1321" s="246"/>
      <c r="K1321" s="246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6" t="s">
        <v>232</v>
      </c>
      <c r="AU1321" s="256" t="s">
        <v>89</v>
      </c>
      <c r="AV1321" s="13" t="s">
        <v>89</v>
      </c>
      <c r="AW1321" s="13" t="s">
        <v>33</v>
      </c>
      <c r="AX1321" s="13" t="s">
        <v>78</v>
      </c>
      <c r="AY1321" s="256" t="s">
        <v>224</v>
      </c>
    </row>
    <row r="1322" s="13" customFormat="1">
      <c r="A1322" s="13"/>
      <c r="B1322" s="245"/>
      <c r="C1322" s="246"/>
      <c r="D1322" s="247" t="s">
        <v>232</v>
      </c>
      <c r="E1322" s="248" t="s">
        <v>1</v>
      </c>
      <c r="F1322" s="249" t="s">
        <v>3337</v>
      </c>
      <c r="G1322" s="246"/>
      <c r="H1322" s="250">
        <v>13.720000000000001</v>
      </c>
      <c r="I1322" s="251"/>
      <c r="J1322" s="246"/>
      <c r="K1322" s="246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6" t="s">
        <v>232</v>
      </c>
      <c r="AU1322" s="256" t="s">
        <v>89</v>
      </c>
      <c r="AV1322" s="13" t="s">
        <v>89</v>
      </c>
      <c r="AW1322" s="13" t="s">
        <v>33</v>
      </c>
      <c r="AX1322" s="13" t="s">
        <v>78</v>
      </c>
      <c r="AY1322" s="256" t="s">
        <v>224</v>
      </c>
    </row>
    <row r="1323" s="16" customFormat="1">
      <c r="A1323" s="16"/>
      <c r="B1323" s="290"/>
      <c r="C1323" s="291"/>
      <c r="D1323" s="247" t="s">
        <v>232</v>
      </c>
      <c r="E1323" s="292" t="s">
        <v>1</v>
      </c>
      <c r="F1323" s="293" t="s">
        <v>1860</v>
      </c>
      <c r="G1323" s="291"/>
      <c r="H1323" s="294">
        <v>78.469999999999999</v>
      </c>
      <c r="I1323" s="295"/>
      <c r="J1323" s="291"/>
      <c r="K1323" s="291"/>
      <c r="L1323" s="296"/>
      <c r="M1323" s="297"/>
      <c r="N1323" s="298"/>
      <c r="O1323" s="298"/>
      <c r="P1323" s="298"/>
      <c r="Q1323" s="298"/>
      <c r="R1323" s="298"/>
      <c r="S1323" s="298"/>
      <c r="T1323" s="299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T1323" s="300" t="s">
        <v>232</v>
      </c>
      <c r="AU1323" s="300" t="s">
        <v>89</v>
      </c>
      <c r="AV1323" s="16" t="s">
        <v>93</v>
      </c>
      <c r="AW1323" s="16" t="s">
        <v>33</v>
      </c>
      <c r="AX1323" s="16" t="s">
        <v>78</v>
      </c>
      <c r="AY1323" s="300" t="s">
        <v>224</v>
      </c>
    </row>
    <row r="1324" s="14" customFormat="1">
      <c r="A1324" s="14"/>
      <c r="B1324" s="257"/>
      <c r="C1324" s="258"/>
      <c r="D1324" s="247" t="s">
        <v>232</v>
      </c>
      <c r="E1324" s="259" t="s">
        <v>1</v>
      </c>
      <c r="F1324" s="260" t="s">
        <v>2058</v>
      </c>
      <c r="G1324" s="258"/>
      <c r="H1324" s="259" t="s">
        <v>1</v>
      </c>
      <c r="I1324" s="261"/>
      <c r="J1324" s="258"/>
      <c r="K1324" s="258"/>
      <c r="L1324" s="262"/>
      <c r="M1324" s="263"/>
      <c r="N1324" s="264"/>
      <c r="O1324" s="264"/>
      <c r="P1324" s="264"/>
      <c r="Q1324" s="264"/>
      <c r="R1324" s="264"/>
      <c r="S1324" s="264"/>
      <c r="T1324" s="26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6" t="s">
        <v>232</v>
      </c>
      <c r="AU1324" s="266" t="s">
        <v>89</v>
      </c>
      <c r="AV1324" s="14" t="s">
        <v>84</v>
      </c>
      <c r="AW1324" s="14" t="s">
        <v>33</v>
      </c>
      <c r="AX1324" s="14" t="s">
        <v>78</v>
      </c>
      <c r="AY1324" s="266" t="s">
        <v>224</v>
      </c>
    </row>
    <row r="1325" s="13" customFormat="1">
      <c r="A1325" s="13"/>
      <c r="B1325" s="245"/>
      <c r="C1325" s="246"/>
      <c r="D1325" s="247" t="s">
        <v>232</v>
      </c>
      <c r="E1325" s="248" t="s">
        <v>1</v>
      </c>
      <c r="F1325" s="249" t="s">
        <v>3451</v>
      </c>
      <c r="G1325" s="246"/>
      <c r="H1325" s="250">
        <v>22.789999999999999</v>
      </c>
      <c r="I1325" s="251"/>
      <c r="J1325" s="246"/>
      <c r="K1325" s="246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6" t="s">
        <v>232</v>
      </c>
      <c r="AU1325" s="256" t="s">
        <v>89</v>
      </c>
      <c r="AV1325" s="13" t="s">
        <v>89</v>
      </c>
      <c r="AW1325" s="13" t="s">
        <v>33</v>
      </c>
      <c r="AX1325" s="13" t="s">
        <v>78</v>
      </c>
      <c r="AY1325" s="256" t="s">
        <v>224</v>
      </c>
    </row>
    <row r="1326" s="13" customFormat="1">
      <c r="A1326" s="13"/>
      <c r="B1326" s="245"/>
      <c r="C1326" s="246"/>
      <c r="D1326" s="247" t="s">
        <v>232</v>
      </c>
      <c r="E1326" s="248" t="s">
        <v>1</v>
      </c>
      <c r="F1326" s="249" t="s">
        <v>3475</v>
      </c>
      <c r="G1326" s="246"/>
      <c r="H1326" s="250">
        <v>5.5800000000000001</v>
      </c>
      <c r="I1326" s="251"/>
      <c r="J1326" s="246"/>
      <c r="K1326" s="246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6" t="s">
        <v>232</v>
      </c>
      <c r="AU1326" s="256" t="s">
        <v>89</v>
      </c>
      <c r="AV1326" s="13" t="s">
        <v>89</v>
      </c>
      <c r="AW1326" s="13" t="s">
        <v>33</v>
      </c>
      <c r="AX1326" s="13" t="s">
        <v>78</v>
      </c>
      <c r="AY1326" s="256" t="s">
        <v>224</v>
      </c>
    </row>
    <row r="1327" s="13" customFormat="1">
      <c r="A1327" s="13"/>
      <c r="B1327" s="245"/>
      <c r="C1327" s="246"/>
      <c r="D1327" s="247" t="s">
        <v>232</v>
      </c>
      <c r="E1327" s="248" t="s">
        <v>1</v>
      </c>
      <c r="F1327" s="249" t="s">
        <v>3476</v>
      </c>
      <c r="G1327" s="246"/>
      <c r="H1327" s="250">
        <v>3.1899999999999999</v>
      </c>
      <c r="I1327" s="251"/>
      <c r="J1327" s="246"/>
      <c r="K1327" s="246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6" t="s">
        <v>232</v>
      </c>
      <c r="AU1327" s="256" t="s">
        <v>89</v>
      </c>
      <c r="AV1327" s="13" t="s">
        <v>89</v>
      </c>
      <c r="AW1327" s="13" t="s">
        <v>33</v>
      </c>
      <c r="AX1327" s="13" t="s">
        <v>78</v>
      </c>
      <c r="AY1327" s="256" t="s">
        <v>224</v>
      </c>
    </row>
    <row r="1328" s="16" customFormat="1">
      <c r="A1328" s="16"/>
      <c r="B1328" s="290"/>
      <c r="C1328" s="291"/>
      <c r="D1328" s="247" t="s">
        <v>232</v>
      </c>
      <c r="E1328" s="292" t="s">
        <v>1</v>
      </c>
      <c r="F1328" s="293" t="s">
        <v>1860</v>
      </c>
      <c r="G1328" s="291"/>
      <c r="H1328" s="294">
        <v>31.559999999999999</v>
      </c>
      <c r="I1328" s="295"/>
      <c r="J1328" s="291"/>
      <c r="K1328" s="291"/>
      <c r="L1328" s="296"/>
      <c r="M1328" s="297"/>
      <c r="N1328" s="298"/>
      <c r="O1328" s="298"/>
      <c r="P1328" s="298"/>
      <c r="Q1328" s="298"/>
      <c r="R1328" s="298"/>
      <c r="S1328" s="298"/>
      <c r="T1328" s="299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300" t="s">
        <v>232</v>
      </c>
      <c r="AU1328" s="300" t="s">
        <v>89</v>
      </c>
      <c r="AV1328" s="16" t="s">
        <v>93</v>
      </c>
      <c r="AW1328" s="16" t="s">
        <v>33</v>
      </c>
      <c r="AX1328" s="16" t="s">
        <v>78</v>
      </c>
      <c r="AY1328" s="300" t="s">
        <v>224</v>
      </c>
    </row>
    <row r="1329" s="14" customFormat="1">
      <c r="A1329" s="14"/>
      <c r="B1329" s="257"/>
      <c r="C1329" s="258"/>
      <c r="D1329" s="247" t="s">
        <v>232</v>
      </c>
      <c r="E1329" s="259" t="s">
        <v>1</v>
      </c>
      <c r="F1329" s="260" t="s">
        <v>2059</v>
      </c>
      <c r="G1329" s="258"/>
      <c r="H1329" s="259" t="s">
        <v>1</v>
      </c>
      <c r="I1329" s="261"/>
      <c r="J1329" s="258"/>
      <c r="K1329" s="258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6" t="s">
        <v>232</v>
      </c>
      <c r="AU1329" s="266" t="s">
        <v>89</v>
      </c>
      <c r="AV1329" s="14" t="s">
        <v>84</v>
      </c>
      <c r="AW1329" s="14" t="s">
        <v>33</v>
      </c>
      <c r="AX1329" s="14" t="s">
        <v>78</v>
      </c>
      <c r="AY1329" s="266" t="s">
        <v>224</v>
      </c>
    </row>
    <row r="1330" s="14" customFormat="1">
      <c r="A1330" s="14"/>
      <c r="B1330" s="257"/>
      <c r="C1330" s="258"/>
      <c r="D1330" s="247" t="s">
        <v>232</v>
      </c>
      <c r="E1330" s="259" t="s">
        <v>1</v>
      </c>
      <c r="F1330" s="260" t="s">
        <v>1415</v>
      </c>
      <c r="G1330" s="258"/>
      <c r="H1330" s="259" t="s">
        <v>1</v>
      </c>
      <c r="I1330" s="261"/>
      <c r="J1330" s="258"/>
      <c r="K1330" s="258"/>
      <c r="L1330" s="262"/>
      <c r="M1330" s="263"/>
      <c r="N1330" s="264"/>
      <c r="O1330" s="264"/>
      <c r="P1330" s="264"/>
      <c r="Q1330" s="264"/>
      <c r="R1330" s="264"/>
      <c r="S1330" s="264"/>
      <c r="T1330" s="26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6" t="s">
        <v>232</v>
      </c>
      <c r="AU1330" s="266" t="s">
        <v>89</v>
      </c>
      <c r="AV1330" s="14" t="s">
        <v>84</v>
      </c>
      <c r="AW1330" s="14" t="s">
        <v>33</v>
      </c>
      <c r="AX1330" s="14" t="s">
        <v>78</v>
      </c>
      <c r="AY1330" s="266" t="s">
        <v>224</v>
      </c>
    </row>
    <row r="1331" s="13" customFormat="1">
      <c r="A1331" s="13"/>
      <c r="B1331" s="245"/>
      <c r="C1331" s="246"/>
      <c r="D1331" s="247" t="s">
        <v>232</v>
      </c>
      <c r="E1331" s="248" t="s">
        <v>1</v>
      </c>
      <c r="F1331" s="249" t="s">
        <v>3885</v>
      </c>
      <c r="G1331" s="246"/>
      <c r="H1331" s="250">
        <v>3.4129999999999998</v>
      </c>
      <c r="I1331" s="251"/>
      <c r="J1331" s="246"/>
      <c r="K1331" s="246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6" t="s">
        <v>232</v>
      </c>
      <c r="AU1331" s="256" t="s">
        <v>89</v>
      </c>
      <c r="AV1331" s="13" t="s">
        <v>89</v>
      </c>
      <c r="AW1331" s="13" t="s">
        <v>33</v>
      </c>
      <c r="AX1331" s="13" t="s">
        <v>78</v>
      </c>
      <c r="AY1331" s="256" t="s">
        <v>224</v>
      </c>
    </row>
    <row r="1332" s="14" customFormat="1">
      <c r="A1332" s="14"/>
      <c r="B1332" s="257"/>
      <c r="C1332" s="258"/>
      <c r="D1332" s="247" t="s">
        <v>232</v>
      </c>
      <c r="E1332" s="259" t="s">
        <v>1</v>
      </c>
      <c r="F1332" s="260" t="s">
        <v>2061</v>
      </c>
      <c r="G1332" s="258"/>
      <c r="H1332" s="259" t="s">
        <v>1</v>
      </c>
      <c r="I1332" s="261"/>
      <c r="J1332" s="258"/>
      <c r="K1332" s="258"/>
      <c r="L1332" s="262"/>
      <c r="M1332" s="263"/>
      <c r="N1332" s="264"/>
      <c r="O1332" s="264"/>
      <c r="P1332" s="264"/>
      <c r="Q1332" s="264"/>
      <c r="R1332" s="264"/>
      <c r="S1332" s="264"/>
      <c r="T1332" s="26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6" t="s">
        <v>232</v>
      </c>
      <c r="AU1332" s="266" t="s">
        <v>89</v>
      </c>
      <c r="AV1332" s="14" t="s">
        <v>84</v>
      </c>
      <c r="AW1332" s="14" t="s">
        <v>33</v>
      </c>
      <c r="AX1332" s="14" t="s">
        <v>78</v>
      </c>
      <c r="AY1332" s="266" t="s">
        <v>224</v>
      </c>
    </row>
    <row r="1333" s="14" customFormat="1">
      <c r="A1333" s="14"/>
      <c r="B1333" s="257"/>
      <c r="C1333" s="258"/>
      <c r="D1333" s="247" t="s">
        <v>232</v>
      </c>
      <c r="E1333" s="259" t="s">
        <v>1</v>
      </c>
      <c r="F1333" s="260" t="s">
        <v>1405</v>
      </c>
      <c r="G1333" s="258"/>
      <c r="H1333" s="259" t="s">
        <v>1</v>
      </c>
      <c r="I1333" s="261"/>
      <c r="J1333" s="258"/>
      <c r="K1333" s="258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6" t="s">
        <v>232</v>
      </c>
      <c r="AU1333" s="266" t="s">
        <v>89</v>
      </c>
      <c r="AV1333" s="14" t="s">
        <v>84</v>
      </c>
      <c r="AW1333" s="14" t="s">
        <v>33</v>
      </c>
      <c r="AX1333" s="14" t="s">
        <v>78</v>
      </c>
      <c r="AY1333" s="266" t="s">
        <v>224</v>
      </c>
    </row>
    <row r="1334" s="13" customFormat="1">
      <c r="A1334" s="13"/>
      <c r="B1334" s="245"/>
      <c r="C1334" s="246"/>
      <c r="D1334" s="247" t="s">
        <v>232</v>
      </c>
      <c r="E1334" s="248" t="s">
        <v>1</v>
      </c>
      <c r="F1334" s="249" t="s">
        <v>3886</v>
      </c>
      <c r="G1334" s="246"/>
      <c r="H1334" s="250">
        <v>2.5070000000000001</v>
      </c>
      <c r="I1334" s="251"/>
      <c r="J1334" s="246"/>
      <c r="K1334" s="246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6" t="s">
        <v>232</v>
      </c>
      <c r="AU1334" s="256" t="s">
        <v>89</v>
      </c>
      <c r="AV1334" s="13" t="s">
        <v>89</v>
      </c>
      <c r="AW1334" s="13" t="s">
        <v>33</v>
      </c>
      <c r="AX1334" s="13" t="s">
        <v>78</v>
      </c>
      <c r="AY1334" s="256" t="s">
        <v>224</v>
      </c>
    </row>
    <row r="1335" s="14" customFormat="1">
      <c r="A1335" s="14"/>
      <c r="B1335" s="257"/>
      <c r="C1335" s="258"/>
      <c r="D1335" s="247" t="s">
        <v>232</v>
      </c>
      <c r="E1335" s="259" t="s">
        <v>1</v>
      </c>
      <c r="F1335" s="260" t="s">
        <v>1417</v>
      </c>
      <c r="G1335" s="258"/>
      <c r="H1335" s="259" t="s">
        <v>1</v>
      </c>
      <c r="I1335" s="261"/>
      <c r="J1335" s="258"/>
      <c r="K1335" s="258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6" t="s">
        <v>232</v>
      </c>
      <c r="AU1335" s="266" t="s">
        <v>89</v>
      </c>
      <c r="AV1335" s="14" t="s">
        <v>84</v>
      </c>
      <c r="AW1335" s="14" t="s">
        <v>33</v>
      </c>
      <c r="AX1335" s="14" t="s">
        <v>78</v>
      </c>
      <c r="AY1335" s="266" t="s">
        <v>224</v>
      </c>
    </row>
    <row r="1336" s="13" customFormat="1">
      <c r="A1336" s="13"/>
      <c r="B1336" s="245"/>
      <c r="C1336" s="246"/>
      <c r="D1336" s="247" t="s">
        <v>232</v>
      </c>
      <c r="E1336" s="248" t="s">
        <v>1</v>
      </c>
      <c r="F1336" s="249" t="s">
        <v>3677</v>
      </c>
      <c r="G1336" s="246"/>
      <c r="H1336" s="250">
        <v>12.114000000000001</v>
      </c>
      <c r="I1336" s="251"/>
      <c r="J1336" s="246"/>
      <c r="K1336" s="246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6" t="s">
        <v>232</v>
      </c>
      <c r="AU1336" s="256" t="s">
        <v>89</v>
      </c>
      <c r="AV1336" s="13" t="s">
        <v>89</v>
      </c>
      <c r="AW1336" s="13" t="s">
        <v>33</v>
      </c>
      <c r="AX1336" s="13" t="s">
        <v>78</v>
      </c>
      <c r="AY1336" s="256" t="s">
        <v>224</v>
      </c>
    </row>
    <row r="1337" s="13" customFormat="1">
      <c r="A1337" s="13"/>
      <c r="B1337" s="245"/>
      <c r="C1337" s="246"/>
      <c r="D1337" s="247" t="s">
        <v>232</v>
      </c>
      <c r="E1337" s="248" t="s">
        <v>1</v>
      </c>
      <c r="F1337" s="249" t="s">
        <v>4579</v>
      </c>
      <c r="G1337" s="246"/>
      <c r="H1337" s="250">
        <v>-2.5390000000000001</v>
      </c>
      <c r="I1337" s="251"/>
      <c r="J1337" s="246"/>
      <c r="K1337" s="246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6" t="s">
        <v>232</v>
      </c>
      <c r="AU1337" s="256" t="s">
        <v>89</v>
      </c>
      <c r="AV1337" s="13" t="s">
        <v>89</v>
      </c>
      <c r="AW1337" s="13" t="s">
        <v>33</v>
      </c>
      <c r="AX1337" s="13" t="s">
        <v>78</v>
      </c>
      <c r="AY1337" s="256" t="s">
        <v>224</v>
      </c>
    </row>
    <row r="1338" s="14" customFormat="1">
      <c r="A1338" s="14"/>
      <c r="B1338" s="257"/>
      <c r="C1338" s="258"/>
      <c r="D1338" s="247" t="s">
        <v>232</v>
      </c>
      <c r="E1338" s="259" t="s">
        <v>1</v>
      </c>
      <c r="F1338" s="260" t="s">
        <v>1413</v>
      </c>
      <c r="G1338" s="258"/>
      <c r="H1338" s="259" t="s">
        <v>1</v>
      </c>
      <c r="I1338" s="261"/>
      <c r="J1338" s="258"/>
      <c r="K1338" s="258"/>
      <c r="L1338" s="262"/>
      <c r="M1338" s="263"/>
      <c r="N1338" s="264"/>
      <c r="O1338" s="264"/>
      <c r="P1338" s="264"/>
      <c r="Q1338" s="264"/>
      <c r="R1338" s="264"/>
      <c r="S1338" s="264"/>
      <c r="T1338" s="26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6" t="s">
        <v>232</v>
      </c>
      <c r="AU1338" s="266" t="s">
        <v>89</v>
      </c>
      <c r="AV1338" s="14" t="s">
        <v>84</v>
      </c>
      <c r="AW1338" s="14" t="s">
        <v>33</v>
      </c>
      <c r="AX1338" s="14" t="s">
        <v>78</v>
      </c>
      <c r="AY1338" s="266" t="s">
        <v>224</v>
      </c>
    </row>
    <row r="1339" s="13" customFormat="1">
      <c r="A1339" s="13"/>
      <c r="B1339" s="245"/>
      <c r="C1339" s="246"/>
      <c r="D1339" s="247" t="s">
        <v>232</v>
      </c>
      <c r="E1339" s="248" t="s">
        <v>1</v>
      </c>
      <c r="F1339" s="249" t="s">
        <v>3676</v>
      </c>
      <c r="G1339" s="246"/>
      <c r="H1339" s="250">
        <v>3.8999999999999999</v>
      </c>
      <c r="I1339" s="251"/>
      <c r="J1339" s="246"/>
      <c r="K1339" s="246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6" t="s">
        <v>232</v>
      </c>
      <c r="AU1339" s="256" t="s">
        <v>89</v>
      </c>
      <c r="AV1339" s="13" t="s">
        <v>89</v>
      </c>
      <c r="AW1339" s="13" t="s">
        <v>33</v>
      </c>
      <c r="AX1339" s="13" t="s">
        <v>78</v>
      </c>
      <c r="AY1339" s="256" t="s">
        <v>224</v>
      </c>
    </row>
    <row r="1340" s="13" customFormat="1">
      <c r="A1340" s="13"/>
      <c r="B1340" s="245"/>
      <c r="C1340" s="246"/>
      <c r="D1340" s="247" t="s">
        <v>232</v>
      </c>
      <c r="E1340" s="248" t="s">
        <v>1</v>
      </c>
      <c r="F1340" s="249" t="s">
        <v>3888</v>
      </c>
      <c r="G1340" s="246"/>
      <c r="H1340" s="250">
        <v>-1.95</v>
      </c>
      <c r="I1340" s="251"/>
      <c r="J1340" s="246"/>
      <c r="K1340" s="246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6" t="s">
        <v>232</v>
      </c>
      <c r="AU1340" s="256" t="s">
        <v>89</v>
      </c>
      <c r="AV1340" s="13" t="s">
        <v>89</v>
      </c>
      <c r="AW1340" s="13" t="s">
        <v>33</v>
      </c>
      <c r="AX1340" s="13" t="s">
        <v>78</v>
      </c>
      <c r="AY1340" s="256" t="s">
        <v>224</v>
      </c>
    </row>
    <row r="1341" s="16" customFormat="1">
      <c r="A1341" s="16"/>
      <c r="B1341" s="290"/>
      <c r="C1341" s="291"/>
      <c r="D1341" s="247" t="s">
        <v>232</v>
      </c>
      <c r="E1341" s="292" t="s">
        <v>1</v>
      </c>
      <c r="F1341" s="293" t="s">
        <v>1860</v>
      </c>
      <c r="G1341" s="291"/>
      <c r="H1341" s="294">
        <v>17.445</v>
      </c>
      <c r="I1341" s="295"/>
      <c r="J1341" s="291"/>
      <c r="K1341" s="291"/>
      <c r="L1341" s="296"/>
      <c r="M1341" s="297"/>
      <c r="N1341" s="298"/>
      <c r="O1341" s="298"/>
      <c r="P1341" s="298"/>
      <c r="Q1341" s="298"/>
      <c r="R1341" s="298"/>
      <c r="S1341" s="298"/>
      <c r="T1341" s="299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300" t="s">
        <v>232</v>
      </c>
      <c r="AU1341" s="300" t="s">
        <v>89</v>
      </c>
      <c r="AV1341" s="16" t="s">
        <v>93</v>
      </c>
      <c r="AW1341" s="16" t="s">
        <v>33</v>
      </c>
      <c r="AX1341" s="16" t="s">
        <v>78</v>
      </c>
      <c r="AY1341" s="300" t="s">
        <v>224</v>
      </c>
    </row>
    <row r="1342" s="14" customFormat="1">
      <c r="A1342" s="14"/>
      <c r="B1342" s="257"/>
      <c r="C1342" s="258"/>
      <c r="D1342" s="247" t="s">
        <v>232</v>
      </c>
      <c r="E1342" s="259" t="s">
        <v>1</v>
      </c>
      <c r="F1342" s="260" t="s">
        <v>2064</v>
      </c>
      <c r="G1342" s="258"/>
      <c r="H1342" s="259" t="s">
        <v>1</v>
      </c>
      <c r="I1342" s="261"/>
      <c r="J1342" s="258"/>
      <c r="K1342" s="258"/>
      <c r="L1342" s="262"/>
      <c r="M1342" s="263"/>
      <c r="N1342" s="264"/>
      <c r="O1342" s="264"/>
      <c r="P1342" s="264"/>
      <c r="Q1342" s="264"/>
      <c r="R1342" s="264"/>
      <c r="S1342" s="264"/>
      <c r="T1342" s="26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6" t="s">
        <v>232</v>
      </c>
      <c r="AU1342" s="266" t="s">
        <v>89</v>
      </c>
      <c r="AV1342" s="14" t="s">
        <v>84</v>
      </c>
      <c r="AW1342" s="14" t="s">
        <v>33</v>
      </c>
      <c r="AX1342" s="14" t="s">
        <v>78</v>
      </c>
      <c r="AY1342" s="266" t="s">
        <v>224</v>
      </c>
    </row>
    <row r="1343" s="14" customFormat="1">
      <c r="A1343" s="14"/>
      <c r="B1343" s="257"/>
      <c r="C1343" s="258"/>
      <c r="D1343" s="247" t="s">
        <v>232</v>
      </c>
      <c r="E1343" s="259" t="s">
        <v>1</v>
      </c>
      <c r="F1343" s="260" t="s">
        <v>524</v>
      </c>
      <c r="G1343" s="258"/>
      <c r="H1343" s="259" t="s">
        <v>1</v>
      </c>
      <c r="I1343" s="261"/>
      <c r="J1343" s="258"/>
      <c r="K1343" s="258"/>
      <c r="L1343" s="262"/>
      <c r="M1343" s="263"/>
      <c r="N1343" s="264"/>
      <c r="O1343" s="264"/>
      <c r="P1343" s="264"/>
      <c r="Q1343" s="264"/>
      <c r="R1343" s="264"/>
      <c r="S1343" s="264"/>
      <c r="T1343" s="26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6" t="s">
        <v>232</v>
      </c>
      <c r="AU1343" s="266" t="s">
        <v>89</v>
      </c>
      <c r="AV1343" s="14" t="s">
        <v>84</v>
      </c>
      <c r="AW1343" s="14" t="s">
        <v>33</v>
      </c>
      <c r="AX1343" s="14" t="s">
        <v>78</v>
      </c>
      <c r="AY1343" s="266" t="s">
        <v>224</v>
      </c>
    </row>
    <row r="1344" s="13" customFormat="1">
      <c r="A1344" s="13"/>
      <c r="B1344" s="245"/>
      <c r="C1344" s="246"/>
      <c r="D1344" s="247" t="s">
        <v>232</v>
      </c>
      <c r="E1344" s="248" t="s">
        <v>1</v>
      </c>
      <c r="F1344" s="249" t="s">
        <v>3344</v>
      </c>
      <c r="G1344" s="246"/>
      <c r="H1344" s="250">
        <v>78.198999999999998</v>
      </c>
      <c r="I1344" s="251"/>
      <c r="J1344" s="246"/>
      <c r="K1344" s="246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6" t="s">
        <v>232</v>
      </c>
      <c r="AU1344" s="256" t="s">
        <v>89</v>
      </c>
      <c r="AV1344" s="13" t="s">
        <v>89</v>
      </c>
      <c r="AW1344" s="13" t="s">
        <v>33</v>
      </c>
      <c r="AX1344" s="13" t="s">
        <v>78</v>
      </c>
      <c r="AY1344" s="256" t="s">
        <v>224</v>
      </c>
    </row>
    <row r="1345" s="13" customFormat="1">
      <c r="A1345" s="13"/>
      <c r="B1345" s="245"/>
      <c r="C1345" s="246"/>
      <c r="D1345" s="247" t="s">
        <v>232</v>
      </c>
      <c r="E1345" s="248" t="s">
        <v>1</v>
      </c>
      <c r="F1345" s="249" t="s">
        <v>3889</v>
      </c>
      <c r="G1345" s="246"/>
      <c r="H1345" s="250">
        <v>-3.831</v>
      </c>
      <c r="I1345" s="251"/>
      <c r="J1345" s="246"/>
      <c r="K1345" s="246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6" t="s">
        <v>232</v>
      </c>
      <c r="AU1345" s="256" t="s">
        <v>89</v>
      </c>
      <c r="AV1345" s="13" t="s">
        <v>89</v>
      </c>
      <c r="AW1345" s="13" t="s">
        <v>33</v>
      </c>
      <c r="AX1345" s="13" t="s">
        <v>78</v>
      </c>
      <c r="AY1345" s="256" t="s">
        <v>224</v>
      </c>
    </row>
    <row r="1346" s="13" customFormat="1">
      <c r="A1346" s="13"/>
      <c r="B1346" s="245"/>
      <c r="C1346" s="246"/>
      <c r="D1346" s="247" t="s">
        <v>232</v>
      </c>
      <c r="E1346" s="248" t="s">
        <v>1</v>
      </c>
      <c r="F1346" s="249" t="s">
        <v>4318</v>
      </c>
      <c r="G1346" s="246"/>
      <c r="H1346" s="250">
        <v>75.730000000000004</v>
      </c>
      <c r="I1346" s="251"/>
      <c r="J1346" s="246"/>
      <c r="K1346" s="246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6" t="s">
        <v>232</v>
      </c>
      <c r="AU1346" s="256" t="s">
        <v>89</v>
      </c>
      <c r="AV1346" s="13" t="s">
        <v>89</v>
      </c>
      <c r="AW1346" s="13" t="s">
        <v>33</v>
      </c>
      <c r="AX1346" s="13" t="s">
        <v>78</v>
      </c>
      <c r="AY1346" s="256" t="s">
        <v>224</v>
      </c>
    </row>
    <row r="1347" s="13" customFormat="1">
      <c r="A1347" s="13"/>
      <c r="B1347" s="245"/>
      <c r="C1347" s="246"/>
      <c r="D1347" s="247" t="s">
        <v>232</v>
      </c>
      <c r="E1347" s="248" t="s">
        <v>1</v>
      </c>
      <c r="F1347" s="249" t="s">
        <v>4580</v>
      </c>
      <c r="G1347" s="246"/>
      <c r="H1347" s="250">
        <v>-2.996</v>
      </c>
      <c r="I1347" s="251"/>
      <c r="J1347" s="246"/>
      <c r="K1347" s="246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6" t="s">
        <v>232</v>
      </c>
      <c r="AU1347" s="256" t="s">
        <v>89</v>
      </c>
      <c r="AV1347" s="13" t="s">
        <v>89</v>
      </c>
      <c r="AW1347" s="13" t="s">
        <v>33</v>
      </c>
      <c r="AX1347" s="13" t="s">
        <v>78</v>
      </c>
      <c r="AY1347" s="256" t="s">
        <v>224</v>
      </c>
    </row>
    <row r="1348" s="13" customFormat="1">
      <c r="A1348" s="13"/>
      <c r="B1348" s="245"/>
      <c r="C1348" s="246"/>
      <c r="D1348" s="247" t="s">
        <v>232</v>
      </c>
      <c r="E1348" s="248" t="s">
        <v>1</v>
      </c>
      <c r="F1348" s="249" t="s">
        <v>3348</v>
      </c>
      <c r="G1348" s="246"/>
      <c r="H1348" s="250">
        <v>-6.5359999999999996</v>
      </c>
      <c r="I1348" s="251"/>
      <c r="J1348" s="246"/>
      <c r="K1348" s="246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6" t="s">
        <v>232</v>
      </c>
      <c r="AU1348" s="256" t="s">
        <v>89</v>
      </c>
      <c r="AV1348" s="13" t="s">
        <v>89</v>
      </c>
      <c r="AW1348" s="13" t="s">
        <v>33</v>
      </c>
      <c r="AX1348" s="13" t="s">
        <v>78</v>
      </c>
      <c r="AY1348" s="256" t="s">
        <v>224</v>
      </c>
    </row>
    <row r="1349" s="13" customFormat="1">
      <c r="A1349" s="13"/>
      <c r="B1349" s="245"/>
      <c r="C1349" s="246"/>
      <c r="D1349" s="247" t="s">
        <v>232</v>
      </c>
      <c r="E1349" s="248" t="s">
        <v>1</v>
      </c>
      <c r="F1349" s="249" t="s">
        <v>4320</v>
      </c>
      <c r="G1349" s="246"/>
      <c r="H1349" s="250">
        <v>-7.4710000000000001</v>
      </c>
      <c r="I1349" s="251"/>
      <c r="J1349" s="246"/>
      <c r="K1349" s="246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6" t="s">
        <v>232</v>
      </c>
      <c r="AU1349" s="256" t="s">
        <v>89</v>
      </c>
      <c r="AV1349" s="13" t="s">
        <v>89</v>
      </c>
      <c r="AW1349" s="13" t="s">
        <v>33</v>
      </c>
      <c r="AX1349" s="13" t="s">
        <v>78</v>
      </c>
      <c r="AY1349" s="256" t="s">
        <v>224</v>
      </c>
    </row>
    <row r="1350" s="13" customFormat="1">
      <c r="A1350" s="13"/>
      <c r="B1350" s="245"/>
      <c r="C1350" s="246"/>
      <c r="D1350" s="247" t="s">
        <v>232</v>
      </c>
      <c r="E1350" s="248" t="s">
        <v>1</v>
      </c>
      <c r="F1350" s="249" t="s">
        <v>3891</v>
      </c>
      <c r="G1350" s="246"/>
      <c r="H1350" s="250">
        <v>17.064</v>
      </c>
      <c r="I1350" s="251"/>
      <c r="J1350" s="246"/>
      <c r="K1350" s="246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6" t="s">
        <v>232</v>
      </c>
      <c r="AU1350" s="256" t="s">
        <v>89</v>
      </c>
      <c r="AV1350" s="13" t="s">
        <v>89</v>
      </c>
      <c r="AW1350" s="13" t="s">
        <v>33</v>
      </c>
      <c r="AX1350" s="13" t="s">
        <v>78</v>
      </c>
      <c r="AY1350" s="256" t="s">
        <v>224</v>
      </c>
    </row>
    <row r="1351" s="13" customFormat="1">
      <c r="A1351" s="13"/>
      <c r="B1351" s="245"/>
      <c r="C1351" s="246"/>
      <c r="D1351" s="247" t="s">
        <v>232</v>
      </c>
      <c r="E1351" s="248" t="s">
        <v>1</v>
      </c>
      <c r="F1351" s="249" t="s">
        <v>3351</v>
      </c>
      <c r="G1351" s="246"/>
      <c r="H1351" s="250">
        <v>-15.129</v>
      </c>
      <c r="I1351" s="251"/>
      <c r="J1351" s="246"/>
      <c r="K1351" s="246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6" t="s">
        <v>232</v>
      </c>
      <c r="AU1351" s="256" t="s">
        <v>89</v>
      </c>
      <c r="AV1351" s="13" t="s">
        <v>89</v>
      </c>
      <c r="AW1351" s="13" t="s">
        <v>33</v>
      </c>
      <c r="AX1351" s="13" t="s">
        <v>78</v>
      </c>
      <c r="AY1351" s="256" t="s">
        <v>224</v>
      </c>
    </row>
    <row r="1352" s="13" customFormat="1">
      <c r="A1352" s="13"/>
      <c r="B1352" s="245"/>
      <c r="C1352" s="246"/>
      <c r="D1352" s="247" t="s">
        <v>232</v>
      </c>
      <c r="E1352" s="248" t="s">
        <v>1</v>
      </c>
      <c r="F1352" s="249" t="s">
        <v>3352</v>
      </c>
      <c r="G1352" s="246"/>
      <c r="H1352" s="250">
        <v>22.738</v>
      </c>
      <c r="I1352" s="251"/>
      <c r="J1352" s="246"/>
      <c r="K1352" s="246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6" t="s">
        <v>232</v>
      </c>
      <c r="AU1352" s="256" t="s">
        <v>89</v>
      </c>
      <c r="AV1352" s="13" t="s">
        <v>89</v>
      </c>
      <c r="AW1352" s="13" t="s">
        <v>33</v>
      </c>
      <c r="AX1352" s="13" t="s">
        <v>78</v>
      </c>
      <c r="AY1352" s="256" t="s">
        <v>224</v>
      </c>
    </row>
    <row r="1353" s="13" customFormat="1">
      <c r="A1353" s="13"/>
      <c r="B1353" s="245"/>
      <c r="C1353" s="246"/>
      <c r="D1353" s="247" t="s">
        <v>232</v>
      </c>
      <c r="E1353" s="248" t="s">
        <v>1</v>
      </c>
      <c r="F1353" s="249" t="s">
        <v>3354</v>
      </c>
      <c r="G1353" s="246"/>
      <c r="H1353" s="250">
        <v>42.162999999999997</v>
      </c>
      <c r="I1353" s="251"/>
      <c r="J1353" s="246"/>
      <c r="K1353" s="246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6" t="s">
        <v>232</v>
      </c>
      <c r="AU1353" s="256" t="s">
        <v>89</v>
      </c>
      <c r="AV1353" s="13" t="s">
        <v>89</v>
      </c>
      <c r="AW1353" s="13" t="s">
        <v>33</v>
      </c>
      <c r="AX1353" s="13" t="s">
        <v>78</v>
      </c>
      <c r="AY1353" s="256" t="s">
        <v>224</v>
      </c>
    </row>
    <row r="1354" s="13" customFormat="1">
      <c r="A1354" s="13"/>
      <c r="B1354" s="245"/>
      <c r="C1354" s="246"/>
      <c r="D1354" s="247" t="s">
        <v>232</v>
      </c>
      <c r="E1354" s="248" t="s">
        <v>1</v>
      </c>
      <c r="F1354" s="249" t="s">
        <v>3892</v>
      </c>
      <c r="G1354" s="246"/>
      <c r="H1354" s="250">
        <v>-0.63</v>
      </c>
      <c r="I1354" s="251"/>
      <c r="J1354" s="246"/>
      <c r="K1354" s="246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6" t="s">
        <v>232</v>
      </c>
      <c r="AU1354" s="256" t="s">
        <v>89</v>
      </c>
      <c r="AV1354" s="13" t="s">
        <v>89</v>
      </c>
      <c r="AW1354" s="13" t="s">
        <v>33</v>
      </c>
      <c r="AX1354" s="13" t="s">
        <v>78</v>
      </c>
      <c r="AY1354" s="256" t="s">
        <v>224</v>
      </c>
    </row>
    <row r="1355" s="13" customFormat="1">
      <c r="A1355" s="13"/>
      <c r="B1355" s="245"/>
      <c r="C1355" s="246"/>
      <c r="D1355" s="247" t="s">
        <v>232</v>
      </c>
      <c r="E1355" s="248" t="s">
        <v>1</v>
      </c>
      <c r="F1355" s="249" t="s">
        <v>3356</v>
      </c>
      <c r="G1355" s="246"/>
      <c r="H1355" s="250">
        <v>42.162999999999997</v>
      </c>
      <c r="I1355" s="251"/>
      <c r="J1355" s="246"/>
      <c r="K1355" s="246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6" t="s">
        <v>232</v>
      </c>
      <c r="AU1355" s="256" t="s">
        <v>89</v>
      </c>
      <c r="AV1355" s="13" t="s">
        <v>89</v>
      </c>
      <c r="AW1355" s="13" t="s">
        <v>33</v>
      </c>
      <c r="AX1355" s="13" t="s">
        <v>78</v>
      </c>
      <c r="AY1355" s="256" t="s">
        <v>224</v>
      </c>
    </row>
    <row r="1356" s="13" customFormat="1">
      <c r="A1356" s="13"/>
      <c r="B1356" s="245"/>
      <c r="C1356" s="246"/>
      <c r="D1356" s="247" t="s">
        <v>232</v>
      </c>
      <c r="E1356" s="248" t="s">
        <v>1</v>
      </c>
      <c r="F1356" s="249" t="s">
        <v>3893</v>
      </c>
      <c r="G1356" s="246"/>
      <c r="H1356" s="250">
        <v>-0.63</v>
      </c>
      <c r="I1356" s="251"/>
      <c r="J1356" s="246"/>
      <c r="K1356" s="246"/>
      <c r="L1356" s="252"/>
      <c r="M1356" s="253"/>
      <c r="N1356" s="254"/>
      <c r="O1356" s="254"/>
      <c r="P1356" s="254"/>
      <c r="Q1356" s="254"/>
      <c r="R1356" s="254"/>
      <c r="S1356" s="254"/>
      <c r="T1356" s="25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6" t="s">
        <v>232</v>
      </c>
      <c r="AU1356" s="256" t="s">
        <v>89</v>
      </c>
      <c r="AV1356" s="13" t="s">
        <v>89</v>
      </c>
      <c r="AW1356" s="13" t="s">
        <v>33</v>
      </c>
      <c r="AX1356" s="13" t="s">
        <v>78</v>
      </c>
      <c r="AY1356" s="256" t="s">
        <v>224</v>
      </c>
    </row>
    <row r="1357" s="13" customFormat="1">
      <c r="A1357" s="13"/>
      <c r="B1357" s="245"/>
      <c r="C1357" s="246"/>
      <c r="D1357" s="247" t="s">
        <v>232</v>
      </c>
      <c r="E1357" s="248" t="s">
        <v>1</v>
      </c>
      <c r="F1357" s="249" t="s">
        <v>3358</v>
      </c>
      <c r="G1357" s="246"/>
      <c r="H1357" s="250">
        <v>42.084000000000003</v>
      </c>
      <c r="I1357" s="251"/>
      <c r="J1357" s="246"/>
      <c r="K1357" s="246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6" t="s">
        <v>232</v>
      </c>
      <c r="AU1357" s="256" t="s">
        <v>89</v>
      </c>
      <c r="AV1357" s="13" t="s">
        <v>89</v>
      </c>
      <c r="AW1357" s="13" t="s">
        <v>33</v>
      </c>
      <c r="AX1357" s="13" t="s">
        <v>78</v>
      </c>
      <c r="AY1357" s="256" t="s">
        <v>224</v>
      </c>
    </row>
    <row r="1358" s="13" customFormat="1">
      <c r="A1358" s="13"/>
      <c r="B1358" s="245"/>
      <c r="C1358" s="246"/>
      <c r="D1358" s="247" t="s">
        <v>232</v>
      </c>
      <c r="E1358" s="248" t="s">
        <v>1</v>
      </c>
      <c r="F1358" s="249" t="s">
        <v>3892</v>
      </c>
      <c r="G1358" s="246"/>
      <c r="H1358" s="250">
        <v>-0.63</v>
      </c>
      <c r="I1358" s="251"/>
      <c r="J1358" s="246"/>
      <c r="K1358" s="246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6" t="s">
        <v>232</v>
      </c>
      <c r="AU1358" s="256" t="s">
        <v>89</v>
      </c>
      <c r="AV1358" s="13" t="s">
        <v>89</v>
      </c>
      <c r="AW1358" s="13" t="s">
        <v>33</v>
      </c>
      <c r="AX1358" s="13" t="s">
        <v>78</v>
      </c>
      <c r="AY1358" s="256" t="s">
        <v>224</v>
      </c>
    </row>
    <row r="1359" s="13" customFormat="1">
      <c r="A1359" s="13"/>
      <c r="B1359" s="245"/>
      <c r="C1359" s="246"/>
      <c r="D1359" s="247" t="s">
        <v>232</v>
      </c>
      <c r="E1359" s="248" t="s">
        <v>1</v>
      </c>
      <c r="F1359" s="249" t="s">
        <v>3894</v>
      </c>
      <c r="G1359" s="246"/>
      <c r="H1359" s="250">
        <v>13.236000000000001</v>
      </c>
      <c r="I1359" s="251"/>
      <c r="J1359" s="246"/>
      <c r="K1359" s="246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6" t="s">
        <v>232</v>
      </c>
      <c r="AU1359" s="256" t="s">
        <v>89</v>
      </c>
      <c r="AV1359" s="13" t="s">
        <v>89</v>
      </c>
      <c r="AW1359" s="13" t="s">
        <v>33</v>
      </c>
      <c r="AX1359" s="13" t="s">
        <v>78</v>
      </c>
      <c r="AY1359" s="256" t="s">
        <v>224</v>
      </c>
    </row>
    <row r="1360" s="13" customFormat="1">
      <c r="A1360" s="13"/>
      <c r="B1360" s="245"/>
      <c r="C1360" s="246"/>
      <c r="D1360" s="247" t="s">
        <v>232</v>
      </c>
      <c r="E1360" s="248" t="s">
        <v>1</v>
      </c>
      <c r="F1360" s="249" t="s">
        <v>3360</v>
      </c>
      <c r="G1360" s="246"/>
      <c r="H1360" s="250">
        <v>-3.024</v>
      </c>
      <c r="I1360" s="251"/>
      <c r="J1360" s="246"/>
      <c r="K1360" s="246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6" t="s">
        <v>232</v>
      </c>
      <c r="AU1360" s="256" t="s">
        <v>89</v>
      </c>
      <c r="AV1360" s="13" t="s">
        <v>89</v>
      </c>
      <c r="AW1360" s="13" t="s">
        <v>33</v>
      </c>
      <c r="AX1360" s="13" t="s">
        <v>78</v>
      </c>
      <c r="AY1360" s="256" t="s">
        <v>224</v>
      </c>
    </row>
    <row r="1361" s="16" customFormat="1">
      <c r="A1361" s="16"/>
      <c r="B1361" s="290"/>
      <c r="C1361" s="291"/>
      <c r="D1361" s="247" t="s">
        <v>232</v>
      </c>
      <c r="E1361" s="292" t="s">
        <v>1</v>
      </c>
      <c r="F1361" s="293" t="s">
        <v>1860</v>
      </c>
      <c r="G1361" s="291"/>
      <c r="H1361" s="294">
        <v>292.5</v>
      </c>
      <c r="I1361" s="295"/>
      <c r="J1361" s="291"/>
      <c r="K1361" s="291"/>
      <c r="L1361" s="296"/>
      <c r="M1361" s="297"/>
      <c r="N1361" s="298"/>
      <c r="O1361" s="298"/>
      <c r="P1361" s="298"/>
      <c r="Q1361" s="298"/>
      <c r="R1361" s="298"/>
      <c r="S1361" s="298"/>
      <c r="T1361" s="299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T1361" s="300" t="s">
        <v>232</v>
      </c>
      <c r="AU1361" s="300" t="s">
        <v>89</v>
      </c>
      <c r="AV1361" s="16" t="s">
        <v>93</v>
      </c>
      <c r="AW1361" s="16" t="s">
        <v>33</v>
      </c>
      <c r="AX1361" s="16" t="s">
        <v>78</v>
      </c>
      <c r="AY1361" s="300" t="s">
        <v>224</v>
      </c>
    </row>
    <row r="1362" s="15" customFormat="1">
      <c r="A1362" s="15"/>
      <c r="B1362" s="267"/>
      <c r="C1362" s="268"/>
      <c r="D1362" s="247" t="s">
        <v>232</v>
      </c>
      <c r="E1362" s="269" t="s">
        <v>1</v>
      </c>
      <c r="F1362" s="270" t="s">
        <v>248</v>
      </c>
      <c r="G1362" s="268"/>
      <c r="H1362" s="271">
        <v>419.97500000000002</v>
      </c>
      <c r="I1362" s="272"/>
      <c r="J1362" s="268"/>
      <c r="K1362" s="268"/>
      <c r="L1362" s="273"/>
      <c r="M1362" s="274"/>
      <c r="N1362" s="275"/>
      <c r="O1362" s="275"/>
      <c r="P1362" s="275"/>
      <c r="Q1362" s="275"/>
      <c r="R1362" s="275"/>
      <c r="S1362" s="275"/>
      <c r="T1362" s="276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77" t="s">
        <v>232</v>
      </c>
      <c r="AU1362" s="277" t="s">
        <v>89</v>
      </c>
      <c r="AV1362" s="15" t="s">
        <v>230</v>
      </c>
      <c r="AW1362" s="15" t="s">
        <v>33</v>
      </c>
      <c r="AX1362" s="15" t="s">
        <v>84</v>
      </c>
      <c r="AY1362" s="277" t="s">
        <v>224</v>
      </c>
    </row>
    <row r="1363" s="2" customFormat="1" ht="16.5" customHeight="1">
      <c r="A1363" s="40"/>
      <c r="B1363" s="41"/>
      <c r="C1363" s="231" t="s">
        <v>1792</v>
      </c>
      <c r="D1363" s="231" t="s">
        <v>226</v>
      </c>
      <c r="E1363" s="232" t="s">
        <v>2072</v>
      </c>
      <c r="F1363" s="233" t="s">
        <v>2073</v>
      </c>
      <c r="G1363" s="234" t="s">
        <v>229</v>
      </c>
      <c r="H1363" s="235">
        <v>12.429</v>
      </c>
      <c r="I1363" s="236"/>
      <c r="J1363" s="237">
        <f>ROUND(I1363*H1363,2)</f>
        <v>0</v>
      </c>
      <c r="K1363" s="238"/>
      <c r="L1363" s="46"/>
      <c r="M1363" s="239" t="s">
        <v>1</v>
      </c>
      <c r="N1363" s="240" t="s">
        <v>44</v>
      </c>
      <c r="O1363" s="93"/>
      <c r="P1363" s="241">
        <f>O1363*H1363</f>
        <v>0</v>
      </c>
      <c r="Q1363" s="241">
        <v>0.0038</v>
      </c>
      <c r="R1363" s="241">
        <f>Q1363*H1363</f>
        <v>0.0472302</v>
      </c>
      <c r="S1363" s="241">
        <v>0</v>
      </c>
      <c r="T1363" s="242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3" t="s">
        <v>319</v>
      </c>
      <c r="AT1363" s="243" t="s">
        <v>226</v>
      </c>
      <c r="AU1363" s="243" t="s">
        <v>89</v>
      </c>
      <c r="AY1363" s="19" t="s">
        <v>224</v>
      </c>
      <c r="BE1363" s="244">
        <f>IF(N1363="základní",J1363,0)</f>
        <v>0</v>
      </c>
      <c r="BF1363" s="244">
        <f>IF(N1363="snížená",J1363,0)</f>
        <v>0</v>
      </c>
      <c r="BG1363" s="244">
        <f>IF(N1363="zákl. přenesená",J1363,0)</f>
        <v>0</v>
      </c>
      <c r="BH1363" s="244">
        <f>IF(N1363="sníž. přenesená",J1363,0)</f>
        <v>0</v>
      </c>
      <c r="BI1363" s="244">
        <f>IF(N1363="nulová",J1363,0)</f>
        <v>0</v>
      </c>
      <c r="BJ1363" s="19" t="s">
        <v>89</v>
      </c>
      <c r="BK1363" s="244">
        <f>ROUND(I1363*H1363,2)</f>
        <v>0</v>
      </c>
      <c r="BL1363" s="19" t="s">
        <v>319</v>
      </c>
      <c r="BM1363" s="243" t="s">
        <v>4581</v>
      </c>
    </row>
    <row r="1364" s="14" customFormat="1">
      <c r="A1364" s="14"/>
      <c r="B1364" s="257"/>
      <c r="C1364" s="258"/>
      <c r="D1364" s="247" t="s">
        <v>232</v>
      </c>
      <c r="E1364" s="259" t="s">
        <v>1</v>
      </c>
      <c r="F1364" s="260" t="s">
        <v>2075</v>
      </c>
      <c r="G1364" s="258"/>
      <c r="H1364" s="259" t="s">
        <v>1</v>
      </c>
      <c r="I1364" s="261"/>
      <c r="J1364" s="258"/>
      <c r="K1364" s="258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6" t="s">
        <v>232</v>
      </c>
      <c r="AU1364" s="266" t="s">
        <v>89</v>
      </c>
      <c r="AV1364" s="14" t="s">
        <v>84</v>
      </c>
      <c r="AW1364" s="14" t="s">
        <v>33</v>
      </c>
      <c r="AX1364" s="14" t="s">
        <v>78</v>
      </c>
      <c r="AY1364" s="266" t="s">
        <v>224</v>
      </c>
    </row>
    <row r="1365" s="14" customFormat="1">
      <c r="A1365" s="14"/>
      <c r="B1365" s="257"/>
      <c r="C1365" s="258"/>
      <c r="D1365" s="247" t="s">
        <v>232</v>
      </c>
      <c r="E1365" s="259" t="s">
        <v>1</v>
      </c>
      <c r="F1365" s="260" t="s">
        <v>4582</v>
      </c>
      <c r="G1365" s="258"/>
      <c r="H1365" s="259" t="s">
        <v>1</v>
      </c>
      <c r="I1365" s="261"/>
      <c r="J1365" s="258"/>
      <c r="K1365" s="258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6" t="s">
        <v>232</v>
      </c>
      <c r="AU1365" s="266" t="s">
        <v>89</v>
      </c>
      <c r="AV1365" s="14" t="s">
        <v>84</v>
      </c>
      <c r="AW1365" s="14" t="s">
        <v>33</v>
      </c>
      <c r="AX1365" s="14" t="s">
        <v>78</v>
      </c>
      <c r="AY1365" s="266" t="s">
        <v>224</v>
      </c>
    </row>
    <row r="1366" s="13" customFormat="1">
      <c r="A1366" s="13"/>
      <c r="B1366" s="245"/>
      <c r="C1366" s="246"/>
      <c r="D1366" s="247" t="s">
        <v>232</v>
      </c>
      <c r="E1366" s="248" t="s">
        <v>1</v>
      </c>
      <c r="F1366" s="249" t="s">
        <v>4583</v>
      </c>
      <c r="G1366" s="246"/>
      <c r="H1366" s="250">
        <v>9.8900000000000006</v>
      </c>
      <c r="I1366" s="251"/>
      <c r="J1366" s="246"/>
      <c r="K1366" s="246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6" t="s">
        <v>232</v>
      </c>
      <c r="AU1366" s="256" t="s">
        <v>89</v>
      </c>
      <c r="AV1366" s="13" t="s">
        <v>89</v>
      </c>
      <c r="AW1366" s="13" t="s">
        <v>33</v>
      </c>
      <c r="AX1366" s="13" t="s">
        <v>78</v>
      </c>
      <c r="AY1366" s="256" t="s">
        <v>224</v>
      </c>
    </row>
    <row r="1367" s="13" customFormat="1">
      <c r="A1367" s="13"/>
      <c r="B1367" s="245"/>
      <c r="C1367" s="246"/>
      <c r="D1367" s="247" t="s">
        <v>232</v>
      </c>
      <c r="E1367" s="248" t="s">
        <v>1</v>
      </c>
      <c r="F1367" s="249" t="s">
        <v>3898</v>
      </c>
      <c r="G1367" s="246"/>
      <c r="H1367" s="250">
        <v>2.5390000000000001</v>
      </c>
      <c r="I1367" s="251"/>
      <c r="J1367" s="246"/>
      <c r="K1367" s="246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6" t="s">
        <v>232</v>
      </c>
      <c r="AU1367" s="256" t="s">
        <v>89</v>
      </c>
      <c r="AV1367" s="13" t="s">
        <v>89</v>
      </c>
      <c r="AW1367" s="13" t="s">
        <v>33</v>
      </c>
      <c r="AX1367" s="13" t="s">
        <v>78</v>
      </c>
      <c r="AY1367" s="256" t="s">
        <v>224</v>
      </c>
    </row>
    <row r="1368" s="15" customFormat="1">
      <c r="A1368" s="15"/>
      <c r="B1368" s="267"/>
      <c r="C1368" s="268"/>
      <c r="D1368" s="247" t="s">
        <v>232</v>
      </c>
      <c r="E1368" s="269" t="s">
        <v>1</v>
      </c>
      <c r="F1368" s="270" t="s">
        <v>248</v>
      </c>
      <c r="G1368" s="268"/>
      <c r="H1368" s="271">
        <v>12.429</v>
      </c>
      <c r="I1368" s="272"/>
      <c r="J1368" s="268"/>
      <c r="K1368" s="268"/>
      <c r="L1368" s="273"/>
      <c r="M1368" s="274"/>
      <c r="N1368" s="275"/>
      <c r="O1368" s="275"/>
      <c r="P1368" s="275"/>
      <c r="Q1368" s="275"/>
      <c r="R1368" s="275"/>
      <c r="S1368" s="275"/>
      <c r="T1368" s="276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77" t="s">
        <v>232</v>
      </c>
      <c r="AU1368" s="277" t="s">
        <v>89</v>
      </c>
      <c r="AV1368" s="15" t="s">
        <v>230</v>
      </c>
      <c r="AW1368" s="15" t="s">
        <v>33</v>
      </c>
      <c r="AX1368" s="15" t="s">
        <v>84</v>
      </c>
      <c r="AY1368" s="277" t="s">
        <v>224</v>
      </c>
    </row>
    <row r="1369" s="12" customFormat="1" ht="22.8" customHeight="1">
      <c r="A1369" s="12"/>
      <c r="B1369" s="215"/>
      <c r="C1369" s="216"/>
      <c r="D1369" s="217" t="s">
        <v>77</v>
      </c>
      <c r="E1369" s="229" t="s">
        <v>2080</v>
      </c>
      <c r="F1369" s="229" t="s">
        <v>2081</v>
      </c>
      <c r="G1369" s="216"/>
      <c r="H1369" s="216"/>
      <c r="I1369" s="219"/>
      <c r="J1369" s="230">
        <f>BK1369</f>
        <v>0</v>
      </c>
      <c r="K1369" s="216"/>
      <c r="L1369" s="221"/>
      <c r="M1369" s="222"/>
      <c r="N1369" s="223"/>
      <c r="O1369" s="223"/>
      <c r="P1369" s="224">
        <f>SUM(P1370:P1394)</f>
        <v>0</v>
      </c>
      <c r="Q1369" s="223"/>
      <c r="R1369" s="224">
        <f>SUM(R1370:R1394)</f>
        <v>0.039824999999999999</v>
      </c>
      <c r="S1369" s="223"/>
      <c r="T1369" s="225">
        <f>SUM(T1370:T1394)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26" t="s">
        <v>89</v>
      </c>
      <c r="AT1369" s="227" t="s">
        <v>77</v>
      </c>
      <c r="AU1369" s="227" t="s">
        <v>84</v>
      </c>
      <c r="AY1369" s="226" t="s">
        <v>224</v>
      </c>
      <c r="BK1369" s="228">
        <f>SUM(BK1370:BK1394)</f>
        <v>0</v>
      </c>
    </row>
    <row r="1370" s="2" customFormat="1" ht="24.15" customHeight="1">
      <c r="A1370" s="40"/>
      <c r="B1370" s="41"/>
      <c r="C1370" s="231" t="s">
        <v>1797</v>
      </c>
      <c r="D1370" s="231" t="s">
        <v>226</v>
      </c>
      <c r="E1370" s="232" t="s">
        <v>2083</v>
      </c>
      <c r="F1370" s="233" t="s">
        <v>2084</v>
      </c>
      <c r="G1370" s="234" t="s">
        <v>386</v>
      </c>
      <c r="H1370" s="235">
        <v>2</v>
      </c>
      <c r="I1370" s="236"/>
      <c r="J1370" s="237">
        <f>ROUND(I1370*H1370,2)</f>
        <v>0</v>
      </c>
      <c r="K1370" s="238"/>
      <c r="L1370" s="46"/>
      <c r="M1370" s="239" t="s">
        <v>1</v>
      </c>
      <c r="N1370" s="240" t="s">
        <v>44</v>
      </c>
      <c r="O1370" s="93"/>
      <c r="P1370" s="241">
        <f>O1370*H1370</f>
        <v>0</v>
      </c>
      <c r="Q1370" s="241">
        <v>0</v>
      </c>
      <c r="R1370" s="241">
        <f>Q1370*H1370</f>
        <v>0</v>
      </c>
      <c r="S1370" s="241">
        <v>0</v>
      </c>
      <c r="T1370" s="242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43" t="s">
        <v>319</v>
      </c>
      <c r="AT1370" s="243" t="s">
        <v>226</v>
      </c>
      <c r="AU1370" s="243" t="s">
        <v>89</v>
      </c>
      <c r="AY1370" s="19" t="s">
        <v>224</v>
      </c>
      <c r="BE1370" s="244">
        <f>IF(N1370="základní",J1370,0)</f>
        <v>0</v>
      </c>
      <c r="BF1370" s="244">
        <f>IF(N1370="snížená",J1370,0)</f>
        <v>0</v>
      </c>
      <c r="BG1370" s="244">
        <f>IF(N1370="zákl. přenesená",J1370,0)</f>
        <v>0</v>
      </c>
      <c r="BH1370" s="244">
        <f>IF(N1370="sníž. přenesená",J1370,0)</f>
        <v>0</v>
      </c>
      <c r="BI1370" s="244">
        <f>IF(N1370="nulová",J1370,0)</f>
        <v>0</v>
      </c>
      <c r="BJ1370" s="19" t="s">
        <v>89</v>
      </c>
      <c r="BK1370" s="244">
        <f>ROUND(I1370*H1370,2)</f>
        <v>0</v>
      </c>
      <c r="BL1370" s="19" t="s">
        <v>319</v>
      </c>
      <c r="BM1370" s="243" t="s">
        <v>4584</v>
      </c>
    </row>
    <row r="1371" s="13" customFormat="1">
      <c r="A1371" s="13"/>
      <c r="B1371" s="245"/>
      <c r="C1371" s="246"/>
      <c r="D1371" s="247" t="s">
        <v>232</v>
      </c>
      <c r="E1371" s="248" t="s">
        <v>1</v>
      </c>
      <c r="F1371" s="249" t="s">
        <v>2086</v>
      </c>
      <c r="G1371" s="246"/>
      <c r="H1371" s="250">
        <v>1</v>
      </c>
      <c r="I1371" s="251"/>
      <c r="J1371" s="246"/>
      <c r="K1371" s="246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6" t="s">
        <v>232</v>
      </c>
      <c r="AU1371" s="256" t="s">
        <v>89</v>
      </c>
      <c r="AV1371" s="13" t="s">
        <v>89</v>
      </c>
      <c r="AW1371" s="13" t="s">
        <v>33</v>
      </c>
      <c r="AX1371" s="13" t="s">
        <v>78</v>
      </c>
      <c r="AY1371" s="256" t="s">
        <v>224</v>
      </c>
    </row>
    <row r="1372" s="13" customFormat="1">
      <c r="A1372" s="13"/>
      <c r="B1372" s="245"/>
      <c r="C1372" s="246"/>
      <c r="D1372" s="247" t="s">
        <v>232</v>
      </c>
      <c r="E1372" s="248" t="s">
        <v>1</v>
      </c>
      <c r="F1372" s="249" t="s">
        <v>3900</v>
      </c>
      <c r="G1372" s="246"/>
      <c r="H1372" s="250">
        <v>1</v>
      </c>
      <c r="I1372" s="251"/>
      <c r="J1372" s="246"/>
      <c r="K1372" s="246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6" t="s">
        <v>232</v>
      </c>
      <c r="AU1372" s="256" t="s">
        <v>89</v>
      </c>
      <c r="AV1372" s="13" t="s">
        <v>89</v>
      </c>
      <c r="AW1372" s="13" t="s">
        <v>33</v>
      </c>
      <c r="AX1372" s="13" t="s">
        <v>78</v>
      </c>
      <c r="AY1372" s="256" t="s">
        <v>224</v>
      </c>
    </row>
    <row r="1373" s="15" customFormat="1">
      <c r="A1373" s="15"/>
      <c r="B1373" s="267"/>
      <c r="C1373" s="268"/>
      <c r="D1373" s="247" t="s">
        <v>232</v>
      </c>
      <c r="E1373" s="269" t="s">
        <v>1</v>
      </c>
      <c r="F1373" s="270" t="s">
        <v>248</v>
      </c>
      <c r="G1373" s="268"/>
      <c r="H1373" s="271">
        <v>2</v>
      </c>
      <c r="I1373" s="272"/>
      <c r="J1373" s="268"/>
      <c r="K1373" s="268"/>
      <c r="L1373" s="273"/>
      <c r="M1373" s="274"/>
      <c r="N1373" s="275"/>
      <c r="O1373" s="275"/>
      <c r="P1373" s="275"/>
      <c r="Q1373" s="275"/>
      <c r="R1373" s="275"/>
      <c r="S1373" s="275"/>
      <c r="T1373" s="276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77" t="s">
        <v>232</v>
      </c>
      <c r="AU1373" s="277" t="s">
        <v>89</v>
      </c>
      <c r="AV1373" s="15" t="s">
        <v>230</v>
      </c>
      <c r="AW1373" s="15" t="s">
        <v>33</v>
      </c>
      <c r="AX1373" s="15" t="s">
        <v>84</v>
      </c>
      <c r="AY1373" s="277" t="s">
        <v>224</v>
      </c>
    </row>
    <row r="1374" s="2" customFormat="1" ht="16.5" customHeight="1">
      <c r="A1374" s="40"/>
      <c r="B1374" s="41"/>
      <c r="C1374" s="278" t="s">
        <v>1801</v>
      </c>
      <c r="D1374" s="278" t="s">
        <v>390</v>
      </c>
      <c r="E1374" s="279" t="s">
        <v>2089</v>
      </c>
      <c r="F1374" s="280" t="s">
        <v>2090</v>
      </c>
      <c r="G1374" s="281" t="s">
        <v>229</v>
      </c>
      <c r="H1374" s="282">
        <v>4.875</v>
      </c>
      <c r="I1374" s="283"/>
      <c r="J1374" s="284">
        <f>ROUND(I1374*H1374,2)</f>
        <v>0</v>
      </c>
      <c r="K1374" s="285"/>
      <c r="L1374" s="286"/>
      <c r="M1374" s="287" t="s">
        <v>1</v>
      </c>
      <c r="N1374" s="288" t="s">
        <v>44</v>
      </c>
      <c r="O1374" s="93"/>
      <c r="P1374" s="241">
        <f>O1374*H1374</f>
        <v>0</v>
      </c>
      <c r="Q1374" s="241">
        <v>0.001</v>
      </c>
      <c r="R1374" s="241">
        <f>Q1374*H1374</f>
        <v>0.004875</v>
      </c>
      <c r="S1374" s="241">
        <v>0</v>
      </c>
      <c r="T1374" s="242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3" t="s">
        <v>418</v>
      </c>
      <c r="AT1374" s="243" t="s">
        <v>390</v>
      </c>
      <c r="AU1374" s="243" t="s">
        <v>89</v>
      </c>
      <c r="AY1374" s="19" t="s">
        <v>224</v>
      </c>
      <c r="BE1374" s="244">
        <f>IF(N1374="základní",J1374,0)</f>
        <v>0</v>
      </c>
      <c r="BF1374" s="244">
        <f>IF(N1374="snížená",J1374,0)</f>
        <v>0</v>
      </c>
      <c r="BG1374" s="244">
        <f>IF(N1374="zákl. přenesená",J1374,0)</f>
        <v>0</v>
      </c>
      <c r="BH1374" s="244">
        <f>IF(N1374="sníž. přenesená",J1374,0)</f>
        <v>0</v>
      </c>
      <c r="BI1374" s="244">
        <f>IF(N1374="nulová",J1374,0)</f>
        <v>0</v>
      </c>
      <c r="BJ1374" s="19" t="s">
        <v>89</v>
      </c>
      <c r="BK1374" s="244">
        <f>ROUND(I1374*H1374,2)</f>
        <v>0</v>
      </c>
      <c r="BL1374" s="19" t="s">
        <v>319</v>
      </c>
      <c r="BM1374" s="243" t="s">
        <v>4585</v>
      </c>
    </row>
    <row r="1375" s="13" customFormat="1">
      <c r="A1375" s="13"/>
      <c r="B1375" s="245"/>
      <c r="C1375" s="246"/>
      <c r="D1375" s="247" t="s">
        <v>232</v>
      </c>
      <c r="E1375" s="248" t="s">
        <v>1</v>
      </c>
      <c r="F1375" s="249" t="s">
        <v>3903</v>
      </c>
      <c r="G1375" s="246"/>
      <c r="H1375" s="250">
        <v>2.2749999999999999</v>
      </c>
      <c r="I1375" s="251"/>
      <c r="J1375" s="246"/>
      <c r="K1375" s="246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6" t="s">
        <v>232</v>
      </c>
      <c r="AU1375" s="256" t="s">
        <v>89</v>
      </c>
      <c r="AV1375" s="13" t="s">
        <v>89</v>
      </c>
      <c r="AW1375" s="13" t="s">
        <v>33</v>
      </c>
      <c r="AX1375" s="13" t="s">
        <v>78</v>
      </c>
      <c r="AY1375" s="256" t="s">
        <v>224</v>
      </c>
    </row>
    <row r="1376" s="13" customFormat="1">
      <c r="A1376" s="13"/>
      <c r="B1376" s="245"/>
      <c r="C1376" s="246"/>
      <c r="D1376" s="247" t="s">
        <v>232</v>
      </c>
      <c r="E1376" s="248" t="s">
        <v>1</v>
      </c>
      <c r="F1376" s="249" t="s">
        <v>3904</v>
      </c>
      <c r="G1376" s="246"/>
      <c r="H1376" s="250">
        <v>2.6000000000000001</v>
      </c>
      <c r="I1376" s="251"/>
      <c r="J1376" s="246"/>
      <c r="K1376" s="246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6" t="s">
        <v>232</v>
      </c>
      <c r="AU1376" s="256" t="s">
        <v>89</v>
      </c>
      <c r="AV1376" s="13" t="s">
        <v>89</v>
      </c>
      <c r="AW1376" s="13" t="s">
        <v>33</v>
      </c>
      <c r="AX1376" s="13" t="s">
        <v>78</v>
      </c>
      <c r="AY1376" s="256" t="s">
        <v>224</v>
      </c>
    </row>
    <row r="1377" s="15" customFormat="1">
      <c r="A1377" s="15"/>
      <c r="B1377" s="267"/>
      <c r="C1377" s="268"/>
      <c r="D1377" s="247" t="s">
        <v>232</v>
      </c>
      <c r="E1377" s="269" t="s">
        <v>1</v>
      </c>
      <c r="F1377" s="270" t="s">
        <v>248</v>
      </c>
      <c r="G1377" s="268"/>
      <c r="H1377" s="271">
        <v>4.875</v>
      </c>
      <c r="I1377" s="272"/>
      <c r="J1377" s="268"/>
      <c r="K1377" s="268"/>
      <c r="L1377" s="273"/>
      <c r="M1377" s="274"/>
      <c r="N1377" s="275"/>
      <c r="O1377" s="275"/>
      <c r="P1377" s="275"/>
      <c r="Q1377" s="275"/>
      <c r="R1377" s="275"/>
      <c r="S1377" s="275"/>
      <c r="T1377" s="276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7" t="s">
        <v>232</v>
      </c>
      <c r="AU1377" s="277" t="s">
        <v>89</v>
      </c>
      <c r="AV1377" s="15" t="s">
        <v>230</v>
      </c>
      <c r="AW1377" s="15" t="s">
        <v>33</v>
      </c>
      <c r="AX1377" s="15" t="s">
        <v>84</v>
      </c>
      <c r="AY1377" s="277" t="s">
        <v>224</v>
      </c>
    </row>
    <row r="1378" s="2" customFormat="1" ht="21.75" customHeight="1">
      <c r="A1378" s="40"/>
      <c r="B1378" s="41"/>
      <c r="C1378" s="278" t="s">
        <v>1808</v>
      </c>
      <c r="D1378" s="278" t="s">
        <v>390</v>
      </c>
      <c r="E1378" s="279" t="s">
        <v>2095</v>
      </c>
      <c r="F1378" s="280" t="s">
        <v>2096</v>
      </c>
      <c r="G1378" s="281" t="s">
        <v>386</v>
      </c>
      <c r="H1378" s="282">
        <v>2</v>
      </c>
      <c r="I1378" s="283"/>
      <c r="J1378" s="284">
        <f>ROUND(I1378*H1378,2)</f>
        <v>0</v>
      </c>
      <c r="K1378" s="285"/>
      <c r="L1378" s="286"/>
      <c r="M1378" s="287" t="s">
        <v>1</v>
      </c>
      <c r="N1378" s="288" t="s">
        <v>44</v>
      </c>
      <c r="O1378" s="93"/>
      <c r="P1378" s="241">
        <f>O1378*H1378</f>
        <v>0</v>
      </c>
      <c r="Q1378" s="241">
        <v>0.001</v>
      </c>
      <c r="R1378" s="241">
        <f>Q1378*H1378</f>
        <v>0.002</v>
      </c>
      <c r="S1378" s="241">
        <v>0</v>
      </c>
      <c r="T1378" s="242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3" t="s">
        <v>418</v>
      </c>
      <c r="AT1378" s="243" t="s">
        <v>390</v>
      </c>
      <c r="AU1378" s="243" t="s">
        <v>89</v>
      </c>
      <c r="AY1378" s="19" t="s">
        <v>224</v>
      </c>
      <c r="BE1378" s="244">
        <f>IF(N1378="základní",J1378,0)</f>
        <v>0</v>
      </c>
      <c r="BF1378" s="244">
        <f>IF(N1378="snížená",J1378,0)</f>
        <v>0</v>
      </c>
      <c r="BG1378" s="244">
        <f>IF(N1378="zákl. přenesená",J1378,0)</f>
        <v>0</v>
      </c>
      <c r="BH1378" s="244">
        <f>IF(N1378="sníž. přenesená",J1378,0)</f>
        <v>0</v>
      </c>
      <c r="BI1378" s="244">
        <f>IF(N1378="nulová",J1378,0)</f>
        <v>0</v>
      </c>
      <c r="BJ1378" s="19" t="s">
        <v>89</v>
      </c>
      <c r="BK1378" s="244">
        <f>ROUND(I1378*H1378,2)</f>
        <v>0</v>
      </c>
      <c r="BL1378" s="19" t="s">
        <v>319</v>
      </c>
      <c r="BM1378" s="243" t="s">
        <v>4586</v>
      </c>
    </row>
    <row r="1379" s="13" customFormat="1">
      <c r="A1379" s="13"/>
      <c r="B1379" s="245"/>
      <c r="C1379" s="246"/>
      <c r="D1379" s="247" t="s">
        <v>232</v>
      </c>
      <c r="E1379" s="248" t="s">
        <v>1</v>
      </c>
      <c r="F1379" s="249" t="s">
        <v>2086</v>
      </c>
      <c r="G1379" s="246"/>
      <c r="H1379" s="250">
        <v>1</v>
      </c>
      <c r="I1379" s="251"/>
      <c r="J1379" s="246"/>
      <c r="K1379" s="246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6" t="s">
        <v>232</v>
      </c>
      <c r="AU1379" s="256" t="s">
        <v>89</v>
      </c>
      <c r="AV1379" s="13" t="s">
        <v>89</v>
      </c>
      <c r="AW1379" s="13" t="s">
        <v>33</v>
      </c>
      <c r="AX1379" s="13" t="s">
        <v>78</v>
      </c>
      <c r="AY1379" s="256" t="s">
        <v>224</v>
      </c>
    </row>
    <row r="1380" s="13" customFormat="1">
      <c r="A1380" s="13"/>
      <c r="B1380" s="245"/>
      <c r="C1380" s="246"/>
      <c r="D1380" s="247" t="s">
        <v>232</v>
      </c>
      <c r="E1380" s="248" t="s">
        <v>1</v>
      </c>
      <c r="F1380" s="249" t="s">
        <v>3900</v>
      </c>
      <c r="G1380" s="246"/>
      <c r="H1380" s="250">
        <v>1</v>
      </c>
      <c r="I1380" s="251"/>
      <c r="J1380" s="246"/>
      <c r="K1380" s="246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6" t="s">
        <v>232</v>
      </c>
      <c r="AU1380" s="256" t="s">
        <v>89</v>
      </c>
      <c r="AV1380" s="13" t="s">
        <v>89</v>
      </c>
      <c r="AW1380" s="13" t="s">
        <v>33</v>
      </c>
      <c r="AX1380" s="13" t="s">
        <v>78</v>
      </c>
      <c r="AY1380" s="256" t="s">
        <v>224</v>
      </c>
    </row>
    <row r="1381" s="15" customFormat="1">
      <c r="A1381" s="15"/>
      <c r="B1381" s="267"/>
      <c r="C1381" s="268"/>
      <c r="D1381" s="247" t="s">
        <v>232</v>
      </c>
      <c r="E1381" s="269" t="s">
        <v>1</v>
      </c>
      <c r="F1381" s="270" t="s">
        <v>248</v>
      </c>
      <c r="G1381" s="268"/>
      <c r="H1381" s="271">
        <v>2</v>
      </c>
      <c r="I1381" s="272"/>
      <c r="J1381" s="268"/>
      <c r="K1381" s="268"/>
      <c r="L1381" s="273"/>
      <c r="M1381" s="274"/>
      <c r="N1381" s="275"/>
      <c r="O1381" s="275"/>
      <c r="P1381" s="275"/>
      <c r="Q1381" s="275"/>
      <c r="R1381" s="275"/>
      <c r="S1381" s="275"/>
      <c r="T1381" s="276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7" t="s">
        <v>232</v>
      </c>
      <c r="AU1381" s="277" t="s">
        <v>89</v>
      </c>
      <c r="AV1381" s="15" t="s">
        <v>230</v>
      </c>
      <c r="AW1381" s="15" t="s">
        <v>33</v>
      </c>
      <c r="AX1381" s="15" t="s">
        <v>84</v>
      </c>
      <c r="AY1381" s="277" t="s">
        <v>224</v>
      </c>
    </row>
    <row r="1382" s="2" customFormat="1" ht="24.15" customHeight="1">
      <c r="A1382" s="40"/>
      <c r="B1382" s="41"/>
      <c r="C1382" s="231" t="s">
        <v>1813</v>
      </c>
      <c r="D1382" s="231" t="s">
        <v>226</v>
      </c>
      <c r="E1382" s="232" t="s">
        <v>3913</v>
      </c>
      <c r="F1382" s="233" t="s">
        <v>3914</v>
      </c>
      <c r="G1382" s="234" t="s">
        <v>386</v>
      </c>
      <c r="H1382" s="235">
        <v>4</v>
      </c>
      <c r="I1382" s="236"/>
      <c r="J1382" s="237">
        <f>ROUND(I1382*H1382,2)</f>
        <v>0</v>
      </c>
      <c r="K1382" s="238"/>
      <c r="L1382" s="46"/>
      <c r="M1382" s="239" t="s">
        <v>1</v>
      </c>
      <c r="N1382" s="240" t="s">
        <v>44</v>
      </c>
      <c r="O1382" s="93"/>
      <c r="P1382" s="241">
        <f>O1382*H1382</f>
        <v>0</v>
      </c>
      <c r="Q1382" s="241">
        <v>0</v>
      </c>
      <c r="R1382" s="241">
        <f>Q1382*H1382</f>
        <v>0</v>
      </c>
      <c r="S1382" s="241">
        <v>0</v>
      </c>
      <c r="T1382" s="242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43" t="s">
        <v>319</v>
      </c>
      <c r="AT1382" s="243" t="s">
        <v>226</v>
      </c>
      <c r="AU1382" s="243" t="s">
        <v>89</v>
      </c>
      <c r="AY1382" s="19" t="s">
        <v>224</v>
      </c>
      <c r="BE1382" s="244">
        <f>IF(N1382="základní",J1382,0)</f>
        <v>0</v>
      </c>
      <c r="BF1382" s="244">
        <f>IF(N1382="snížená",J1382,0)</f>
        <v>0</v>
      </c>
      <c r="BG1382" s="244">
        <f>IF(N1382="zákl. přenesená",J1382,0)</f>
        <v>0</v>
      </c>
      <c r="BH1382" s="244">
        <f>IF(N1382="sníž. přenesená",J1382,0)</f>
        <v>0</v>
      </c>
      <c r="BI1382" s="244">
        <f>IF(N1382="nulová",J1382,0)</f>
        <v>0</v>
      </c>
      <c r="BJ1382" s="19" t="s">
        <v>89</v>
      </c>
      <c r="BK1382" s="244">
        <f>ROUND(I1382*H1382,2)</f>
        <v>0</v>
      </c>
      <c r="BL1382" s="19" t="s">
        <v>319</v>
      </c>
      <c r="BM1382" s="243" t="s">
        <v>4587</v>
      </c>
    </row>
    <row r="1383" s="13" customFormat="1">
      <c r="A1383" s="13"/>
      <c r="B1383" s="245"/>
      <c r="C1383" s="246"/>
      <c r="D1383" s="247" t="s">
        <v>232</v>
      </c>
      <c r="E1383" s="248" t="s">
        <v>1</v>
      </c>
      <c r="F1383" s="249" t="s">
        <v>4588</v>
      </c>
      <c r="G1383" s="246"/>
      <c r="H1383" s="250">
        <v>4</v>
      </c>
      <c r="I1383" s="251"/>
      <c r="J1383" s="246"/>
      <c r="K1383" s="246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6" t="s">
        <v>232</v>
      </c>
      <c r="AU1383" s="256" t="s">
        <v>89</v>
      </c>
      <c r="AV1383" s="13" t="s">
        <v>89</v>
      </c>
      <c r="AW1383" s="13" t="s">
        <v>33</v>
      </c>
      <c r="AX1383" s="13" t="s">
        <v>84</v>
      </c>
      <c r="AY1383" s="256" t="s">
        <v>224</v>
      </c>
    </row>
    <row r="1384" s="2" customFormat="1" ht="16.5" customHeight="1">
      <c r="A1384" s="40"/>
      <c r="B1384" s="41"/>
      <c r="C1384" s="278" t="s">
        <v>1818</v>
      </c>
      <c r="D1384" s="278" t="s">
        <v>390</v>
      </c>
      <c r="E1384" s="279" t="s">
        <v>3917</v>
      </c>
      <c r="F1384" s="280" t="s">
        <v>3918</v>
      </c>
      <c r="G1384" s="281" t="s">
        <v>229</v>
      </c>
      <c r="H1384" s="282">
        <v>20.800000000000001</v>
      </c>
      <c r="I1384" s="283"/>
      <c r="J1384" s="284">
        <f>ROUND(I1384*H1384,2)</f>
        <v>0</v>
      </c>
      <c r="K1384" s="285"/>
      <c r="L1384" s="286"/>
      <c r="M1384" s="287" t="s">
        <v>1</v>
      </c>
      <c r="N1384" s="288" t="s">
        <v>44</v>
      </c>
      <c r="O1384" s="93"/>
      <c r="P1384" s="241">
        <f>O1384*H1384</f>
        <v>0</v>
      </c>
      <c r="Q1384" s="241">
        <v>0.001</v>
      </c>
      <c r="R1384" s="241">
        <f>Q1384*H1384</f>
        <v>0.020800000000000003</v>
      </c>
      <c r="S1384" s="241">
        <v>0</v>
      </c>
      <c r="T1384" s="242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3" t="s">
        <v>418</v>
      </c>
      <c r="AT1384" s="243" t="s">
        <v>390</v>
      </c>
      <c r="AU1384" s="243" t="s">
        <v>89</v>
      </c>
      <c r="AY1384" s="19" t="s">
        <v>224</v>
      </c>
      <c r="BE1384" s="244">
        <f>IF(N1384="základní",J1384,0)</f>
        <v>0</v>
      </c>
      <c r="BF1384" s="244">
        <f>IF(N1384="snížená",J1384,0)</f>
        <v>0</v>
      </c>
      <c r="BG1384" s="244">
        <f>IF(N1384="zákl. přenesená",J1384,0)</f>
        <v>0</v>
      </c>
      <c r="BH1384" s="244">
        <f>IF(N1384="sníž. přenesená",J1384,0)</f>
        <v>0</v>
      </c>
      <c r="BI1384" s="244">
        <f>IF(N1384="nulová",J1384,0)</f>
        <v>0</v>
      </c>
      <c r="BJ1384" s="19" t="s">
        <v>89</v>
      </c>
      <c r="BK1384" s="244">
        <f>ROUND(I1384*H1384,2)</f>
        <v>0</v>
      </c>
      <c r="BL1384" s="19" t="s">
        <v>319</v>
      </c>
      <c r="BM1384" s="243" t="s">
        <v>4589</v>
      </c>
    </row>
    <row r="1385" s="13" customFormat="1">
      <c r="A1385" s="13"/>
      <c r="B1385" s="245"/>
      <c r="C1385" s="246"/>
      <c r="D1385" s="247" t="s">
        <v>232</v>
      </c>
      <c r="E1385" s="248" t="s">
        <v>1</v>
      </c>
      <c r="F1385" s="249" t="s">
        <v>4590</v>
      </c>
      <c r="G1385" s="246"/>
      <c r="H1385" s="250">
        <v>20.800000000000001</v>
      </c>
      <c r="I1385" s="251"/>
      <c r="J1385" s="246"/>
      <c r="K1385" s="246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6" t="s">
        <v>232</v>
      </c>
      <c r="AU1385" s="256" t="s">
        <v>89</v>
      </c>
      <c r="AV1385" s="13" t="s">
        <v>89</v>
      </c>
      <c r="AW1385" s="13" t="s">
        <v>33</v>
      </c>
      <c r="AX1385" s="13" t="s">
        <v>84</v>
      </c>
      <c r="AY1385" s="256" t="s">
        <v>224</v>
      </c>
    </row>
    <row r="1386" s="2" customFormat="1" ht="21.75" customHeight="1">
      <c r="A1386" s="40"/>
      <c r="B1386" s="41"/>
      <c r="C1386" s="278" t="s">
        <v>1822</v>
      </c>
      <c r="D1386" s="278" t="s">
        <v>390</v>
      </c>
      <c r="E1386" s="279" t="s">
        <v>3921</v>
      </c>
      <c r="F1386" s="280" t="s">
        <v>3922</v>
      </c>
      <c r="G1386" s="281" t="s">
        <v>386</v>
      </c>
      <c r="H1386" s="282">
        <v>4</v>
      </c>
      <c r="I1386" s="283"/>
      <c r="J1386" s="284">
        <f>ROUND(I1386*H1386,2)</f>
        <v>0</v>
      </c>
      <c r="K1386" s="285"/>
      <c r="L1386" s="286"/>
      <c r="M1386" s="287" t="s">
        <v>1</v>
      </c>
      <c r="N1386" s="288" t="s">
        <v>44</v>
      </c>
      <c r="O1386" s="93"/>
      <c r="P1386" s="241">
        <f>O1386*H1386</f>
        <v>0</v>
      </c>
      <c r="Q1386" s="241">
        <v>0.001</v>
      </c>
      <c r="R1386" s="241">
        <f>Q1386*H1386</f>
        <v>0.0040000000000000001</v>
      </c>
      <c r="S1386" s="241">
        <v>0</v>
      </c>
      <c r="T1386" s="242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3" t="s">
        <v>418</v>
      </c>
      <c r="AT1386" s="243" t="s">
        <v>390</v>
      </c>
      <c r="AU1386" s="243" t="s">
        <v>89</v>
      </c>
      <c r="AY1386" s="19" t="s">
        <v>224</v>
      </c>
      <c r="BE1386" s="244">
        <f>IF(N1386="základní",J1386,0)</f>
        <v>0</v>
      </c>
      <c r="BF1386" s="244">
        <f>IF(N1386="snížená",J1386,0)</f>
        <v>0</v>
      </c>
      <c r="BG1386" s="244">
        <f>IF(N1386="zákl. přenesená",J1386,0)</f>
        <v>0</v>
      </c>
      <c r="BH1386" s="244">
        <f>IF(N1386="sníž. přenesená",J1386,0)</f>
        <v>0</v>
      </c>
      <c r="BI1386" s="244">
        <f>IF(N1386="nulová",J1386,0)</f>
        <v>0</v>
      </c>
      <c r="BJ1386" s="19" t="s">
        <v>89</v>
      </c>
      <c r="BK1386" s="244">
        <f>ROUND(I1386*H1386,2)</f>
        <v>0</v>
      </c>
      <c r="BL1386" s="19" t="s">
        <v>319</v>
      </c>
      <c r="BM1386" s="243" t="s">
        <v>4591</v>
      </c>
    </row>
    <row r="1387" s="13" customFormat="1">
      <c r="A1387" s="13"/>
      <c r="B1387" s="245"/>
      <c r="C1387" s="246"/>
      <c r="D1387" s="247" t="s">
        <v>232</v>
      </c>
      <c r="E1387" s="248" t="s">
        <v>1</v>
      </c>
      <c r="F1387" s="249" t="s">
        <v>4588</v>
      </c>
      <c r="G1387" s="246"/>
      <c r="H1387" s="250">
        <v>4</v>
      </c>
      <c r="I1387" s="251"/>
      <c r="J1387" s="246"/>
      <c r="K1387" s="246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6" t="s">
        <v>232</v>
      </c>
      <c r="AU1387" s="256" t="s">
        <v>89</v>
      </c>
      <c r="AV1387" s="13" t="s">
        <v>89</v>
      </c>
      <c r="AW1387" s="13" t="s">
        <v>33</v>
      </c>
      <c r="AX1387" s="13" t="s">
        <v>84</v>
      </c>
      <c r="AY1387" s="256" t="s">
        <v>224</v>
      </c>
    </row>
    <row r="1388" s="2" customFormat="1" ht="24.15" customHeight="1">
      <c r="A1388" s="40"/>
      <c r="B1388" s="41"/>
      <c r="C1388" s="231" t="s">
        <v>1827</v>
      </c>
      <c r="D1388" s="231" t="s">
        <v>226</v>
      </c>
      <c r="E1388" s="232" t="s">
        <v>2103</v>
      </c>
      <c r="F1388" s="233" t="s">
        <v>2104</v>
      </c>
      <c r="G1388" s="234" t="s">
        <v>386</v>
      </c>
      <c r="H1388" s="235">
        <v>1</v>
      </c>
      <c r="I1388" s="236"/>
      <c r="J1388" s="237">
        <f>ROUND(I1388*H1388,2)</f>
        <v>0</v>
      </c>
      <c r="K1388" s="238"/>
      <c r="L1388" s="46"/>
      <c r="M1388" s="239" t="s">
        <v>1</v>
      </c>
      <c r="N1388" s="240" t="s">
        <v>44</v>
      </c>
      <c r="O1388" s="93"/>
      <c r="P1388" s="241">
        <f>O1388*H1388</f>
        <v>0</v>
      </c>
      <c r="Q1388" s="241">
        <v>0</v>
      </c>
      <c r="R1388" s="241">
        <f>Q1388*H1388</f>
        <v>0</v>
      </c>
      <c r="S1388" s="241">
        <v>0</v>
      </c>
      <c r="T1388" s="242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3" t="s">
        <v>319</v>
      </c>
      <c r="AT1388" s="243" t="s">
        <v>226</v>
      </c>
      <c r="AU1388" s="243" t="s">
        <v>89</v>
      </c>
      <c r="AY1388" s="19" t="s">
        <v>224</v>
      </c>
      <c r="BE1388" s="244">
        <f>IF(N1388="základní",J1388,0)</f>
        <v>0</v>
      </c>
      <c r="BF1388" s="244">
        <f>IF(N1388="snížená",J1388,0)</f>
        <v>0</v>
      </c>
      <c r="BG1388" s="244">
        <f>IF(N1388="zákl. přenesená",J1388,0)</f>
        <v>0</v>
      </c>
      <c r="BH1388" s="244">
        <f>IF(N1388="sníž. přenesená",J1388,0)</f>
        <v>0</v>
      </c>
      <c r="BI1388" s="244">
        <f>IF(N1388="nulová",J1388,0)</f>
        <v>0</v>
      </c>
      <c r="BJ1388" s="19" t="s">
        <v>89</v>
      </c>
      <c r="BK1388" s="244">
        <f>ROUND(I1388*H1388,2)</f>
        <v>0</v>
      </c>
      <c r="BL1388" s="19" t="s">
        <v>319</v>
      </c>
      <c r="BM1388" s="243" t="s">
        <v>4592</v>
      </c>
    </row>
    <row r="1389" s="13" customFormat="1">
      <c r="A1389" s="13"/>
      <c r="B1389" s="245"/>
      <c r="C1389" s="246"/>
      <c r="D1389" s="247" t="s">
        <v>232</v>
      </c>
      <c r="E1389" s="248" t="s">
        <v>1</v>
      </c>
      <c r="F1389" s="249" t="s">
        <v>4593</v>
      </c>
      <c r="G1389" s="246"/>
      <c r="H1389" s="250">
        <v>1</v>
      </c>
      <c r="I1389" s="251"/>
      <c r="J1389" s="246"/>
      <c r="K1389" s="246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6" t="s">
        <v>232</v>
      </c>
      <c r="AU1389" s="256" t="s">
        <v>89</v>
      </c>
      <c r="AV1389" s="13" t="s">
        <v>89</v>
      </c>
      <c r="AW1389" s="13" t="s">
        <v>33</v>
      </c>
      <c r="AX1389" s="13" t="s">
        <v>84</v>
      </c>
      <c r="AY1389" s="256" t="s">
        <v>224</v>
      </c>
    </row>
    <row r="1390" s="2" customFormat="1" ht="16.5" customHeight="1">
      <c r="A1390" s="40"/>
      <c r="B1390" s="41"/>
      <c r="C1390" s="278" t="s">
        <v>1832</v>
      </c>
      <c r="D1390" s="278" t="s">
        <v>390</v>
      </c>
      <c r="E1390" s="279" t="s">
        <v>3926</v>
      </c>
      <c r="F1390" s="280" t="s">
        <v>3927</v>
      </c>
      <c r="G1390" s="281" t="s">
        <v>229</v>
      </c>
      <c r="H1390" s="282">
        <v>7.1500000000000004</v>
      </c>
      <c r="I1390" s="283"/>
      <c r="J1390" s="284">
        <f>ROUND(I1390*H1390,2)</f>
        <v>0</v>
      </c>
      <c r="K1390" s="285"/>
      <c r="L1390" s="286"/>
      <c r="M1390" s="287" t="s">
        <v>1</v>
      </c>
      <c r="N1390" s="288" t="s">
        <v>44</v>
      </c>
      <c r="O1390" s="93"/>
      <c r="P1390" s="241">
        <f>O1390*H1390</f>
        <v>0</v>
      </c>
      <c r="Q1390" s="241">
        <v>0.001</v>
      </c>
      <c r="R1390" s="241">
        <f>Q1390*H1390</f>
        <v>0.0071500000000000001</v>
      </c>
      <c r="S1390" s="241">
        <v>0</v>
      </c>
      <c r="T1390" s="242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3" t="s">
        <v>418</v>
      </c>
      <c r="AT1390" s="243" t="s">
        <v>390</v>
      </c>
      <c r="AU1390" s="243" t="s">
        <v>89</v>
      </c>
      <c r="AY1390" s="19" t="s">
        <v>224</v>
      </c>
      <c r="BE1390" s="244">
        <f>IF(N1390="základní",J1390,0)</f>
        <v>0</v>
      </c>
      <c r="BF1390" s="244">
        <f>IF(N1390="snížená",J1390,0)</f>
        <v>0</v>
      </c>
      <c r="BG1390" s="244">
        <f>IF(N1390="zákl. přenesená",J1390,0)</f>
        <v>0</v>
      </c>
      <c r="BH1390" s="244">
        <f>IF(N1390="sníž. přenesená",J1390,0)</f>
        <v>0</v>
      </c>
      <c r="BI1390" s="244">
        <f>IF(N1390="nulová",J1390,0)</f>
        <v>0</v>
      </c>
      <c r="BJ1390" s="19" t="s">
        <v>89</v>
      </c>
      <c r="BK1390" s="244">
        <f>ROUND(I1390*H1390,2)</f>
        <v>0</v>
      </c>
      <c r="BL1390" s="19" t="s">
        <v>319</v>
      </c>
      <c r="BM1390" s="243" t="s">
        <v>4594</v>
      </c>
    </row>
    <row r="1391" s="13" customFormat="1">
      <c r="A1391" s="13"/>
      <c r="B1391" s="245"/>
      <c r="C1391" s="246"/>
      <c r="D1391" s="247" t="s">
        <v>232</v>
      </c>
      <c r="E1391" s="248" t="s">
        <v>1</v>
      </c>
      <c r="F1391" s="249" t="s">
        <v>4595</v>
      </c>
      <c r="G1391" s="246"/>
      <c r="H1391" s="250">
        <v>7.1500000000000004</v>
      </c>
      <c r="I1391" s="251"/>
      <c r="J1391" s="246"/>
      <c r="K1391" s="246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6" t="s">
        <v>232</v>
      </c>
      <c r="AU1391" s="256" t="s">
        <v>89</v>
      </c>
      <c r="AV1391" s="13" t="s">
        <v>89</v>
      </c>
      <c r="AW1391" s="13" t="s">
        <v>33</v>
      </c>
      <c r="AX1391" s="13" t="s">
        <v>84</v>
      </c>
      <c r="AY1391" s="256" t="s">
        <v>224</v>
      </c>
    </row>
    <row r="1392" s="2" customFormat="1" ht="21.75" customHeight="1">
      <c r="A1392" s="40"/>
      <c r="B1392" s="41"/>
      <c r="C1392" s="278" t="s">
        <v>1838</v>
      </c>
      <c r="D1392" s="278" t="s">
        <v>390</v>
      </c>
      <c r="E1392" s="279" t="s">
        <v>2113</v>
      </c>
      <c r="F1392" s="280" t="s">
        <v>2114</v>
      </c>
      <c r="G1392" s="281" t="s">
        <v>386</v>
      </c>
      <c r="H1392" s="282">
        <v>1</v>
      </c>
      <c r="I1392" s="283"/>
      <c r="J1392" s="284">
        <f>ROUND(I1392*H1392,2)</f>
        <v>0</v>
      </c>
      <c r="K1392" s="285"/>
      <c r="L1392" s="286"/>
      <c r="M1392" s="287" t="s">
        <v>1</v>
      </c>
      <c r="N1392" s="288" t="s">
        <v>44</v>
      </c>
      <c r="O1392" s="93"/>
      <c r="P1392" s="241">
        <f>O1392*H1392</f>
        <v>0</v>
      </c>
      <c r="Q1392" s="241">
        <v>0.001</v>
      </c>
      <c r="R1392" s="241">
        <f>Q1392*H1392</f>
        <v>0.001</v>
      </c>
      <c r="S1392" s="241">
        <v>0</v>
      </c>
      <c r="T1392" s="242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3" t="s">
        <v>418</v>
      </c>
      <c r="AT1392" s="243" t="s">
        <v>390</v>
      </c>
      <c r="AU1392" s="243" t="s">
        <v>89</v>
      </c>
      <c r="AY1392" s="19" t="s">
        <v>224</v>
      </c>
      <c r="BE1392" s="244">
        <f>IF(N1392="základní",J1392,0)</f>
        <v>0</v>
      </c>
      <c r="BF1392" s="244">
        <f>IF(N1392="snížená",J1392,0)</f>
        <v>0</v>
      </c>
      <c r="BG1392" s="244">
        <f>IF(N1392="zákl. přenesená",J1392,0)</f>
        <v>0</v>
      </c>
      <c r="BH1392" s="244">
        <f>IF(N1392="sníž. přenesená",J1392,0)</f>
        <v>0</v>
      </c>
      <c r="BI1392" s="244">
        <f>IF(N1392="nulová",J1392,0)</f>
        <v>0</v>
      </c>
      <c r="BJ1392" s="19" t="s">
        <v>89</v>
      </c>
      <c r="BK1392" s="244">
        <f>ROUND(I1392*H1392,2)</f>
        <v>0</v>
      </c>
      <c r="BL1392" s="19" t="s">
        <v>319</v>
      </c>
      <c r="BM1392" s="243" t="s">
        <v>4596</v>
      </c>
    </row>
    <row r="1393" s="13" customFormat="1">
      <c r="A1393" s="13"/>
      <c r="B1393" s="245"/>
      <c r="C1393" s="246"/>
      <c r="D1393" s="247" t="s">
        <v>232</v>
      </c>
      <c r="E1393" s="248" t="s">
        <v>1</v>
      </c>
      <c r="F1393" s="249" t="s">
        <v>4593</v>
      </c>
      <c r="G1393" s="246"/>
      <c r="H1393" s="250">
        <v>1</v>
      </c>
      <c r="I1393" s="251"/>
      <c r="J1393" s="246"/>
      <c r="K1393" s="246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6" t="s">
        <v>232</v>
      </c>
      <c r="AU1393" s="256" t="s">
        <v>89</v>
      </c>
      <c r="AV1393" s="13" t="s">
        <v>89</v>
      </c>
      <c r="AW1393" s="13" t="s">
        <v>33</v>
      </c>
      <c r="AX1393" s="13" t="s">
        <v>84</v>
      </c>
      <c r="AY1393" s="256" t="s">
        <v>224</v>
      </c>
    </row>
    <row r="1394" s="2" customFormat="1" ht="16.5" customHeight="1">
      <c r="A1394" s="40"/>
      <c r="B1394" s="41"/>
      <c r="C1394" s="231" t="s">
        <v>1843</v>
      </c>
      <c r="D1394" s="231" t="s">
        <v>226</v>
      </c>
      <c r="E1394" s="232" t="s">
        <v>2131</v>
      </c>
      <c r="F1394" s="233" t="s">
        <v>2132</v>
      </c>
      <c r="G1394" s="234" t="s">
        <v>810</v>
      </c>
      <c r="H1394" s="289"/>
      <c r="I1394" s="236"/>
      <c r="J1394" s="237">
        <f>ROUND(I1394*H1394,2)</f>
        <v>0</v>
      </c>
      <c r="K1394" s="238"/>
      <c r="L1394" s="46"/>
      <c r="M1394" s="239" t="s">
        <v>1</v>
      </c>
      <c r="N1394" s="240" t="s">
        <v>44</v>
      </c>
      <c r="O1394" s="93"/>
      <c r="P1394" s="241">
        <f>O1394*H1394</f>
        <v>0</v>
      </c>
      <c r="Q1394" s="241">
        <v>0</v>
      </c>
      <c r="R1394" s="241">
        <f>Q1394*H1394</f>
        <v>0</v>
      </c>
      <c r="S1394" s="241">
        <v>0</v>
      </c>
      <c r="T1394" s="242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43" t="s">
        <v>319</v>
      </c>
      <c r="AT1394" s="243" t="s">
        <v>226</v>
      </c>
      <c r="AU1394" s="243" t="s">
        <v>89</v>
      </c>
      <c r="AY1394" s="19" t="s">
        <v>224</v>
      </c>
      <c r="BE1394" s="244">
        <f>IF(N1394="základní",J1394,0)</f>
        <v>0</v>
      </c>
      <c r="BF1394" s="244">
        <f>IF(N1394="snížená",J1394,0)</f>
        <v>0</v>
      </c>
      <c r="BG1394" s="244">
        <f>IF(N1394="zákl. přenesená",J1394,0)</f>
        <v>0</v>
      </c>
      <c r="BH1394" s="244">
        <f>IF(N1394="sníž. přenesená",J1394,0)</f>
        <v>0</v>
      </c>
      <c r="BI1394" s="244">
        <f>IF(N1394="nulová",J1394,0)</f>
        <v>0</v>
      </c>
      <c r="BJ1394" s="19" t="s">
        <v>89</v>
      </c>
      <c r="BK1394" s="244">
        <f>ROUND(I1394*H1394,2)</f>
        <v>0</v>
      </c>
      <c r="BL1394" s="19" t="s">
        <v>319</v>
      </c>
      <c r="BM1394" s="243" t="s">
        <v>4597</v>
      </c>
    </row>
    <row r="1395" s="12" customFormat="1" ht="22.8" customHeight="1">
      <c r="A1395" s="12"/>
      <c r="B1395" s="215"/>
      <c r="C1395" s="216"/>
      <c r="D1395" s="217" t="s">
        <v>77</v>
      </c>
      <c r="E1395" s="229" t="s">
        <v>2134</v>
      </c>
      <c r="F1395" s="229" t="s">
        <v>2135</v>
      </c>
      <c r="G1395" s="216"/>
      <c r="H1395" s="216"/>
      <c r="I1395" s="219"/>
      <c r="J1395" s="230">
        <f>BK1395</f>
        <v>0</v>
      </c>
      <c r="K1395" s="216"/>
      <c r="L1395" s="221"/>
      <c r="M1395" s="222"/>
      <c r="N1395" s="223"/>
      <c r="O1395" s="223"/>
      <c r="P1395" s="224">
        <f>SUM(P1396:P1401)</f>
        <v>0</v>
      </c>
      <c r="Q1395" s="223"/>
      <c r="R1395" s="224">
        <f>SUM(R1396:R1401)</f>
        <v>0</v>
      </c>
      <c r="S1395" s="223"/>
      <c r="T1395" s="225">
        <f>SUM(T1396:T1401)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26" t="s">
        <v>89</v>
      </c>
      <c r="AT1395" s="227" t="s">
        <v>77</v>
      </c>
      <c r="AU1395" s="227" t="s">
        <v>84</v>
      </c>
      <c r="AY1395" s="226" t="s">
        <v>224</v>
      </c>
      <c r="BK1395" s="228">
        <f>SUM(BK1396:BK1401)</f>
        <v>0</v>
      </c>
    </row>
    <row r="1396" s="2" customFormat="1" ht="24.15" customHeight="1">
      <c r="A1396" s="40"/>
      <c r="B1396" s="41"/>
      <c r="C1396" s="231" t="s">
        <v>1850</v>
      </c>
      <c r="D1396" s="231" t="s">
        <v>226</v>
      </c>
      <c r="E1396" s="232" t="s">
        <v>2137</v>
      </c>
      <c r="F1396" s="233" t="s">
        <v>2138</v>
      </c>
      <c r="G1396" s="234" t="s">
        <v>386</v>
      </c>
      <c r="H1396" s="235">
        <v>1</v>
      </c>
      <c r="I1396" s="236"/>
      <c r="J1396" s="237">
        <f>ROUND(I1396*H1396,2)</f>
        <v>0</v>
      </c>
      <c r="K1396" s="238"/>
      <c r="L1396" s="46"/>
      <c r="M1396" s="239" t="s">
        <v>1</v>
      </c>
      <c r="N1396" s="240" t="s">
        <v>44</v>
      </c>
      <c r="O1396" s="93"/>
      <c r="P1396" s="241">
        <f>O1396*H1396</f>
        <v>0</v>
      </c>
      <c r="Q1396" s="241">
        <v>0</v>
      </c>
      <c r="R1396" s="241">
        <f>Q1396*H1396</f>
        <v>0</v>
      </c>
      <c r="S1396" s="241">
        <v>0</v>
      </c>
      <c r="T1396" s="242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3" t="s">
        <v>319</v>
      </c>
      <c r="AT1396" s="243" t="s">
        <v>226</v>
      </c>
      <c r="AU1396" s="243" t="s">
        <v>89</v>
      </c>
      <c r="AY1396" s="19" t="s">
        <v>224</v>
      </c>
      <c r="BE1396" s="244">
        <f>IF(N1396="základní",J1396,0)</f>
        <v>0</v>
      </c>
      <c r="BF1396" s="244">
        <f>IF(N1396="snížená",J1396,0)</f>
        <v>0</v>
      </c>
      <c r="BG1396" s="244">
        <f>IF(N1396="zákl. přenesená",J1396,0)</f>
        <v>0</v>
      </c>
      <c r="BH1396" s="244">
        <f>IF(N1396="sníž. přenesená",J1396,0)</f>
        <v>0</v>
      </c>
      <c r="BI1396" s="244">
        <f>IF(N1396="nulová",J1396,0)</f>
        <v>0</v>
      </c>
      <c r="BJ1396" s="19" t="s">
        <v>89</v>
      </c>
      <c r="BK1396" s="244">
        <f>ROUND(I1396*H1396,2)</f>
        <v>0</v>
      </c>
      <c r="BL1396" s="19" t="s">
        <v>319</v>
      </c>
      <c r="BM1396" s="243" t="s">
        <v>4598</v>
      </c>
    </row>
    <row r="1397" s="14" customFormat="1">
      <c r="A1397" s="14"/>
      <c r="B1397" s="257"/>
      <c r="C1397" s="258"/>
      <c r="D1397" s="247" t="s">
        <v>232</v>
      </c>
      <c r="E1397" s="259" t="s">
        <v>1</v>
      </c>
      <c r="F1397" s="260" t="s">
        <v>2140</v>
      </c>
      <c r="G1397" s="258"/>
      <c r="H1397" s="259" t="s">
        <v>1</v>
      </c>
      <c r="I1397" s="261"/>
      <c r="J1397" s="258"/>
      <c r="K1397" s="258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232</v>
      </c>
      <c r="AU1397" s="266" t="s">
        <v>89</v>
      </c>
      <c r="AV1397" s="14" t="s">
        <v>84</v>
      </c>
      <c r="AW1397" s="14" t="s">
        <v>33</v>
      </c>
      <c r="AX1397" s="14" t="s">
        <v>78</v>
      </c>
      <c r="AY1397" s="266" t="s">
        <v>224</v>
      </c>
    </row>
    <row r="1398" s="13" customFormat="1">
      <c r="A1398" s="13"/>
      <c r="B1398" s="245"/>
      <c r="C1398" s="246"/>
      <c r="D1398" s="247" t="s">
        <v>232</v>
      </c>
      <c r="E1398" s="248" t="s">
        <v>1</v>
      </c>
      <c r="F1398" s="249" t="s">
        <v>1021</v>
      </c>
      <c r="G1398" s="246"/>
      <c r="H1398" s="250">
        <v>1</v>
      </c>
      <c r="I1398" s="251"/>
      <c r="J1398" s="246"/>
      <c r="K1398" s="246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6" t="s">
        <v>232</v>
      </c>
      <c r="AU1398" s="256" t="s">
        <v>89</v>
      </c>
      <c r="AV1398" s="13" t="s">
        <v>89</v>
      </c>
      <c r="AW1398" s="13" t="s">
        <v>33</v>
      </c>
      <c r="AX1398" s="13" t="s">
        <v>84</v>
      </c>
      <c r="AY1398" s="256" t="s">
        <v>224</v>
      </c>
    </row>
    <row r="1399" s="2" customFormat="1" ht="37.8" customHeight="1">
      <c r="A1399" s="40"/>
      <c r="B1399" s="41"/>
      <c r="C1399" s="231" t="s">
        <v>1862</v>
      </c>
      <c r="D1399" s="231" t="s">
        <v>226</v>
      </c>
      <c r="E1399" s="232" t="s">
        <v>2143</v>
      </c>
      <c r="F1399" s="233" t="s">
        <v>3933</v>
      </c>
      <c r="G1399" s="234" t="s">
        <v>386</v>
      </c>
      <c r="H1399" s="235">
        <v>1</v>
      </c>
      <c r="I1399" s="236"/>
      <c r="J1399" s="237">
        <f>ROUND(I1399*H1399,2)</f>
        <v>0</v>
      </c>
      <c r="K1399" s="238"/>
      <c r="L1399" s="46"/>
      <c r="M1399" s="239" t="s">
        <v>1</v>
      </c>
      <c r="N1399" s="240" t="s">
        <v>44</v>
      </c>
      <c r="O1399" s="93"/>
      <c r="P1399" s="241">
        <f>O1399*H1399</f>
        <v>0</v>
      </c>
      <c r="Q1399" s="241">
        <v>0</v>
      </c>
      <c r="R1399" s="241">
        <f>Q1399*H1399</f>
        <v>0</v>
      </c>
      <c r="S1399" s="241">
        <v>0</v>
      </c>
      <c r="T1399" s="242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3" t="s">
        <v>319</v>
      </c>
      <c r="AT1399" s="243" t="s">
        <v>226</v>
      </c>
      <c r="AU1399" s="243" t="s">
        <v>89</v>
      </c>
      <c r="AY1399" s="19" t="s">
        <v>224</v>
      </c>
      <c r="BE1399" s="244">
        <f>IF(N1399="základní",J1399,0)</f>
        <v>0</v>
      </c>
      <c r="BF1399" s="244">
        <f>IF(N1399="snížená",J1399,0)</f>
        <v>0</v>
      </c>
      <c r="BG1399" s="244">
        <f>IF(N1399="zákl. přenesená",J1399,0)</f>
        <v>0</v>
      </c>
      <c r="BH1399" s="244">
        <f>IF(N1399="sníž. přenesená",J1399,0)</f>
        <v>0</v>
      </c>
      <c r="BI1399" s="244">
        <f>IF(N1399="nulová",J1399,0)</f>
        <v>0</v>
      </c>
      <c r="BJ1399" s="19" t="s">
        <v>89</v>
      </c>
      <c r="BK1399" s="244">
        <f>ROUND(I1399*H1399,2)</f>
        <v>0</v>
      </c>
      <c r="BL1399" s="19" t="s">
        <v>319</v>
      </c>
      <c r="BM1399" s="243" t="s">
        <v>4599</v>
      </c>
    </row>
    <row r="1400" s="14" customFormat="1">
      <c r="A1400" s="14"/>
      <c r="B1400" s="257"/>
      <c r="C1400" s="258"/>
      <c r="D1400" s="247" t="s">
        <v>232</v>
      </c>
      <c r="E1400" s="259" t="s">
        <v>1</v>
      </c>
      <c r="F1400" s="260" t="s">
        <v>2140</v>
      </c>
      <c r="G1400" s="258"/>
      <c r="H1400" s="259" t="s">
        <v>1</v>
      </c>
      <c r="I1400" s="261"/>
      <c r="J1400" s="258"/>
      <c r="K1400" s="258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6" t="s">
        <v>232</v>
      </c>
      <c r="AU1400" s="266" t="s">
        <v>89</v>
      </c>
      <c r="AV1400" s="14" t="s">
        <v>84</v>
      </c>
      <c r="AW1400" s="14" t="s">
        <v>33</v>
      </c>
      <c r="AX1400" s="14" t="s">
        <v>78</v>
      </c>
      <c r="AY1400" s="266" t="s">
        <v>224</v>
      </c>
    </row>
    <row r="1401" s="13" customFormat="1">
      <c r="A1401" s="13"/>
      <c r="B1401" s="245"/>
      <c r="C1401" s="246"/>
      <c r="D1401" s="247" t="s">
        <v>232</v>
      </c>
      <c r="E1401" s="248" t="s">
        <v>1</v>
      </c>
      <c r="F1401" s="249" t="s">
        <v>3935</v>
      </c>
      <c r="G1401" s="246"/>
      <c r="H1401" s="250">
        <v>1</v>
      </c>
      <c r="I1401" s="251"/>
      <c r="J1401" s="246"/>
      <c r="K1401" s="246"/>
      <c r="L1401" s="252"/>
      <c r="M1401" s="253"/>
      <c r="N1401" s="254"/>
      <c r="O1401" s="254"/>
      <c r="P1401" s="254"/>
      <c r="Q1401" s="254"/>
      <c r="R1401" s="254"/>
      <c r="S1401" s="254"/>
      <c r="T1401" s="255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6" t="s">
        <v>232</v>
      </c>
      <c r="AU1401" s="256" t="s">
        <v>89</v>
      </c>
      <c r="AV1401" s="13" t="s">
        <v>89</v>
      </c>
      <c r="AW1401" s="13" t="s">
        <v>33</v>
      </c>
      <c r="AX1401" s="13" t="s">
        <v>84</v>
      </c>
      <c r="AY1401" s="256" t="s">
        <v>224</v>
      </c>
    </row>
    <row r="1402" s="12" customFormat="1" ht="25.92" customHeight="1">
      <c r="A1402" s="12"/>
      <c r="B1402" s="215"/>
      <c r="C1402" s="216"/>
      <c r="D1402" s="217" t="s">
        <v>77</v>
      </c>
      <c r="E1402" s="218" t="s">
        <v>390</v>
      </c>
      <c r="F1402" s="218" t="s">
        <v>2147</v>
      </c>
      <c r="G1402" s="216"/>
      <c r="H1402" s="216"/>
      <c r="I1402" s="219"/>
      <c r="J1402" s="220">
        <f>BK1402</f>
        <v>0</v>
      </c>
      <c r="K1402" s="216"/>
      <c r="L1402" s="221"/>
      <c r="M1402" s="222"/>
      <c r="N1402" s="223"/>
      <c r="O1402" s="223"/>
      <c r="P1402" s="224">
        <f>P1403+P1557</f>
        <v>0</v>
      </c>
      <c r="Q1402" s="223"/>
      <c r="R1402" s="224">
        <f>R1403+R1557</f>
        <v>0.00050000000000000001</v>
      </c>
      <c r="S1402" s="223"/>
      <c r="T1402" s="225">
        <f>T1403+T1557</f>
        <v>0</v>
      </c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R1402" s="226" t="s">
        <v>93</v>
      </c>
      <c r="AT1402" s="227" t="s">
        <v>77</v>
      </c>
      <c r="AU1402" s="227" t="s">
        <v>78</v>
      </c>
      <c r="AY1402" s="226" t="s">
        <v>224</v>
      </c>
      <c r="BK1402" s="228">
        <f>BK1403+BK1557</f>
        <v>0</v>
      </c>
    </row>
    <row r="1403" s="12" customFormat="1" ht="22.8" customHeight="1">
      <c r="A1403" s="12"/>
      <c r="B1403" s="215"/>
      <c r="C1403" s="216"/>
      <c r="D1403" s="217" t="s">
        <v>77</v>
      </c>
      <c r="E1403" s="229" t="s">
        <v>2148</v>
      </c>
      <c r="F1403" s="229" t="s">
        <v>2149</v>
      </c>
      <c r="G1403" s="216"/>
      <c r="H1403" s="216"/>
      <c r="I1403" s="219"/>
      <c r="J1403" s="230">
        <f>BK1403</f>
        <v>0</v>
      </c>
      <c r="K1403" s="216"/>
      <c r="L1403" s="221"/>
      <c r="M1403" s="222"/>
      <c r="N1403" s="223"/>
      <c r="O1403" s="223"/>
      <c r="P1403" s="224">
        <f>P1404+P1440+P1451+P1471+P1484+P1505+P1528+P1536+P1554</f>
        <v>0</v>
      </c>
      <c r="Q1403" s="223"/>
      <c r="R1403" s="224">
        <f>R1404+R1440+R1451+R1471+R1484+R1505+R1528+R1536+R1554</f>
        <v>0</v>
      </c>
      <c r="S1403" s="223"/>
      <c r="T1403" s="225">
        <f>T1404+T1440+T1451+T1471+T1484+T1505+T1528+T1536+T1554</f>
        <v>0</v>
      </c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R1403" s="226" t="s">
        <v>93</v>
      </c>
      <c r="AT1403" s="227" t="s">
        <v>77</v>
      </c>
      <c r="AU1403" s="227" t="s">
        <v>84</v>
      </c>
      <c r="AY1403" s="226" t="s">
        <v>224</v>
      </c>
      <c r="BK1403" s="228">
        <f>BK1404+BK1440+BK1451+BK1471+BK1484+BK1505+BK1528+BK1536+BK1554</f>
        <v>0</v>
      </c>
    </row>
    <row r="1404" s="12" customFormat="1" ht="20.88" customHeight="1">
      <c r="A1404" s="12"/>
      <c r="B1404" s="215"/>
      <c r="C1404" s="216"/>
      <c r="D1404" s="217" t="s">
        <v>77</v>
      </c>
      <c r="E1404" s="229" t="s">
        <v>2150</v>
      </c>
      <c r="F1404" s="229" t="s">
        <v>2151</v>
      </c>
      <c r="G1404" s="216"/>
      <c r="H1404" s="216"/>
      <c r="I1404" s="219"/>
      <c r="J1404" s="230">
        <f>BK1404</f>
        <v>0</v>
      </c>
      <c r="K1404" s="216"/>
      <c r="L1404" s="221"/>
      <c r="M1404" s="222"/>
      <c r="N1404" s="223"/>
      <c r="O1404" s="223"/>
      <c r="P1404" s="224">
        <f>SUM(P1405:P1439)</f>
        <v>0</v>
      </c>
      <c r="Q1404" s="223"/>
      <c r="R1404" s="224">
        <f>SUM(R1405:R1439)</f>
        <v>0</v>
      </c>
      <c r="S1404" s="223"/>
      <c r="T1404" s="225">
        <f>SUM(T1405:T1439)</f>
        <v>0</v>
      </c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R1404" s="226" t="s">
        <v>93</v>
      </c>
      <c r="AT1404" s="227" t="s">
        <v>77</v>
      </c>
      <c r="AU1404" s="227" t="s">
        <v>89</v>
      </c>
      <c r="AY1404" s="226" t="s">
        <v>224</v>
      </c>
      <c r="BK1404" s="228">
        <f>SUM(BK1405:BK1439)</f>
        <v>0</v>
      </c>
    </row>
    <row r="1405" s="2" customFormat="1" ht="16.5" customHeight="1">
      <c r="A1405" s="40"/>
      <c r="B1405" s="41"/>
      <c r="C1405" s="231" t="s">
        <v>1869</v>
      </c>
      <c r="D1405" s="231" t="s">
        <v>226</v>
      </c>
      <c r="E1405" s="232" t="s">
        <v>2153</v>
      </c>
      <c r="F1405" s="233" t="s">
        <v>2154</v>
      </c>
      <c r="G1405" s="234" t="s">
        <v>1068</v>
      </c>
      <c r="H1405" s="235">
        <v>116</v>
      </c>
      <c r="I1405" s="236"/>
      <c r="J1405" s="237">
        <f>ROUND(I1405*H1405,2)</f>
        <v>0</v>
      </c>
      <c r="K1405" s="238"/>
      <c r="L1405" s="46"/>
      <c r="M1405" s="239" t="s">
        <v>1</v>
      </c>
      <c r="N1405" s="240" t="s">
        <v>44</v>
      </c>
      <c r="O1405" s="93"/>
      <c r="P1405" s="241">
        <f>O1405*H1405</f>
        <v>0</v>
      </c>
      <c r="Q1405" s="241">
        <v>0</v>
      </c>
      <c r="R1405" s="241">
        <f>Q1405*H1405</f>
        <v>0</v>
      </c>
      <c r="S1405" s="241">
        <v>0</v>
      </c>
      <c r="T1405" s="242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3" t="s">
        <v>637</v>
      </c>
      <c r="AT1405" s="243" t="s">
        <v>226</v>
      </c>
      <c r="AU1405" s="243" t="s">
        <v>93</v>
      </c>
      <c r="AY1405" s="19" t="s">
        <v>224</v>
      </c>
      <c r="BE1405" s="244">
        <f>IF(N1405="základní",J1405,0)</f>
        <v>0</v>
      </c>
      <c r="BF1405" s="244">
        <f>IF(N1405="snížená",J1405,0)</f>
        <v>0</v>
      </c>
      <c r="BG1405" s="244">
        <f>IF(N1405="zákl. přenesená",J1405,0)</f>
        <v>0</v>
      </c>
      <c r="BH1405" s="244">
        <f>IF(N1405="sníž. přenesená",J1405,0)</f>
        <v>0</v>
      </c>
      <c r="BI1405" s="244">
        <f>IF(N1405="nulová",J1405,0)</f>
        <v>0</v>
      </c>
      <c r="BJ1405" s="19" t="s">
        <v>89</v>
      </c>
      <c r="BK1405" s="244">
        <f>ROUND(I1405*H1405,2)</f>
        <v>0</v>
      </c>
      <c r="BL1405" s="19" t="s">
        <v>637</v>
      </c>
      <c r="BM1405" s="243" t="s">
        <v>4600</v>
      </c>
    </row>
    <row r="1406" s="2" customFormat="1" ht="16.5" customHeight="1">
      <c r="A1406" s="40"/>
      <c r="B1406" s="41"/>
      <c r="C1406" s="231" t="s">
        <v>1874</v>
      </c>
      <c r="D1406" s="231" t="s">
        <v>226</v>
      </c>
      <c r="E1406" s="232" t="s">
        <v>2157</v>
      </c>
      <c r="F1406" s="233" t="s">
        <v>2158</v>
      </c>
      <c r="G1406" s="234" t="s">
        <v>1068</v>
      </c>
      <c r="H1406" s="235">
        <v>6</v>
      </c>
      <c r="I1406" s="236"/>
      <c r="J1406" s="237">
        <f>ROUND(I1406*H1406,2)</f>
        <v>0</v>
      </c>
      <c r="K1406" s="238"/>
      <c r="L1406" s="46"/>
      <c r="M1406" s="239" t="s">
        <v>1</v>
      </c>
      <c r="N1406" s="240" t="s">
        <v>44</v>
      </c>
      <c r="O1406" s="93"/>
      <c r="P1406" s="241">
        <f>O1406*H1406</f>
        <v>0</v>
      </c>
      <c r="Q1406" s="241">
        <v>0</v>
      </c>
      <c r="R1406" s="241">
        <f>Q1406*H1406</f>
        <v>0</v>
      </c>
      <c r="S1406" s="241">
        <v>0</v>
      </c>
      <c r="T1406" s="242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3" t="s">
        <v>637</v>
      </c>
      <c r="AT1406" s="243" t="s">
        <v>226</v>
      </c>
      <c r="AU1406" s="243" t="s">
        <v>93</v>
      </c>
      <c r="AY1406" s="19" t="s">
        <v>224</v>
      </c>
      <c r="BE1406" s="244">
        <f>IF(N1406="základní",J1406,0)</f>
        <v>0</v>
      </c>
      <c r="BF1406" s="244">
        <f>IF(N1406="snížená",J1406,0)</f>
        <v>0</v>
      </c>
      <c r="BG1406" s="244">
        <f>IF(N1406="zákl. přenesená",J1406,0)</f>
        <v>0</v>
      </c>
      <c r="BH1406" s="244">
        <f>IF(N1406="sníž. přenesená",J1406,0)</f>
        <v>0</v>
      </c>
      <c r="BI1406" s="244">
        <f>IF(N1406="nulová",J1406,0)</f>
        <v>0</v>
      </c>
      <c r="BJ1406" s="19" t="s">
        <v>89</v>
      </c>
      <c r="BK1406" s="244">
        <f>ROUND(I1406*H1406,2)</f>
        <v>0</v>
      </c>
      <c r="BL1406" s="19" t="s">
        <v>637</v>
      </c>
      <c r="BM1406" s="243" t="s">
        <v>4601</v>
      </c>
    </row>
    <row r="1407" s="2" customFormat="1" ht="16.5" customHeight="1">
      <c r="A1407" s="40"/>
      <c r="B1407" s="41"/>
      <c r="C1407" s="231" t="s">
        <v>1879</v>
      </c>
      <c r="D1407" s="231" t="s">
        <v>226</v>
      </c>
      <c r="E1407" s="232" t="s">
        <v>2161</v>
      </c>
      <c r="F1407" s="233" t="s">
        <v>2162</v>
      </c>
      <c r="G1407" s="234" t="s">
        <v>1068</v>
      </c>
      <c r="H1407" s="235">
        <v>1</v>
      </c>
      <c r="I1407" s="236"/>
      <c r="J1407" s="237">
        <f>ROUND(I1407*H1407,2)</f>
        <v>0</v>
      </c>
      <c r="K1407" s="238"/>
      <c r="L1407" s="46"/>
      <c r="M1407" s="239" t="s">
        <v>1</v>
      </c>
      <c r="N1407" s="240" t="s">
        <v>44</v>
      </c>
      <c r="O1407" s="93"/>
      <c r="P1407" s="241">
        <f>O1407*H1407</f>
        <v>0</v>
      </c>
      <c r="Q1407" s="241">
        <v>0</v>
      </c>
      <c r="R1407" s="241">
        <f>Q1407*H1407</f>
        <v>0</v>
      </c>
      <c r="S1407" s="241">
        <v>0</v>
      </c>
      <c r="T1407" s="242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43" t="s">
        <v>637</v>
      </c>
      <c r="AT1407" s="243" t="s">
        <v>226</v>
      </c>
      <c r="AU1407" s="243" t="s">
        <v>93</v>
      </c>
      <c r="AY1407" s="19" t="s">
        <v>224</v>
      </c>
      <c r="BE1407" s="244">
        <f>IF(N1407="základní",J1407,0)</f>
        <v>0</v>
      </c>
      <c r="BF1407" s="244">
        <f>IF(N1407="snížená",J1407,0)</f>
        <v>0</v>
      </c>
      <c r="BG1407" s="244">
        <f>IF(N1407="zákl. přenesená",J1407,0)</f>
        <v>0</v>
      </c>
      <c r="BH1407" s="244">
        <f>IF(N1407="sníž. přenesená",J1407,0)</f>
        <v>0</v>
      </c>
      <c r="BI1407" s="244">
        <f>IF(N1407="nulová",J1407,0)</f>
        <v>0</v>
      </c>
      <c r="BJ1407" s="19" t="s">
        <v>89</v>
      </c>
      <c r="BK1407" s="244">
        <f>ROUND(I1407*H1407,2)</f>
        <v>0</v>
      </c>
      <c r="BL1407" s="19" t="s">
        <v>637</v>
      </c>
      <c r="BM1407" s="243" t="s">
        <v>4602</v>
      </c>
    </row>
    <row r="1408" s="2" customFormat="1" ht="16.5" customHeight="1">
      <c r="A1408" s="40"/>
      <c r="B1408" s="41"/>
      <c r="C1408" s="231" t="s">
        <v>1884</v>
      </c>
      <c r="D1408" s="231" t="s">
        <v>226</v>
      </c>
      <c r="E1408" s="232" t="s">
        <v>2165</v>
      </c>
      <c r="F1408" s="233" t="s">
        <v>2166</v>
      </c>
      <c r="G1408" s="234" t="s">
        <v>1068</v>
      </c>
      <c r="H1408" s="235">
        <v>150</v>
      </c>
      <c r="I1408" s="236"/>
      <c r="J1408" s="237">
        <f>ROUND(I1408*H1408,2)</f>
        <v>0</v>
      </c>
      <c r="K1408" s="238"/>
      <c r="L1408" s="46"/>
      <c r="M1408" s="239" t="s">
        <v>1</v>
      </c>
      <c r="N1408" s="240" t="s">
        <v>44</v>
      </c>
      <c r="O1408" s="93"/>
      <c r="P1408" s="241">
        <f>O1408*H1408</f>
        <v>0</v>
      </c>
      <c r="Q1408" s="241">
        <v>0</v>
      </c>
      <c r="R1408" s="241">
        <f>Q1408*H1408</f>
        <v>0</v>
      </c>
      <c r="S1408" s="241">
        <v>0</v>
      </c>
      <c r="T1408" s="242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3" t="s">
        <v>637</v>
      </c>
      <c r="AT1408" s="243" t="s">
        <v>226</v>
      </c>
      <c r="AU1408" s="243" t="s">
        <v>93</v>
      </c>
      <c r="AY1408" s="19" t="s">
        <v>224</v>
      </c>
      <c r="BE1408" s="244">
        <f>IF(N1408="základní",J1408,0)</f>
        <v>0</v>
      </c>
      <c r="BF1408" s="244">
        <f>IF(N1408="snížená",J1408,0)</f>
        <v>0</v>
      </c>
      <c r="BG1408" s="244">
        <f>IF(N1408="zákl. přenesená",J1408,0)</f>
        <v>0</v>
      </c>
      <c r="BH1408" s="244">
        <f>IF(N1408="sníž. přenesená",J1408,0)</f>
        <v>0</v>
      </c>
      <c r="BI1408" s="244">
        <f>IF(N1408="nulová",J1408,0)</f>
        <v>0</v>
      </c>
      <c r="BJ1408" s="19" t="s">
        <v>89</v>
      </c>
      <c r="BK1408" s="244">
        <f>ROUND(I1408*H1408,2)</f>
        <v>0</v>
      </c>
      <c r="BL1408" s="19" t="s">
        <v>637</v>
      </c>
      <c r="BM1408" s="243" t="s">
        <v>4603</v>
      </c>
    </row>
    <row r="1409" s="2" customFormat="1" ht="16.5" customHeight="1">
      <c r="A1409" s="40"/>
      <c r="B1409" s="41"/>
      <c r="C1409" s="231" t="s">
        <v>1889</v>
      </c>
      <c r="D1409" s="231" t="s">
        <v>226</v>
      </c>
      <c r="E1409" s="232" t="s">
        <v>2169</v>
      </c>
      <c r="F1409" s="233" t="s">
        <v>2170</v>
      </c>
      <c r="G1409" s="234" t="s">
        <v>1068</v>
      </c>
      <c r="H1409" s="235">
        <v>200</v>
      </c>
      <c r="I1409" s="236"/>
      <c r="J1409" s="237">
        <f>ROUND(I1409*H1409,2)</f>
        <v>0</v>
      </c>
      <c r="K1409" s="238"/>
      <c r="L1409" s="46"/>
      <c r="M1409" s="239" t="s">
        <v>1</v>
      </c>
      <c r="N1409" s="240" t="s">
        <v>44</v>
      </c>
      <c r="O1409" s="93"/>
      <c r="P1409" s="241">
        <f>O1409*H1409</f>
        <v>0</v>
      </c>
      <c r="Q1409" s="241">
        <v>0</v>
      </c>
      <c r="R1409" s="241">
        <f>Q1409*H1409</f>
        <v>0</v>
      </c>
      <c r="S1409" s="241">
        <v>0</v>
      </c>
      <c r="T1409" s="242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3" t="s">
        <v>637</v>
      </c>
      <c r="AT1409" s="243" t="s">
        <v>226</v>
      </c>
      <c r="AU1409" s="243" t="s">
        <v>93</v>
      </c>
      <c r="AY1409" s="19" t="s">
        <v>224</v>
      </c>
      <c r="BE1409" s="244">
        <f>IF(N1409="základní",J1409,0)</f>
        <v>0</v>
      </c>
      <c r="BF1409" s="244">
        <f>IF(N1409="snížená",J1409,0)</f>
        <v>0</v>
      </c>
      <c r="BG1409" s="244">
        <f>IF(N1409="zákl. přenesená",J1409,0)</f>
        <v>0</v>
      </c>
      <c r="BH1409" s="244">
        <f>IF(N1409="sníž. přenesená",J1409,0)</f>
        <v>0</v>
      </c>
      <c r="BI1409" s="244">
        <f>IF(N1409="nulová",J1409,0)</f>
        <v>0</v>
      </c>
      <c r="BJ1409" s="19" t="s">
        <v>89</v>
      </c>
      <c r="BK1409" s="244">
        <f>ROUND(I1409*H1409,2)</f>
        <v>0</v>
      </c>
      <c r="BL1409" s="19" t="s">
        <v>637</v>
      </c>
      <c r="BM1409" s="243" t="s">
        <v>4604</v>
      </c>
    </row>
    <row r="1410" s="2" customFormat="1" ht="16.5" customHeight="1">
      <c r="A1410" s="40"/>
      <c r="B1410" s="41"/>
      <c r="C1410" s="231" t="s">
        <v>1894</v>
      </c>
      <c r="D1410" s="231" t="s">
        <v>226</v>
      </c>
      <c r="E1410" s="232" t="s">
        <v>2173</v>
      </c>
      <c r="F1410" s="233" t="s">
        <v>2174</v>
      </c>
      <c r="G1410" s="234" t="s">
        <v>1068</v>
      </c>
      <c r="H1410" s="235">
        <v>200</v>
      </c>
      <c r="I1410" s="236"/>
      <c r="J1410" s="237">
        <f>ROUND(I1410*H1410,2)</f>
        <v>0</v>
      </c>
      <c r="K1410" s="238"/>
      <c r="L1410" s="46"/>
      <c r="M1410" s="239" t="s">
        <v>1</v>
      </c>
      <c r="N1410" s="240" t="s">
        <v>44</v>
      </c>
      <c r="O1410" s="93"/>
      <c r="P1410" s="241">
        <f>O1410*H1410</f>
        <v>0</v>
      </c>
      <c r="Q1410" s="241">
        <v>0</v>
      </c>
      <c r="R1410" s="241">
        <f>Q1410*H1410</f>
        <v>0</v>
      </c>
      <c r="S1410" s="241">
        <v>0</v>
      </c>
      <c r="T1410" s="242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43" t="s">
        <v>637</v>
      </c>
      <c r="AT1410" s="243" t="s">
        <v>226</v>
      </c>
      <c r="AU1410" s="243" t="s">
        <v>93</v>
      </c>
      <c r="AY1410" s="19" t="s">
        <v>224</v>
      </c>
      <c r="BE1410" s="244">
        <f>IF(N1410="základní",J1410,0)</f>
        <v>0</v>
      </c>
      <c r="BF1410" s="244">
        <f>IF(N1410="snížená",J1410,0)</f>
        <v>0</v>
      </c>
      <c r="BG1410" s="244">
        <f>IF(N1410="zákl. přenesená",J1410,0)</f>
        <v>0</v>
      </c>
      <c r="BH1410" s="244">
        <f>IF(N1410="sníž. přenesená",J1410,0)</f>
        <v>0</v>
      </c>
      <c r="BI1410" s="244">
        <f>IF(N1410="nulová",J1410,0)</f>
        <v>0</v>
      </c>
      <c r="BJ1410" s="19" t="s">
        <v>89</v>
      </c>
      <c r="BK1410" s="244">
        <f>ROUND(I1410*H1410,2)</f>
        <v>0</v>
      </c>
      <c r="BL1410" s="19" t="s">
        <v>637</v>
      </c>
      <c r="BM1410" s="243" t="s">
        <v>4605</v>
      </c>
    </row>
    <row r="1411" s="2" customFormat="1" ht="16.5" customHeight="1">
      <c r="A1411" s="40"/>
      <c r="B1411" s="41"/>
      <c r="C1411" s="231" t="s">
        <v>1899</v>
      </c>
      <c r="D1411" s="231" t="s">
        <v>226</v>
      </c>
      <c r="E1411" s="232" t="s">
        <v>2177</v>
      </c>
      <c r="F1411" s="233" t="s">
        <v>2178</v>
      </c>
      <c r="G1411" s="234" t="s">
        <v>1068</v>
      </c>
      <c r="H1411" s="235">
        <v>13</v>
      </c>
      <c r="I1411" s="236"/>
      <c r="J1411" s="237">
        <f>ROUND(I1411*H1411,2)</f>
        <v>0</v>
      </c>
      <c r="K1411" s="238"/>
      <c r="L1411" s="46"/>
      <c r="M1411" s="239" t="s">
        <v>1</v>
      </c>
      <c r="N1411" s="240" t="s">
        <v>44</v>
      </c>
      <c r="O1411" s="93"/>
      <c r="P1411" s="241">
        <f>O1411*H1411</f>
        <v>0</v>
      </c>
      <c r="Q1411" s="241">
        <v>0</v>
      </c>
      <c r="R1411" s="241">
        <f>Q1411*H1411</f>
        <v>0</v>
      </c>
      <c r="S1411" s="241">
        <v>0</v>
      </c>
      <c r="T1411" s="242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3" t="s">
        <v>637</v>
      </c>
      <c r="AT1411" s="243" t="s">
        <v>226</v>
      </c>
      <c r="AU1411" s="243" t="s">
        <v>93</v>
      </c>
      <c r="AY1411" s="19" t="s">
        <v>224</v>
      </c>
      <c r="BE1411" s="244">
        <f>IF(N1411="základní",J1411,0)</f>
        <v>0</v>
      </c>
      <c r="BF1411" s="244">
        <f>IF(N1411="snížená",J1411,0)</f>
        <v>0</v>
      </c>
      <c r="BG1411" s="244">
        <f>IF(N1411="zákl. přenesená",J1411,0)</f>
        <v>0</v>
      </c>
      <c r="BH1411" s="244">
        <f>IF(N1411="sníž. přenesená",J1411,0)</f>
        <v>0</v>
      </c>
      <c r="BI1411" s="244">
        <f>IF(N1411="nulová",J1411,0)</f>
        <v>0</v>
      </c>
      <c r="BJ1411" s="19" t="s">
        <v>89</v>
      </c>
      <c r="BK1411" s="244">
        <f>ROUND(I1411*H1411,2)</f>
        <v>0</v>
      </c>
      <c r="BL1411" s="19" t="s">
        <v>637</v>
      </c>
      <c r="BM1411" s="243" t="s">
        <v>4606</v>
      </c>
    </row>
    <row r="1412" s="2" customFormat="1" ht="16.5" customHeight="1">
      <c r="A1412" s="40"/>
      <c r="B1412" s="41"/>
      <c r="C1412" s="231" t="s">
        <v>1904</v>
      </c>
      <c r="D1412" s="231" t="s">
        <v>226</v>
      </c>
      <c r="E1412" s="232" t="s">
        <v>2181</v>
      </c>
      <c r="F1412" s="233" t="s">
        <v>2182</v>
      </c>
      <c r="G1412" s="234" t="s">
        <v>273</v>
      </c>
      <c r="H1412" s="235">
        <v>20</v>
      </c>
      <c r="I1412" s="236"/>
      <c r="J1412" s="237">
        <f>ROUND(I1412*H1412,2)</f>
        <v>0</v>
      </c>
      <c r="K1412" s="238"/>
      <c r="L1412" s="46"/>
      <c r="M1412" s="239" t="s">
        <v>1</v>
      </c>
      <c r="N1412" s="240" t="s">
        <v>44</v>
      </c>
      <c r="O1412" s="93"/>
      <c r="P1412" s="241">
        <f>O1412*H1412</f>
        <v>0</v>
      </c>
      <c r="Q1412" s="241">
        <v>0</v>
      </c>
      <c r="R1412" s="241">
        <f>Q1412*H1412</f>
        <v>0</v>
      </c>
      <c r="S1412" s="241">
        <v>0</v>
      </c>
      <c r="T1412" s="242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43" t="s">
        <v>637</v>
      </c>
      <c r="AT1412" s="243" t="s">
        <v>226</v>
      </c>
      <c r="AU1412" s="243" t="s">
        <v>93</v>
      </c>
      <c r="AY1412" s="19" t="s">
        <v>224</v>
      </c>
      <c r="BE1412" s="244">
        <f>IF(N1412="základní",J1412,0)</f>
        <v>0</v>
      </c>
      <c r="BF1412" s="244">
        <f>IF(N1412="snížená",J1412,0)</f>
        <v>0</v>
      </c>
      <c r="BG1412" s="244">
        <f>IF(N1412="zákl. přenesená",J1412,0)</f>
        <v>0</v>
      </c>
      <c r="BH1412" s="244">
        <f>IF(N1412="sníž. přenesená",J1412,0)</f>
        <v>0</v>
      </c>
      <c r="BI1412" s="244">
        <f>IF(N1412="nulová",J1412,0)</f>
        <v>0</v>
      </c>
      <c r="BJ1412" s="19" t="s">
        <v>89</v>
      </c>
      <c r="BK1412" s="244">
        <f>ROUND(I1412*H1412,2)</f>
        <v>0</v>
      </c>
      <c r="BL1412" s="19" t="s">
        <v>637</v>
      </c>
      <c r="BM1412" s="243" t="s">
        <v>4607</v>
      </c>
    </row>
    <row r="1413" s="2" customFormat="1" ht="16.5" customHeight="1">
      <c r="A1413" s="40"/>
      <c r="B1413" s="41"/>
      <c r="C1413" s="231" t="s">
        <v>1910</v>
      </c>
      <c r="D1413" s="231" t="s">
        <v>226</v>
      </c>
      <c r="E1413" s="232" t="s">
        <v>2185</v>
      </c>
      <c r="F1413" s="233" t="s">
        <v>2186</v>
      </c>
      <c r="G1413" s="234" t="s">
        <v>273</v>
      </c>
      <c r="H1413" s="235">
        <v>310</v>
      </c>
      <c r="I1413" s="236"/>
      <c r="J1413" s="237">
        <f>ROUND(I1413*H1413,2)</f>
        <v>0</v>
      </c>
      <c r="K1413" s="238"/>
      <c r="L1413" s="46"/>
      <c r="M1413" s="239" t="s">
        <v>1</v>
      </c>
      <c r="N1413" s="240" t="s">
        <v>44</v>
      </c>
      <c r="O1413" s="93"/>
      <c r="P1413" s="241">
        <f>O1413*H1413</f>
        <v>0</v>
      </c>
      <c r="Q1413" s="241">
        <v>0</v>
      </c>
      <c r="R1413" s="241">
        <f>Q1413*H1413</f>
        <v>0</v>
      </c>
      <c r="S1413" s="241">
        <v>0</v>
      </c>
      <c r="T1413" s="242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43" t="s">
        <v>637</v>
      </c>
      <c r="AT1413" s="243" t="s">
        <v>226</v>
      </c>
      <c r="AU1413" s="243" t="s">
        <v>93</v>
      </c>
      <c r="AY1413" s="19" t="s">
        <v>224</v>
      </c>
      <c r="BE1413" s="244">
        <f>IF(N1413="základní",J1413,0)</f>
        <v>0</v>
      </c>
      <c r="BF1413" s="244">
        <f>IF(N1413="snížená",J1413,0)</f>
        <v>0</v>
      </c>
      <c r="BG1413" s="244">
        <f>IF(N1413="zákl. přenesená",J1413,0)</f>
        <v>0</v>
      </c>
      <c r="BH1413" s="244">
        <f>IF(N1413="sníž. přenesená",J1413,0)</f>
        <v>0</v>
      </c>
      <c r="BI1413" s="244">
        <f>IF(N1413="nulová",J1413,0)</f>
        <v>0</v>
      </c>
      <c r="BJ1413" s="19" t="s">
        <v>89</v>
      </c>
      <c r="BK1413" s="244">
        <f>ROUND(I1413*H1413,2)</f>
        <v>0</v>
      </c>
      <c r="BL1413" s="19" t="s">
        <v>637</v>
      </c>
      <c r="BM1413" s="243" t="s">
        <v>4608</v>
      </c>
    </row>
    <row r="1414" s="2" customFormat="1" ht="16.5" customHeight="1">
      <c r="A1414" s="40"/>
      <c r="B1414" s="41"/>
      <c r="C1414" s="231" t="s">
        <v>1916</v>
      </c>
      <c r="D1414" s="231" t="s">
        <v>226</v>
      </c>
      <c r="E1414" s="232" t="s">
        <v>2189</v>
      </c>
      <c r="F1414" s="233" t="s">
        <v>2190</v>
      </c>
      <c r="G1414" s="234" t="s">
        <v>273</v>
      </c>
      <c r="H1414" s="235">
        <v>90</v>
      </c>
      <c r="I1414" s="236"/>
      <c r="J1414" s="237">
        <f>ROUND(I1414*H1414,2)</f>
        <v>0</v>
      </c>
      <c r="K1414" s="238"/>
      <c r="L1414" s="46"/>
      <c r="M1414" s="239" t="s">
        <v>1</v>
      </c>
      <c r="N1414" s="240" t="s">
        <v>44</v>
      </c>
      <c r="O1414" s="93"/>
      <c r="P1414" s="241">
        <f>O1414*H1414</f>
        <v>0</v>
      </c>
      <c r="Q1414" s="241">
        <v>0</v>
      </c>
      <c r="R1414" s="241">
        <f>Q1414*H1414</f>
        <v>0</v>
      </c>
      <c r="S1414" s="241">
        <v>0</v>
      </c>
      <c r="T1414" s="242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3" t="s">
        <v>637</v>
      </c>
      <c r="AT1414" s="243" t="s">
        <v>226</v>
      </c>
      <c r="AU1414" s="243" t="s">
        <v>93</v>
      </c>
      <c r="AY1414" s="19" t="s">
        <v>224</v>
      </c>
      <c r="BE1414" s="244">
        <f>IF(N1414="základní",J1414,0)</f>
        <v>0</v>
      </c>
      <c r="BF1414" s="244">
        <f>IF(N1414="snížená",J1414,0)</f>
        <v>0</v>
      </c>
      <c r="BG1414" s="244">
        <f>IF(N1414="zákl. přenesená",J1414,0)</f>
        <v>0</v>
      </c>
      <c r="BH1414" s="244">
        <f>IF(N1414="sníž. přenesená",J1414,0)</f>
        <v>0</v>
      </c>
      <c r="BI1414" s="244">
        <f>IF(N1414="nulová",J1414,0)</f>
        <v>0</v>
      </c>
      <c r="BJ1414" s="19" t="s">
        <v>89</v>
      </c>
      <c r="BK1414" s="244">
        <f>ROUND(I1414*H1414,2)</f>
        <v>0</v>
      </c>
      <c r="BL1414" s="19" t="s">
        <v>637</v>
      </c>
      <c r="BM1414" s="243" t="s">
        <v>4609</v>
      </c>
    </row>
    <row r="1415" s="2" customFormat="1" ht="16.5" customHeight="1">
      <c r="A1415" s="40"/>
      <c r="B1415" s="41"/>
      <c r="C1415" s="231" t="s">
        <v>1924</v>
      </c>
      <c r="D1415" s="231" t="s">
        <v>226</v>
      </c>
      <c r="E1415" s="232" t="s">
        <v>2193</v>
      </c>
      <c r="F1415" s="233" t="s">
        <v>2194</v>
      </c>
      <c r="G1415" s="234" t="s">
        <v>1068</v>
      </c>
      <c r="H1415" s="235">
        <v>3</v>
      </c>
      <c r="I1415" s="236"/>
      <c r="J1415" s="237">
        <f>ROUND(I1415*H1415,2)</f>
        <v>0</v>
      </c>
      <c r="K1415" s="238"/>
      <c r="L1415" s="46"/>
      <c r="M1415" s="239" t="s">
        <v>1</v>
      </c>
      <c r="N1415" s="240" t="s">
        <v>44</v>
      </c>
      <c r="O1415" s="93"/>
      <c r="P1415" s="241">
        <f>O1415*H1415</f>
        <v>0</v>
      </c>
      <c r="Q1415" s="241">
        <v>0</v>
      </c>
      <c r="R1415" s="241">
        <f>Q1415*H1415</f>
        <v>0</v>
      </c>
      <c r="S1415" s="241">
        <v>0</v>
      </c>
      <c r="T1415" s="242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3" t="s">
        <v>637</v>
      </c>
      <c r="AT1415" s="243" t="s">
        <v>226</v>
      </c>
      <c r="AU1415" s="243" t="s">
        <v>93</v>
      </c>
      <c r="AY1415" s="19" t="s">
        <v>224</v>
      </c>
      <c r="BE1415" s="244">
        <f>IF(N1415="základní",J1415,0)</f>
        <v>0</v>
      </c>
      <c r="BF1415" s="244">
        <f>IF(N1415="snížená",J1415,0)</f>
        <v>0</v>
      </c>
      <c r="BG1415" s="244">
        <f>IF(N1415="zákl. přenesená",J1415,0)</f>
        <v>0</v>
      </c>
      <c r="BH1415" s="244">
        <f>IF(N1415="sníž. přenesená",J1415,0)</f>
        <v>0</v>
      </c>
      <c r="BI1415" s="244">
        <f>IF(N1415="nulová",J1415,0)</f>
        <v>0</v>
      </c>
      <c r="BJ1415" s="19" t="s">
        <v>89</v>
      </c>
      <c r="BK1415" s="244">
        <f>ROUND(I1415*H1415,2)</f>
        <v>0</v>
      </c>
      <c r="BL1415" s="19" t="s">
        <v>637</v>
      </c>
      <c r="BM1415" s="243" t="s">
        <v>4610</v>
      </c>
    </row>
    <row r="1416" s="2" customFormat="1" ht="16.5" customHeight="1">
      <c r="A1416" s="40"/>
      <c r="B1416" s="41"/>
      <c r="C1416" s="231" t="s">
        <v>1928</v>
      </c>
      <c r="D1416" s="231" t="s">
        <v>226</v>
      </c>
      <c r="E1416" s="232" t="s">
        <v>2197</v>
      </c>
      <c r="F1416" s="233" t="s">
        <v>2198</v>
      </c>
      <c r="G1416" s="234" t="s">
        <v>273</v>
      </c>
      <c r="H1416" s="235">
        <v>20</v>
      </c>
      <c r="I1416" s="236"/>
      <c r="J1416" s="237">
        <f>ROUND(I1416*H1416,2)</f>
        <v>0</v>
      </c>
      <c r="K1416" s="238"/>
      <c r="L1416" s="46"/>
      <c r="M1416" s="239" t="s">
        <v>1</v>
      </c>
      <c r="N1416" s="240" t="s">
        <v>44</v>
      </c>
      <c r="O1416" s="93"/>
      <c r="P1416" s="241">
        <f>O1416*H1416</f>
        <v>0</v>
      </c>
      <c r="Q1416" s="241">
        <v>0</v>
      </c>
      <c r="R1416" s="241">
        <f>Q1416*H1416</f>
        <v>0</v>
      </c>
      <c r="S1416" s="241">
        <v>0</v>
      </c>
      <c r="T1416" s="242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3" t="s">
        <v>637</v>
      </c>
      <c r="AT1416" s="243" t="s">
        <v>226</v>
      </c>
      <c r="AU1416" s="243" t="s">
        <v>93</v>
      </c>
      <c r="AY1416" s="19" t="s">
        <v>224</v>
      </c>
      <c r="BE1416" s="244">
        <f>IF(N1416="základní",J1416,0)</f>
        <v>0</v>
      </c>
      <c r="BF1416" s="244">
        <f>IF(N1416="snížená",J1416,0)</f>
        <v>0</v>
      </c>
      <c r="BG1416" s="244">
        <f>IF(N1416="zákl. přenesená",J1416,0)</f>
        <v>0</v>
      </c>
      <c r="BH1416" s="244">
        <f>IF(N1416="sníž. přenesená",J1416,0)</f>
        <v>0</v>
      </c>
      <c r="BI1416" s="244">
        <f>IF(N1416="nulová",J1416,0)</f>
        <v>0</v>
      </c>
      <c r="BJ1416" s="19" t="s">
        <v>89</v>
      </c>
      <c r="BK1416" s="244">
        <f>ROUND(I1416*H1416,2)</f>
        <v>0</v>
      </c>
      <c r="BL1416" s="19" t="s">
        <v>637</v>
      </c>
      <c r="BM1416" s="243" t="s">
        <v>4611</v>
      </c>
    </row>
    <row r="1417" s="2" customFormat="1" ht="16.5" customHeight="1">
      <c r="A1417" s="40"/>
      <c r="B1417" s="41"/>
      <c r="C1417" s="231" t="s">
        <v>1932</v>
      </c>
      <c r="D1417" s="231" t="s">
        <v>226</v>
      </c>
      <c r="E1417" s="232" t="s">
        <v>2201</v>
      </c>
      <c r="F1417" s="233" t="s">
        <v>2202</v>
      </c>
      <c r="G1417" s="234" t="s">
        <v>273</v>
      </c>
      <c r="H1417" s="235">
        <v>8</v>
      </c>
      <c r="I1417" s="236"/>
      <c r="J1417" s="237">
        <f>ROUND(I1417*H1417,2)</f>
        <v>0</v>
      </c>
      <c r="K1417" s="238"/>
      <c r="L1417" s="46"/>
      <c r="M1417" s="239" t="s">
        <v>1</v>
      </c>
      <c r="N1417" s="240" t="s">
        <v>44</v>
      </c>
      <c r="O1417" s="93"/>
      <c r="P1417" s="241">
        <f>O1417*H1417</f>
        <v>0</v>
      </c>
      <c r="Q1417" s="241">
        <v>0</v>
      </c>
      <c r="R1417" s="241">
        <f>Q1417*H1417</f>
        <v>0</v>
      </c>
      <c r="S1417" s="241">
        <v>0</v>
      </c>
      <c r="T1417" s="242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3" t="s">
        <v>637</v>
      </c>
      <c r="AT1417" s="243" t="s">
        <v>226</v>
      </c>
      <c r="AU1417" s="243" t="s">
        <v>93</v>
      </c>
      <c r="AY1417" s="19" t="s">
        <v>224</v>
      </c>
      <c r="BE1417" s="244">
        <f>IF(N1417="základní",J1417,0)</f>
        <v>0</v>
      </c>
      <c r="BF1417" s="244">
        <f>IF(N1417="snížená",J1417,0)</f>
        <v>0</v>
      </c>
      <c r="BG1417" s="244">
        <f>IF(N1417="zákl. přenesená",J1417,0)</f>
        <v>0</v>
      </c>
      <c r="BH1417" s="244">
        <f>IF(N1417="sníž. přenesená",J1417,0)</f>
        <v>0</v>
      </c>
      <c r="BI1417" s="244">
        <f>IF(N1417="nulová",J1417,0)</f>
        <v>0</v>
      </c>
      <c r="BJ1417" s="19" t="s">
        <v>89</v>
      </c>
      <c r="BK1417" s="244">
        <f>ROUND(I1417*H1417,2)</f>
        <v>0</v>
      </c>
      <c r="BL1417" s="19" t="s">
        <v>637</v>
      </c>
      <c r="BM1417" s="243" t="s">
        <v>4612</v>
      </c>
    </row>
    <row r="1418" s="2" customFormat="1" ht="16.5" customHeight="1">
      <c r="A1418" s="40"/>
      <c r="B1418" s="41"/>
      <c r="C1418" s="231" t="s">
        <v>1938</v>
      </c>
      <c r="D1418" s="231" t="s">
        <v>226</v>
      </c>
      <c r="E1418" s="232" t="s">
        <v>2205</v>
      </c>
      <c r="F1418" s="233" t="s">
        <v>2206</v>
      </c>
      <c r="G1418" s="234" t="s">
        <v>1068</v>
      </c>
      <c r="H1418" s="235">
        <v>12</v>
      </c>
      <c r="I1418" s="236"/>
      <c r="J1418" s="237">
        <f>ROUND(I1418*H1418,2)</f>
        <v>0</v>
      </c>
      <c r="K1418" s="238"/>
      <c r="L1418" s="46"/>
      <c r="M1418" s="239" t="s">
        <v>1</v>
      </c>
      <c r="N1418" s="240" t="s">
        <v>44</v>
      </c>
      <c r="O1418" s="93"/>
      <c r="P1418" s="241">
        <f>O1418*H1418</f>
        <v>0</v>
      </c>
      <c r="Q1418" s="241">
        <v>0</v>
      </c>
      <c r="R1418" s="241">
        <f>Q1418*H1418</f>
        <v>0</v>
      </c>
      <c r="S1418" s="241">
        <v>0</v>
      </c>
      <c r="T1418" s="242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3" t="s">
        <v>637</v>
      </c>
      <c r="AT1418" s="243" t="s">
        <v>226</v>
      </c>
      <c r="AU1418" s="243" t="s">
        <v>93</v>
      </c>
      <c r="AY1418" s="19" t="s">
        <v>224</v>
      </c>
      <c r="BE1418" s="244">
        <f>IF(N1418="základní",J1418,0)</f>
        <v>0</v>
      </c>
      <c r="BF1418" s="244">
        <f>IF(N1418="snížená",J1418,0)</f>
        <v>0</v>
      </c>
      <c r="BG1418" s="244">
        <f>IF(N1418="zákl. přenesená",J1418,0)</f>
        <v>0</v>
      </c>
      <c r="BH1418" s="244">
        <f>IF(N1418="sníž. přenesená",J1418,0)</f>
        <v>0</v>
      </c>
      <c r="BI1418" s="244">
        <f>IF(N1418="nulová",J1418,0)</f>
        <v>0</v>
      </c>
      <c r="BJ1418" s="19" t="s">
        <v>89</v>
      </c>
      <c r="BK1418" s="244">
        <f>ROUND(I1418*H1418,2)</f>
        <v>0</v>
      </c>
      <c r="BL1418" s="19" t="s">
        <v>637</v>
      </c>
      <c r="BM1418" s="243" t="s">
        <v>4613</v>
      </c>
    </row>
    <row r="1419" s="2" customFormat="1" ht="16.5" customHeight="1">
      <c r="A1419" s="40"/>
      <c r="B1419" s="41"/>
      <c r="C1419" s="231" t="s">
        <v>1942</v>
      </c>
      <c r="D1419" s="231" t="s">
        <v>226</v>
      </c>
      <c r="E1419" s="232" t="s">
        <v>2209</v>
      </c>
      <c r="F1419" s="233" t="s">
        <v>2210</v>
      </c>
      <c r="G1419" s="234" t="s">
        <v>1068</v>
      </c>
      <c r="H1419" s="235">
        <v>58</v>
      </c>
      <c r="I1419" s="236"/>
      <c r="J1419" s="237">
        <f>ROUND(I1419*H1419,2)</f>
        <v>0</v>
      </c>
      <c r="K1419" s="238"/>
      <c r="L1419" s="46"/>
      <c r="M1419" s="239" t="s">
        <v>1</v>
      </c>
      <c r="N1419" s="240" t="s">
        <v>44</v>
      </c>
      <c r="O1419" s="93"/>
      <c r="P1419" s="241">
        <f>O1419*H1419</f>
        <v>0</v>
      </c>
      <c r="Q1419" s="241">
        <v>0</v>
      </c>
      <c r="R1419" s="241">
        <f>Q1419*H1419</f>
        <v>0</v>
      </c>
      <c r="S1419" s="241">
        <v>0</v>
      </c>
      <c r="T1419" s="242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43" t="s">
        <v>637</v>
      </c>
      <c r="AT1419" s="243" t="s">
        <v>226</v>
      </c>
      <c r="AU1419" s="243" t="s">
        <v>93</v>
      </c>
      <c r="AY1419" s="19" t="s">
        <v>224</v>
      </c>
      <c r="BE1419" s="244">
        <f>IF(N1419="základní",J1419,0)</f>
        <v>0</v>
      </c>
      <c r="BF1419" s="244">
        <f>IF(N1419="snížená",J1419,0)</f>
        <v>0</v>
      </c>
      <c r="BG1419" s="244">
        <f>IF(N1419="zákl. přenesená",J1419,0)</f>
        <v>0</v>
      </c>
      <c r="BH1419" s="244">
        <f>IF(N1419="sníž. přenesená",J1419,0)</f>
        <v>0</v>
      </c>
      <c r="BI1419" s="244">
        <f>IF(N1419="nulová",J1419,0)</f>
        <v>0</v>
      </c>
      <c r="BJ1419" s="19" t="s">
        <v>89</v>
      </c>
      <c r="BK1419" s="244">
        <f>ROUND(I1419*H1419,2)</f>
        <v>0</v>
      </c>
      <c r="BL1419" s="19" t="s">
        <v>637</v>
      </c>
      <c r="BM1419" s="243" t="s">
        <v>4614</v>
      </c>
    </row>
    <row r="1420" s="2" customFormat="1" ht="16.5" customHeight="1">
      <c r="A1420" s="40"/>
      <c r="B1420" s="41"/>
      <c r="C1420" s="231" t="s">
        <v>1948</v>
      </c>
      <c r="D1420" s="231" t="s">
        <v>226</v>
      </c>
      <c r="E1420" s="232" t="s">
        <v>2213</v>
      </c>
      <c r="F1420" s="233" t="s">
        <v>2214</v>
      </c>
      <c r="G1420" s="234" t="s">
        <v>1068</v>
      </c>
      <c r="H1420" s="235">
        <v>1</v>
      </c>
      <c r="I1420" s="236"/>
      <c r="J1420" s="237">
        <f>ROUND(I1420*H1420,2)</f>
        <v>0</v>
      </c>
      <c r="K1420" s="238"/>
      <c r="L1420" s="46"/>
      <c r="M1420" s="239" t="s">
        <v>1</v>
      </c>
      <c r="N1420" s="240" t="s">
        <v>44</v>
      </c>
      <c r="O1420" s="93"/>
      <c r="P1420" s="241">
        <f>O1420*H1420</f>
        <v>0</v>
      </c>
      <c r="Q1420" s="241">
        <v>0</v>
      </c>
      <c r="R1420" s="241">
        <f>Q1420*H1420</f>
        <v>0</v>
      </c>
      <c r="S1420" s="241">
        <v>0</v>
      </c>
      <c r="T1420" s="242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3" t="s">
        <v>637</v>
      </c>
      <c r="AT1420" s="243" t="s">
        <v>226</v>
      </c>
      <c r="AU1420" s="243" t="s">
        <v>93</v>
      </c>
      <c r="AY1420" s="19" t="s">
        <v>224</v>
      </c>
      <c r="BE1420" s="244">
        <f>IF(N1420="základní",J1420,0)</f>
        <v>0</v>
      </c>
      <c r="BF1420" s="244">
        <f>IF(N1420="snížená",J1420,0)</f>
        <v>0</v>
      </c>
      <c r="BG1420" s="244">
        <f>IF(N1420="zákl. přenesená",J1420,0)</f>
        <v>0</v>
      </c>
      <c r="BH1420" s="244">
        <f>IF(N1420="sníž. přenesená",J1420,0)</f>
        <v>0</v>
      </c>
      <c r="BI1420" s="244">
        <f>IF(N1420="nulová",J1420,0)</f>
        <v>0</v>
      </c>
      <c r="BJ1420" s="19" t="s">
        <v>89</v>
      </c>
      <c r="BK1420" s="244">
        <f>ROUND(I1420*H1420,2)</f>
        <v>0</v>
      </c>
      <c r="BL1420" s="19" t="s">
        <v>637</v>
      </c>
      <c r="BM1420" s="243" t="s">
        <v>4615</v>
      </c>
    </row>
    <row r="1421" s="2" customFormat="1" ht="16.5" customHeight="1">
      <c r="A1421" s="40"/>
      <c r="B1421" s="41"/>
      <c r="C1421" s="231" t="s">
        <v>1953</v>
      </c>
      <c r="D1421" s="231" t="s">
        <v>226</v>
      </c>
      <c r="E1421" s="232" t="s">
        <v>2217</v>
      </c>
      <c r="F1421" s="233" t="s">
        <v>2218</v>
      </c>
      <c r="G1421" s="234" t="s">
        <v>273</v>
      </c>
      <c r="H1421" s="235">
        <v>3</v>
      </c>
      <c r="I1421" s="236"/>
      <c r="J1421" s="237">
        <f>ROUND(I1421*H1421,2)</f>
        <v>0</v>
      </c>
      <c r="K1421" s="238"/>
      <c r="L1421" s="46"/>
      <c r="M1421" s="239" t="s">
        <v>1</v>
      </c>
      <c r="N1421" s="240" t="s">
        <v>44</v>
      </c>
      <c r="O1421" s="93"/>
      <c r="P1421" s="241">
        <f>O1421*H1421</f>
        <v>0</v>
      </c>
      <c r="Q1421" s="241">
        <v>0</v>
      </c>
      <c r="R1421" s="241">
        <f>Q1421*H1421</f>
        <v>0</v>
      </c>
      <c r="S1421" s="241">
        <v>0</v>
      </c>
      <c r="T1421" s="242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43" t="s">
        <v>637</v>
      </c>
      <c r="AT1421" s="243" t="s">
        <v>226</v>
      </c>
      <c r="AU1421" s="243" t="s">
        <v>93</v>
      </c>
      <c r="AY1421" s="19" t="s">
        <v>224</v>
      </c>
      <c r="BE1421" s="244">
        <f>IF(N1421="základní",J1421,0)</f>
        <v>0</v>
      </c>
      <c r="BF1421" s="244">
        <f>IF(N1421="snížená",J1421,0)</f>
        <v>0</v>
      </c>
      <c r="BG1421" s="244">
        <f>IF(N1421="zákl. přenesená",J1421,0)</f>
        <v>0</v>
      </c>
      <c r="BH1421" s="244">
        <f>IF(N1421="sníž. přenesená",J1421,0)</f>
        <v>0</v>
      </c>
      <c r="BI1421" s="244">
        <f>IF(N1421="nulová",J1421,0)</f>
        <v>0</v>
      </c>
      <c r="BJ1421" s="19" t="s">
        <v>89</v>
      </c>
      <c r="BK1421" s="244">
        <f>ROUND(I1421*H1421,2)</f>
        <v>0</v>
      </c>
      <c r="BL1421" s="19" t="s">
        <v>637</v>
      </c>
      <c r="BM1421" s="243" t="s">
        <v>4616</v>
      </c>
    </row>
    <row r="1422" s="2" customFormat="1" ht="16.5" customHeight="1">
      <c r="A1422" s="40"/>
      <c r="B1422" s="41"/>
      <c r="C1422" s="231" t="s">
        <v>1957</v>
      </c>
      <c r="D1422" s="231" t="s">
        <v>226</v>
      </c>
      <c r="E1422" s="232" t="s">
        <v>2225</v>
      </c>
      <c r="F1422" s="233" t="s">
        <v>2226</v>
      </c>
      <c r="G1422" s="234" t="s">
        <v>1068</v>
      </c>
      <c r="H1422" s="235">
        <v>1</v>
      </c>
      <c r="I1422" s="236"/>
      <c r="J1422" s="237">
        <f>ROUND(I1422*H1422,2)</f>
        <v>0</v>
      </c>
      <c r="K1422" s="238"/>
      <c r="L1422" s="46"/>
      <c r="M1422" s="239" t="s">
        <v>1</v>
      </c>
      <c r="N1422" s="240" t="s">
        <v>44</v>
      </c>
      <c r="O1422" s="93"/>
      <c r="P1422" s="241">
        <f>O1422*H1422</f>
        <v>0</v>
      </c>
      <c r="Q1422" s="241">
        <v>0</v>
      </c>
      <c r="R1422" s="241">
        <f>Q1422*H1422</f>
        <v>0</v>
      </c>
      <c r="S1422" s="241">
        <v>0</v>
      </c>
      <c r="T1422" s="242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3" t="s">
        <v>637</v>
      </c>
      <c r="AT1422" s="243" t="s">
        <v>226</v>
      </c>
      <c r="AU1422" s="243" t="s">
        <v>93</v>
      </c>
      <c r="AY1422" s="19" t="s">
        <v>224</v>
      </c>
      <c r="BE1422" s="244">
        <f>IF(N1422="základní",J1422,0)</f>
        <v>0</v>
      </c>
      <c r="BF1422" s="244">
        <f>IF(N1422="snížená",J1422,0)</f>
        <v>0</v>
      </c>
      <c r="BG1422" s="244">
        <f>IF(N1422="zákl. přenesená",J1422,0)</f>
        <v>0</v>
      </c>
      <c r="BH1422" s="244">
        <f>IF(N1422="sníž. přenesená",J1422,0)</f>
        <v>0</v>
      </c>
      <c r="BI1422" s="244">
        <f>IF(N1422="nulová",J1422,0)</f>
        <v>0</v>
      </c>
      <c r="BJ1422" s="19" t="s">
        <v>89</v>
      </c>
      <c r="BK1422" s="244">
        <f>ROUND(I1422*H1422,2)</f>
        <v>0</v>
      </c>
      <c r="BL1422" s="19" t="s">
        <v>637</v>
      </c>
      <c r="BM1422" s="243" t="s">
        <v>4617</v>
      </c>
    </row>
    <row r="1423" s="2" customFormat="1" ht="16.5" customHeight="1">
      <c r="A1423" s="40"/>
      <c r="B1423" s="41"/>
      <c r="C1423" s="231" t="s">
        <v>1961</v>
      </c>
      <c r="D1423" s="231" t="s">
        <v>226</v>
      </c>
      <c r="E1423" s="232" t="s">
        <v>2229</v>
      </c>
      <c r="F1423" s="233" t="s">
        <v>2230</v>
      </c>
      <c r="G1423" s="234" t="s">
        <v>1068</v>
      </c>
      <c r="H1423" s="235">
        <v>13</v>
      </c>
      <c r="I1423" s="236"/>
      <c r="J1423" s="237">
        <f>ROUND(I1423*H1423,2)</f>
        <v>0</v>
      </c>
      <c r="K1423" s="238"/>
      <c r="L1423" s="46"/>
      <c r="M1423" s="239" t="s">
        <v>1</v>
      </c>
      <c r="N1423" s="240" t="s">
        <v>44</v>
      </c>
      <c r="O1423" s="93"/>
      <c r="P1423" s="241">
        <f>O1423*H1423</f>
        <v>0</v>
      </c>
      <c r="Q1423" s="241">
        <v>0</v>
      </c>
      <c r="R1423" s="241">
        <f>Q1423*H1423</f>
        <v>0</v>
      </c>
      <c r="S1423" s="241">
        <v>0</v>
      </c>
      <c r="T1423" s="242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3" t="s">
        <v>637</v>
      </c>
      <c r="AT1423" s="243" t="s">
        <v>226</v>
      </c>
      <c r="AU1423" s="243" t="s">
        <v>93</v>
      </c>
      <c r="AY1423" s="19" t="s">
        <v>224</v>
      </c>
      <c r="BE1423" s="244">
        <f>IF(N1423="základní",J1423,0)</f>
        <v>0</v>
      </c>
      <c r="BF1423" s="244">
        <f>IF(N1423="snížená",J1423,0)</f>
        <v>0</v>
      </c>
      <c r="BG1423" s="244">
        <f>IF(N1423="zákl. přenesená",J1423,0)</f>
        <v>0</v>
      </c>
      <c r="BH1423" s="244">
        <f>IF(N1423="sníž. přenesená",J1423,0)</f>
        <v>0</v>
      </c>
      <c r="BI1423" s="244">
        <f>IF(N1423="nulová",J1423,0)</f>
        <v>0</v>
      </c>
      <c r="BJ1423" s="19" t="s">
        <v>89</v>
      </c>
      <c r="BK1423" s="244">
        <f>ROUND(I1423*H1423,2)</f>
        <v>0</v>
      </c>
      <c r="BL1423" s="19" t="s">
        <v>637</v>
      </c>
      <c r="BM1423" s="243" t="s">
        <v>4618</v>
      </c>
    </row>
    <row r="1424" s="2" customFormat="1" ht="16.5" customHeight="1">
      <c r="A1424" s="40"/>
      <c r="B1424" s="41"/>
      <c r="C1424" s="231" t="s">
        <v>1969</v>
      </c>
      <c r="D1424" s="231" t="s">
        <v>226</v>
      </c>
      <c r="E1424" s="232" t="s">
        <v>2233</v>
      </c>
      <c r="F1424" s="233" t="s">
        <v>2234</v>
      </c>
      <c r="G1424" s="234" t="s">
        <v>1068</v>
      </c>
      <c r="H1424" s="235">
        <v>1</v>
      </c>
      <c r="I1424" s="236"/>
      <c r="J1424" s="237">
        <f>ROUND(I1424*H1424,2)</f>
        <v>0</v>
      </c>
      <c r="K1424" s="238"/>
      <c r="L1424" s="46"/>
      <c r="M1424" s="239" t="s">
        <v>1</v>
      </c>
      <c r="N1424" s="240" t="s">
        <v>44</v>
      </c>
      <c r="O1424" s="93"/>
      <c r="P1424" s="241">
        <f>O1424*H1424</f>
        <v>0</v>
      </c>
      <c r="Q1424" s="241">
        <v>0</v>
      </c>
      <c r="R1424" s="241">
        <f>Q1424*H1424</f>
        <v>0</v>
      </c>
      <c r="S1424" s="241">
        <v>0</v>
      </c>
      <c r="T1424" s="242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3" t="s">
        <v>637</v>
      </c>
      <c r="AT1424" s="243" t="s">
        <v>226</v>
      </c>
      <c r="AU1424" s="243" t="s">
        <v>93</v>
      </c>
      <c r="AY1424" s="19" t="s">
        <v>224</v>
      </c>
      <c r="BE1424" s="244">
        <f>IF(N1424="základní",J1424,0)</f>
        <v>0</v>
      </c>
      <c r="BF1424" s="244">
        <f>IF(N1424="snížená",J1424,0)</f>
        <v>0</v>
      </c>
      <c r="BG1424" s="244">
        <f>IF(N1424="zákl. přenesená",J1424,0)</f>
        <v>0</v>
      </c>
      <c r="BH1424" s="244">
        <f>IF(N1424="sníž. přenesená",J1424,0)</f>
        <v>0</v>
      </c>
      <c r="BI1424" s="244">
        <f>IF(N1424="nulová",J1424,0)</f>
        <v>0</v>
      </c>
      <c r="BJ1424" s="19" t="s">
        <v>89</v>
      </c>
      <c r="BK1424" s="244">
        <f>ROUND(I1424*H1424,2)</f>
        <v>0</v>
      </c>
      <c r="BL1424" s="19" t="s">
        <v>637</v>
      </c>
      <c r="BM1424" s="243" t="s">
        <v>4619</v>
      </c>
    </row>
    <row r="1425" s="2" customFormat="1" ht="16.5" customHeight="1">
      <c r="A1425" s="40"/>
      <c r="B1425" s="41"/>
      <c r="C1425" s="231" t="s">
        <v>1977</v>
      </c>
      <c r="D1425" s="231" t="s">
        <v>226</v>
      </c>
      <c r="E1425" s="232" t="s">
        <v>2237</v>
      </c>
      <c r="F1425" s="233" t="s">
        <v>2238</v>
      </c>
      <c r="G1425" s="234" t="s">
        <v>1068</v>
      </c>
      <c r="H1425" s="235">
        <v>6</v>
      </c>
      <c r="I1425" s="236"/>
      <c r="J1425" s="237">
        <f>ROUND(I1425*H1425,2)</f>
        <v>0</v>
      </c>
      <c r="K1425" s="238"/>
      <c r="L1425" s="46"/>
      <c r="M1425" s="239" t="s">
        <v>1</v>
      </c>
      <c r="N1425" s="240" t="s">
        <v>44</v>
      </c>
      <c r="O1425" s="93"/>
      <c r="P1425" s="241">
        <f>O1425*H1425</f>
        <v>0</v>
      </c>
      <c r="Q1425" s="241">
        <v>0</v>
      </c>
      <c r="R1425" s="241">
        <f>Q1425*H1425</f>
        <v>0</v>
      </c>
      <c r="S1425" s="241">
        <v>0</v>
      </c>
      <c r="T1425" s="242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3" t="s">
        <v>637</v>
      </c>
      <c r="AT1425" s="243" t="s">
        <v>226</v>
      </c>
      <c r="AU1425" s="243" t="s">
        <v>93</v>
      </c>
      <c r="AY1425" s="19" t="s">
        <v>224</v>
      </c>
      <c r="BE1425" s="244">
        <f>IF(N1425="základní",J1425,0)</f>
        <v>0</v>
      </c>
      <c r="BF1425" s="244">
        <f>IF(N1425="snížená",J1425,0)</f>
        <v>0</v>
      </c>
      <c r="BG1425" s="244">
        <f>IF(N1425="zákl. přenesená",J1425,0)</f>
        <v>0</v>
      </c>
      <c r="BH1425" s="244">
        <f>IF(N1425="sníž. přenesená",J1425,0)</f>
        <v>0</v>
      </c>
      <c r="BI1425" s="244">
        <f>IF(N1425="nulová",J1425,0)</f>
        <v>0</v>
      </c>
      <c r="BJ1425" s="19" t="s">
        <v>89</v>
      </c>
      <c r="BK1425" s="244">
        <f>ROUND(I1425*H1425,2)</f>
        <v>0</v>
      </c>
      <c r="BL1425" s="19" t="s">
        <v>637</v>
      </c>
      <c r="BM1425" s="243" t="s">
        <v>4620</v>
      </c>
    </row>
    <row r="1426" s="2" customFormat="1" ht="16.5" customHeight="1">
      <c r="A1426" s="40"/>
      <c r="B1426" s="41"/>
      <c r="C1426" s="231" t="s">
        <v>1985</v>
      </c>
      <c r="D1426" s="231" t="s">
        <v>226</v>
      </c>
      <c r="E1426" s="232" t="s">
        <v>2241</v>
      </c>
      <c r="F1426" s="233" t="s">
        <v>2242</v>
      </c>
      <c r="G1426" s="234" t="s">
        <v>1068</v>
      </c>
      <c r="H1426" s="235">
        <v>3</v>
      </c>
      <c r="I1426" s="236"/>
      <c r="J1426" s="237">
        <f>ROUND(I1426*H1426,2)</f>
        <v>0</v>
      </c>
      <c r="K1426" s="238"/>
      <c r="L1426" s="46"/>
      <c r="M1426" s="239" t="s">
        <v>1</v>
      </c>
      <c r="N1426" s="240" t="s">
        <v>44</v>
      </c>
      <c r="O1426" s="93"/>
      <c r="P1426" s="241">
        <f>O1426*H1426</f>
        <v>0</v>
      </c>
      <c r="Q1426" s="241">
        <v>0</v>
      </c>
      <c r="R1426" s="241">
        <f>Q1426*H1426</f>
        <v>0</v>
      </c>
      <c r="S1426" s="241">
        <v>0</v>
      </c>
      <c r="T1426" s="242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3" t="s">
        <v>637</v>
      </c>
      <c r="AT1426" s="243" t="s">
        <v>226</v>
      </c>
      <c r="AU1426" s="243" t="s">
        <v>93</v>
      </c>
      <c r="AY1426" s="19" t="s">
        <v>224</v>
      </c>
      <c r="BE1426" s="244">
        <f>IF(N1426="základní",J1426,0)</f>
        <v>0</v>
      </c>
      <c r="BF1426" s="244">
        <f>IF(N1426="snížená",J1426,0)</f>
        <v>0</v>
      </c>
      <c r="BG1426" s="244">
        <f>IF(N1426="zákl. přenesená",J1426,0)</f>
        <v>0</v>
      </c>
      <c r="BH1426" s="244">
        <f>IF(N1426="sníž. přenesená",J1426,0)</f>
        <v>0</v>
      </c>
      <c r="BI1426" s="244">
        <f>IF(N1426="nulová",J1426,0)</f>
        <v>0</v>
      </c>
      <c r="BJ1426" s="19" t="s">
        <v>89</v>
      </c>
      <c r="BK1426" s="244">
        <f>ROUND(I1426*H1426,2)</f>
        <v>0</v>
      </c>
      <c r="BL1426" s="19" t="s">
        <v>637</v>
      </c>
      <c r="BM1426" s="243" t="s">
        <v>4621</v>
      </c>
    </row>
    <row r="1427" s="2" customFormat="1" ht="16.5" customHeight="1">
      <c r="A1427" s="40"/>
      <c r="B1427" s="41"/>
      <c r="C1427" s="231" t="s">
        <v>1990</v>
      </c>
      <c r="D1427" s="231" t="s">
        <v>226</v>
      </c>
      <c r="E1427" s="232" t="s">
        <v>2245</v>
      </c>
      <c r="F1427" s="233" t="s">
        <v>2246</v>
      </c>
      <c r="G1427" s="234" t="s">
        <v>1068</v>
      </c>
      <c r="H1427" s="235">
        <v>7</v>
      </c>
      <c r="I1427" s="236"/>
      <c r="J1427" s="237">
        <f>ROUND(I1427*H1427,2)</f>
        <v>0</v>
      </c>
      <c r="K1427" s="238"/>
      <c r="L1427" s="46"/>
      <c r="M1427" s="239" t="s">
        <v>1</v>
      </c>
      <c r="N1427" s="240" t="s">
        <v>44</v>
      </c>
      <c r="O1427" s="93"/>
      <c r="P1427" s="241">
        <f>O1427*H1427</f>
        <v>0</v>
      </c>
      <c r="Q1427" s="241">
        <v>0</v>
      </c>
      <c r="R1427" s="241">
        <f>Q1427*H1427</f>
        <v>0</v>
      </c>
      <c r="S1427" s="241">
        <v>0</v>
      </c>
      <c r="T1427" s="242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3" t="s">
        <v>637</v>
      </c>
      <c r="AT1427" s="243" t="s">
        <v>226</v>
      </c>
      <c r="AU1427" s="243" t="s">
        <v>93</v>
      </c>
      <c r="AY1427" s="19" t="s">
        <v>224</v>
      </c>
      <c r="BE1427" s="244">
        <f>IF(N1427="základní",J1427,0)</f>
        <v>0</v>
      </c>
      <c r="BF1427" s="244">
        <f>IF(N1427="snížená",J1427,0)</f>
        <v>0</v>
      </c>
      <c r="BG1427" s="244">
        <f>IF(N1427="zákl. přenesená",J1427,0)</f>
        <v>0</v>
      </c>
      <c r="BH1427" s="244">
        <f>IF(N1427="sníž. přenesená",J1427,0)</f>
        <v>0</v>
      </c>
      <c r="BI1427" s="244">
        <f>IF(N1427="nulová",J1427,0)</f>
        <v>0</v>
      </c>
      <c r="BJ1427" s="19" t="s">
        <v>89</v>
      </c>
      <c r="BK1427" s="244">
        <f>ROUND(I1427*H1427,2)</f>
        <v>0</v>
      </c>
      <c r="BL1427" s="19" t="s">
        <v>637</v>
      </c>
      <c r="BM1427" s="243" t="s">
        <v>4622</v>
      </c>
    </row>
    <row r="1428" s="2" customFormat="1" ht="16.5" customHeight="1">
      <c r="A1428" s="40"/>
      <c r="B1428" s="41"/>
      <c r="C1428" s="231" t="s">
        <v>1996</v>
      </c>
      <c r="D1428" s="231" t="s">
        <v>226</v>
      </c>
      <c r="E1428" s="232" t="s">
        <v>2249</v>
      </c>
      <c r="F1428" s="233" t="s">
        <v>2250</v>
      </c>
      <c r="G1428" s="234" t="s">
        <v>1068</v>
      </c>
      <c r="H1428" s="235">
        <v>6</v>
      </c>
      <c r="I1428" s="236"/>
      <c r="J1428" s="237">
        <f>ROUND(I1428*H1428,2)</f>
        <v>0</v>
      </c>
      <c r="K1428" s="238"/>
      <c r="L1428" s="46"/>
      <c r="M1428" s="239" t="s">
        <v>1</v>
      </c>
      <c r="N1428" s="240" t="s">
        <v>44</v>
      </c>
      <c r="O1428" s="93"/>
      <c r="P1428" s="241">
        <f>O1428*H1428</f>
        <v>0</v>
      </c>
      <c r="Q1428" s="241">
        <v>0</v>
      </c>
      <c r="R1428" s="241">
        <f>Q1428*H1428</f>
        <v>0</v>
      </c>
      <c r="S1428" s="241">
        <v>0</v>
      </c>
      <c r="T1428" s="242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43" t="s">
        <v>637</v>
      </c>
      <c r="AT1428" s="243" t="s">
        <v>226</v>
      </c>
      <c r="AU1428" s="243" t="s">
        <v>93</v>
      </c>
      <c r="AY1428" s="19" t="s">
        <v>224</v>
      </c>
      <c r="BE1428" s="244">
        <f>IF(N1428="základní",J1428,0)</f>
        <v>0</v>
      </c>
      <c r="BF1428" s="244">
        <f>IF(N1428="snížená",J1428,0)</f>
        <v>0</v>
      </c>
      <c r="BG1428" s="244">
        <f>IF(N1428="zákl. přenesená",J1428,0)</f>
        <v>0</v>
      </c>
      <c r="BH1428" s="244">
        <f>IF(N1428="sníž. přenesená",J1428,0)</f>
        <v>0</v>
      </c>
      <c r="BI1428" s="244">
        <f>IF(N1428="nulová",J1428,0)</f>
        <v>0</v>
      </c>
      <c r="BJ1428" s="19" t="s">
        <v>89</v>
      </c>
      <c r="BK1428" s="244">
        <f>ROUND(I1428*H1428,2)</f>
        <v>0</v>
      </c>
      <c r="BL1428" s="19" t="s">
        <v>637</v>
      </c>
      <c r="BM1428" s="243" t="s">
        <v>4623</v>
      </c>
    </row>
    <row r="1429" s="2" customFormat="1" ht="16.5" customHeight="1">
      <c r="A1429" s="40"/>
      <c r="B1429" s="41"/>
      <c r="C1429" s="231" t="s">
        <v>2001</v>
      </c>
      <c r="D1429" s="231" t="s">
        <v>226</v>
      </c>
      <c r="E1429" s="232" t="s">
        <v>2253</v>
      </c>
      <c r="F1429" s="233" t="s">
        <v>2254</v>
      </c>
      <c r="G1429" s="234" t="s">
        <v>1068</v>
      </c>
      <c r="H1429" s="235">
        <v>1</v>
      </c>
      <c r="I1429" s="236"/>
      <c r="J1429" s="237">
        <f>ROUND(I1429*H1429,2)</f>
        <v>0</v>
      </c>
      <c r="K1429" s="238"/>
      <c r="L1429" s="46"/>
      <c r="M1429" s="239" t="s">
        <v>1</v>
      </c>
      <c r="N1429" s="240" t="s">
        <v>44</v>
      </c>
      <c r="O1429" s="93"/>
      <c r="P1429" s="241">
        <f>O1429*H1429</f>
        <v>0</v>
      </c>
      <c r="Q1429" s="241">
        <v>0</v>
      </c>
      <c r="R1429" s="241">
        <f>Q1429*H1429</f>
        <v>0</v>
      </c>
      <c r="S1429" s="241">
        <v>0</v>
      </c>
      <c r="T1429" s="242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3" t="s">
        <v>637</v>
      </c>
      <c r="AT1429" s="243" t="s">
        <v>226</v>
      </c>
      <c r="AU1429" s="243" t="s">
        <v>93</v>
      </c>
      <c r="AY1429" s="19" t="s">
        <v>224</v>
      </c>
      <c r="BE1429" s="244">
        <f>IF(N1429="základní",J1429,0)</f>
        <v>0</v>
      </c>
      <c r="BF1429" s="244">
        <f>IF(N1429="snížená",J1429,0)</f>
        <v>0</v>
      </c>
      <c r="BG1429" s="244">
        <f>IF(N1429="zákl. přenesená",J1429,0)</f>
        <v>0</v>
      </c>
      <c r="BH1429" s="244">
        <f>IF(N1429="sníž. přenesená",J1429,0)</f>
        <v>0</v>
      </c>
      <c r="BI1429" s="244">
        <f>IF(N1429="nulová",J1429,0)</f>
        <v>0</v>
      </c>
      <c r="BJ1429" s="19" t="s">
        <v>89</v>
      </c>
      <c r="BK1429" s="244">
        <f>ROUND(I1429*H1429,2)</f>
        <v>0</v>
      </c>
      <c r="BL1429" s="19" t="s">
        <v>637</v>
      </c>
      <c r="BM1429" s="243" t="s">
        <v>4624</v>
      </c>
    </row>
    <row r="1430" s="2" customFormat="1" ht="16.5" customHeight="1">
      <c r="A1430" s="40"/>
      <c r="B1430" s="41"/>
      <c r="C1430" s="231" t="s">
        <v>2007</v>
      </c>
      <c r="D1430" s="231" t="s">
        <v>226</v>
      </c>
      <c r="E1430" s="232" t="s">
        <v>2257</v>
      </c>
      <c r="F1430" s="233" t="s">
        <v>2258</v>
      </c>
      <c r="G1430" s="234" t="s">
        <v>1068</v>
      </c>
      <c r="H1430" s="235">
        <v>22</v>
      </c>
      <c r="I1430" s="236"/>
      <c r="J1430" s="237">
        <f>ROUND(I1430*H1430,2)</f>
        <v>0</v>
      </c>
      <c r="K1430" s="238"/>
      <c r="L1430" s="46"/>
      <c r="M1430" s="239" t="s">
        <v>1</v>
      </c>
      <c r="N1430" s="240" t="s">
        <v>44</v>
      </c>
      <c r="O1430" s="93"/>
      <c r="P1430" s="241">
        <f>O1430*H1430</f>
        <v>0</v>
      </c>
      <c r="Q1430" s="241">
        <v>0</v>
      </c>
      <c r="R1430" s="241">
        <f>Q1430*H1430</f>
        <v>0</v>
      </c>
      <c r="S1430" s="241">
        <v>0</v>
      </c>
      <c r="T1430" s="242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3" t="s">
        <v>637</v>
      </c>
      <c r="AT1430" s="243" t="s">
        <v>226</v>
      </c>
      <c r="AU1430" s="243" t="s">
        <v>93</v>
      </c>
      <c r="AY1430" s="19" t="s">
        <v>224</v>
      </c>
      <c r="BE1430" s="244">
        <f>IF(N1430="základní",J1430,0)</f>
        <v>0</v>
      </c>
      <c r="BF1430" s="244">
        <f>IF(N1430="snížená",J1430,0)</f>
        <v>0</v>
      </c>
      <c r="BG1430" s="244">
        <f>IF(N1430="zákl. přenesená",J1430,0)</f>
        <v>0</v>
      </c>
      <c r="BH1430" s="244">
        <f>IF(N1430="sníž. přenesená",J1430,0)</f>
        <v>0</v>
      </c>
      <c r="BI1430" s="244">
        <f>IF(N1430="nulová",J1430,0)</f>
        <v>0</v>
      </c>
      <c r="BJ1430" s="19" t="s">
        <v>89</v>
      </c>
      <c r="BK1430" s="244">
        <f>ROUND(I1430*H1430,2)</f>
        <v>0</v>
      </c>
      <c r="BL1430" s="19" t="s">
        <v>637</v>
      </c>
      <c r="BM1430" s="243" t="s">
        <v>4625</v>
      </c>
    </row>
    <row r="1431" s="2" customFormat="1" ht="16.5" customHeight="1">
      <c r="A1431" s="40"/>
      <c r="B1431" s="41"/>
      <c r="C1431" s="231" t="s">
        <v>2013</v>
      </c>
      <c r="D1431" s="231" t="s">
        <v>226</v>
      </c>
      <c r="E1431" s="232" t="s">
        <v>2261</v>
      </c>
      <c r="F1431" s="233" t="s">
        <v>2262</v>
      </c>
      <c r="G1431" s="234" t="s">
        <v>1068</v>
      </c>
      <c r="H1431" s="235">
        <v>20</v>
      </c>
      <c r="I1431" s="236"/>
      <c r="J1431" s="237">
        <f>ROUND(I1431*H1431,2)</f>
        <v>0</v>
      </c>
      <c r="K1431" s="238"/>
      <c r="L1431" s="46"/>
      <c r="M1431" s="239" t="s">
        <v>1</v>
      </c>
      <c r="N1431" s="240" t="s">
        <v>44</v>
      </c>
      <c r="O1431" s="93"/>
      <c r="P1431" s="241">
        <f>O1431*H1431</f>
        <v>0</v>
      </c>
      <c r="Q1431" s="241">
        <v>0</v>
      </c>
      <c r="R1431" s="241">
        <f>Q1431*H1431</f>
        <v>0</v>
      </c>
      <c r="S1431" s="241">
        <v>0</v>
      </c>
      <c r="T1431" s="242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43" t="s">
        <v>637</v>
      </c>
      <c r="AT1431" s="243" t="s">
        <v>226</v>
      </c>
      <c r="AU1431" s="243" t="s">
        <v>93</v>
      </c>
      <c r="AY1431" s="19" t="s">
        <v>224</v>
      </c>
      <c r="BE1431" s="244">
        <f>IF(N1431="základní",J1431,0)</f>
        <v>0</v>
      </c>
      <c r="BF1431" s="244">
        <f>IF(N1431="snížená",J1431,0)</f>
        <v>0</v>
      </c>
      <c r="BG1431" s="244">
        <f>IF(N1431="zákl. přenesená",J1431,0)</f>
        <v>0</v>
      </c>
      <c r="BH1431" s="244">
        <f>IF(N1431="sníž. přenesená",J1431,0)</f>
        <v>0</v>
      </c>
      <c r="BI1431" s="244">
        <f>IF(N1431="nulová",J1431,0)</f>
        <v>0</v>
      </c>
      <c r="BJ1431" s="19" t="s">
        <v>89</v>
      </c>
      <c r="BK1431" s="244">
        <f>ROUND(I1431*H1431,2)</f>
        <v>0</v>
      </c>
      <c r="BL1431" s="19" t="s">
        <v>637</v>
      </c>
      <c r="BM1431" s="243" t="s">
        <v>4626</v>
      </c>
    </row>
    <row r="1432" s="2" customFormat="1" ht="16.5" customHeight="1">
      <c r="A1432" s="40"/>
      <c r="B1432" s="41"/>
      <c r="C1432" s="231" t="s">
        <v>2017</v>
      </c>
      <c r="D1432" s="231" t="s">
        <v>226</v>
      </c>
      <c r="E1432" s="232" t="s">
        <v>2265</v>
      </c>
      <c r="F1432" s="233" t="s">
        <v>2266</v>
      </c>
      <c r="G1432" s="234" t="s">
        <v>1068</v>
      </c>
      <c r="H1432" s="235">
        <v>3</v>
      </c>
      <c r="I1432" s="236"/>
      <c r="J1432" s="237">
        <f>ROUND(I1432*H1432,2)</f>
        <v>0</v>
      </c>
      <c r="K1432" s="238"/>
      <c r="L1432" s="46"/>
      <c r="M1432" s="239" t="s">
        <v>1</v>
      </c>
      <c r="N1432" s="240" t="s">
        <v>44</v>
      </c>
      <c r="O1432" s="93"/>
      <c r="P1432" s="241">
        <f>O1432*H1432</f>
        <v>0</v>
      </c>
      <c r="Q1432" s="241">
        <v>0</v>
      </c>
      <c r="R1432" s="241">
        <f>Q1432*H1432</f>
        <v>0</v>
      </c>
      <c r="S1432" s="241">
        <v>0</v>
      </c>
      <c r="T1432" s="242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3" t="s">
        <v>637</v>
      </c>
      <c r="AT1432" s="243" t="s">
        <v>226</v>
      </c>
      <c r="AU1432" s="243" t="s">
        <v>93</v>
      </c>
      <c r="AY1432" s="19" t="s">
        <v>224</v>
      </c>
      <c r="BE1432" s="244">
        <f>IF(N1432="základní",J1432,0)</f>
        <v>0</v>
      </c>
      <c r="BF1432" s="244">
        <f>IF(N1432="snížená",J1432,0)</f>
        <v>0</v>
      </c>
      <c r="BG1432" s="244">
        <f>IF(N1432="zákl. přenesená",J1432,0)</f>
        <v>0</v>
      </c>
      <c r="BH1432" s="244">
        <f>IF(N1432="sníž. přenesená",J1432,0)</f>
        <v>0</v>
      </c>
      <c r="BI1432" s="244">
        <f>IF(N1432="nulová",J1432,0)</f>
        <v>0</v>
      </c>
      <c r="BJ1432" s="19" t="s">
        <v>89</v>
      </c>
      <c r="BK1432" s="244">
        <f>ROUND(I1432*H1432,2)</f>
        <v>0</v>
      </c>
      <c r="BL1432" s="19" t="s">
        <v>637</v>
      </c>
      <c r="BM1432" s="243" t="s">
        <v>4627</v>
      </c>
    </row>
    <row r="1433" s="2" customFormat="1" ht="16.5" customHeight="1">
      <c r="A1433" s="40"/>
      <c r="B1433" s="41"/>
      <c r="C1433" s="231" t="s">
        <v>2023</v>
      </c>
      <c r="D1433" s="231" t="s">
        <v>226</v>
      </c>
      <c r="E1433" s="232" t="s">
        <v>2269</v>
      </c>
      <c r="F1433" s="233" t="s">
        <v>2270</v>
      </c>
      <c r="G1433" s="234" t="s">
        <v>1068</v>
      </c>
      <c r="H1433" s="235">
        <v>2</v>
      </c>
      <c r="I1433" s="236"/>
      <c r="J1433" s="237">
        <f>ROUND(I1433*H1433,2)</f>
        <v>0</v>
      </c>
      <c r="K1433" s="238"/>
      <c r="L1433" s="46"/>
      <c r="M1433" s="239" t="s">
        <v>1</v>
      </c>
      <c r="N1433" s="240" t="s">
        <v>44</v>
      </c>
      <c r="O1433" s="93"/>
      <c r="P1433" s="241">
        <f>O1433*H1433</f>
        <v>0</v>
      </c>
      <c r="Q1433" s="241">
        <v>0</v>
      </c>
      <c r="R1433" s="241">
        <f>Q1433*H1433</f>
        <v>0</v>
      </c>
      <c r="S1433" s="241">
        <v>0</v>
      </c>
      <c r="T1433" s="242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43" t="s">
        <v>637</v>
      </c>
      <c r="AT1433" s="243" t="s">
        <v>226</v>
      </c>
      <c r="AU1433" s="243" t="s">
        <v>93</v>
      </c>
      <c r="AY1433" s="19" t="s">
        <v>224</v>
      </c>
      <c r="BE1433" s="244">
        <f>IF(N1433="základní",J1433,0)</f>
        <v>0</v>
      </c>
      <c r="BF1433" s="244">
        <f>IF(N1433="snížená",J1433,0)</f>
        <v>0</v>
      </c>
      <c r="BG1433" s="244">
        <f>IF(N1433="zákl. přenesená",J1433,0)</f>
        <v>0</v>
      </c>
      <c r="BH1433" s="244">
        <f>IF(N1433="sníž. přenesená",J1433,0)</f>
        <v>0</v>
      </c>
      <c r="BI1433" s="244">
        <f>IF(N1433="nulová",J1433,0)</f>
        <v>0</v>
      </c>
      <c r="BJ1433" s="19" t="s">
        <v>89</v>
      </c>
      <c r="BK1433" s="244">
        <f>ROUND(I1433*H1433,2)</f>
        <v>0</v>
      </c>
      <c r="BL1433" s="19" t="s">
        <v>637</v>
      </c>
      <c r="BM1433" s="243" t="s">
        <v>4628</v>
      </c>
    </row>
    <row r="1434" s="2" customFormat="1" ht="16.5" customHeight="1">
      <c r="A1434" s="40"/>
      <c r="B1434" s="41"/>
      <c r="C1434" s="231" t="s">
        <v>2027</v>
      </c>
      <c r="D1434" s="231" t="s">
        <v>226</v>
      </c>
      <c r="E1434" s="232" t="s">
        <v>2273</v>
      </c>
      <c r="F1434" s="233" t="s">
        <v>2274</v>
      </c>
      <c r="G1434" s="234" t="s">
        <v>1068</v>
      </c>
      <c r="H1434" s="235">
        <v>4</v>
      </c>
      <c r="I1434" s="236"/>
      <c r="J1434" s="237">
        <f>ROUND(I1434*H1434,2)</f>
        <v>0</v>
      </c>
      <c r="K1434" s="238"/>
      <c r="L1434" s="46"/>
      <c r="M1434" s="239" t="s">
        <v>1</v>
      </c>
      <c r="N1434" s="240" t="s">
        <v>44</v>
      </c>
      <c r="O1434" s="93"/>
      <c r="P1434" s="241">
        <f>O1434*H1434</f>
        <v>0</v>
      </c>
      <c r="Q1434" s="241">
        <v>0</v>
      </c>
      <c r="R1434" s="241">
        <f>Q1434*H1434</f>
        <v>0</v>
      </c>
      <c r="S1434" s="241">
        <v>0</v>
      </c>
      <c r="T1434" s="242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3" t="s">
        <v>637</v>
      </c>
      <c r="AT1434" s="243" t="s">
        <v>226</v>
      </c>
      <c r="AU1434" s="243" t="s">
        <v>93</v>
      </c>
      <c r="AY1434" s="19" t="s">
        <v>224</v>
      </c>
      <c r="BE1434" s="244">
        <f>IF(N1434="základní",J1434,0)</f>
        <v>0</v>
      </c>
      <c r="BF1434" s="244">
        <f>IF(N1434="snížená",J1434,0)</f>
        <v>0</v>
      </c>
      <c r="BG1434" s="244">
        <f>IF(N1434="zákl. přenesená",J1434,0)</f>
        <v>0</v>
      </c>
      <c r="BH1434" s="244">
        <f>IF(N1434="sníž. přenesená",J1434,0)</f>
        <v>0</v>
      </c>
      <c r="BI1434" s="244">
        <f>IF(N1434="nulová",J1434,0)</f>
        <v>0</v>
      </c>
      <c r="BJ1434" s="19" t="s">
        <v>89</v>
      </c>
      <c r="BK1434" s="244">
        <f>ROUND(I1434*H1434,2)</f>
        <v>0</v>
      </c>
      <c r="BL1434" s="19" t="s">
        <v>637</v>
      </c>
      <c r="BM1434" s="243" t="s">
        <v>4629</v>
      </c>
    </row>
    <row r="1435" s="2" customFormat="1" ht="16.5" customHeight="1">
      <c r="A1435" s="40"/>
      <c r="B1435" s="41"/>
      <c r="C1435" s="231" t="s">
        <v>2032</v>
      </c>
      <c r="D1435" s="231" t="s">
        <v>226</v>
      </c>
      <c r="E1435" s="232" t="s">
        <v>2277</v>
      </c>
      <c r="F1435" s="233" t="s">
        <v>2278</v>
      </c>
      <c r="G1435" s="234" t="s">
        <v>1068</v>
      </c>
      <c r="H1435" s="235">
        <v>7</v>
      </c>
      <c r="I1435" s="236"/>
      <c r="J1435" s="237">
        <f>ROUND(I1435*H1435,2)</f>
        <v>0</v>
      </c>
      <c r="K1435" s="238"/>
      <c r="L1435" s="46"/>
      <c r="M1435" s="239" t="s">
        <v>1</v>
      </c>
      <c r="N1435" s="240" t="s">
        <v>44</v>
      </c>
      <c r="O1435" s="93"/>
      <c r="P1435" s="241">
        <f>O1435*H1435</f>
        <v>0</v>
      </c>
      <c r="Q1435" s="241">
        <v>0</v>
      </c>
      <c r="R1435" s="241">
        <f>Q1435*H1435</f>
        <v>0</v>
      </c>
      <c r="S1435" s="241">
        <v>0</v>
      </c>
      <c r="T1435" s="242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3" t="s">
        <v>637</v>
      </c>
      <c r="AT1435" s="243" t="s">
        <v>226</v>
      </c>
      <c r="AU1435" s="243" t="s">
        <v>93</v>
      </c>
      <c r="AY1435" s="19" t="s">
        <v>224</v>
      </c>
      <c r="BE1435" s="244">
        <f>IF(N1435="základní",J1435,0)</f>
        <v>0</v>
      </c>
      <c r="BF1435" s="244">
        <f>IF(N1435="snížená",J1435,0)</f>
        <v>0</v>
      </c>
      <c r="BG1435" s="244">
        <f>IF(N1435="zákl. přenesená",J1435,0)</f>
        <v>0</v>
      </c>
      <c r="BH1435" s="244">
        <f>IF(N1435="sníž. přenesená",J1435,0)</f>
        <v>0</v>
      </c>
      <c r="BI1435" s="244">
        <f>IF(N1435="nulová",J1435,0)</f>
        <v>0</v>
      </c>
      <c r="BJ1435" s="19" t="s">
        <v>89</v>
      </c>
      <c r="BK1435" s="244">
        <f>ROUND(I1435*H1435,2)</f>
        <v>0</v>
      </c>
      <c r="BL1435" s="19" t="s">
        <v>637</v>
      </c>
      <c r="BM1435" s="243" t="s">
        <v>4630</v>
      </c>
    </row>
    <row r="1436" s="2" customFormat="1" ht="16.5" customHeight="1">
      <c r="A1436" s="40"/>
      <c r="B1436" s="41"/>
      <c r="C1436" s="231" t="s">
        <v>2037</v>
      </c>
      <c r="D1436" s="231" t="s">
        <v>226</v>
      </c>
      <c r="E1436" s="232" t="s">
        <v>2285</v>
      </c>
      <c r="F1436" s="233" t="s">
        <v>2286</v>
      </c>
      <c r="G1436" s="234" t="s">
        <v>1068</v>
      </c>
      <c r="H1436" s="235">
        <v>1</v>
      </c>
      <c r="I1436" s="236"/>
      <c r="J1436" s="237">
        <f>ROUND(I1436*H1436,2)</f>
        <v>0</v>
      </c>
      <c r="K1436" s="238"/>
      <c r="L1436" s="46"/>
      <c r="M1436" s="239" t="s">
        <v>1</v>
      </c>
      <c r="N1436" s="240" t="s">
        <v>44</v>
      </c>
      <c r="O1436" s="93"/>
      <c r="P1436" s="241">
        <f>O1436*H1436</f>
        <v>0</v>
      </c>
      <c r="Q1436" s="241">
        <v>0</v>
      </c>
      <c r="R1436" s="241">
        <f>Q1436*H1436</f>
        <v>0</v>
      </c>
      <c r="S1436" s="241">
        <v>0</v>
      </c>
      <c r="T1436" s="242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3" t="s">
        <v>637</v>
      </c>
      <c r="AT1436" s="243" t="s">
        <v>226</v>
      </c>
      <c r="AU1436" s="243" t="s">
        <v>93</v>
      </c>
      <c r="AY1436" s="19" t="s">
        <v>224</v>
      </c>
      <c r="BE1436" s="244">
        <f>IF(N1436="základní",J1436,0)</f>
        <v>0</v>
      </c>
      <c r="BF1436" s="244">
        <f>IF(N1436="snížená",J1436,0)</f>
        <v>0</v>
      </c>
      <c r="BG1436" s="244">
        <f>IF(N1436="zákl. přenesená",J1436,0)</f>
        <v>0</v>
      </c>
      <c r="BH1436" s="244">
        <f>IF(N1436="sníž. přenesená",J1436,0)</f>
        <v>0</v>
      </c>
      <c r="BI1436" s="244">
        <f>IF(N1436="nulová",J1436,0)</f>
        <v>0</v>
      </c>
      <c r="BJ1436" s="19" t="s">
        <v>89</v>
      </c>
      <c r="BK1436" s="244">
        <f>ROUND(I1436*H1436,2)</f>
        <v>0</v>
      </c>
      <c r="BL1436" s="19" t="s">
        <v>637</v>
      </c>
      <c r="BM1436" s="243" t="s">
        <v>4631</v>
      </c>
    </row>
    <row r="1437" s="2" customFormat="1" ht="16.5" customHeight="1">
      <c r="A1437" s="40"/>
      <c r="B1437" s="41"/>
      <c r="C1437" s="231" t="s">
        <v>2042</v>
      </c>
      <c r="D1437" s="231" t="s">
        <v>226</v>
      </c>
      <c r="E1437" s="232" t="s">
        <v>3968</v>
      </c>
      <c r="F1437" s="233" t="s">
        <v>3969</v>
      </c>
      <c r="G1437" s="234" t="s">
        <v>1068</v>
      </c>
      <c r="H1437" s="235">
        <v>2</v>
      </c>
      <c r="I1437" s="236"/>
      <c r="J1437" s="237">
        <f>ROUND(I1437*H1437,2)</f>
        <v>0</v>
      </c>
      <c r="K1437" s="238"/>
      <c r="L1437" s="46"/>
      <c r="M1437" s="239" t="s">
        <v>1</v>
      </c>
      <c r="N1437" s="240" t="s">
        <v>44</v>
      </c>
      <c r="O1437" s="93"/>
      <c r="P1437" s="241">
        <f>O1437*H1437</f>
        <v>0</v>
      </c>
      <c r="Q1437" s="241">
        <v>0</v>
      </c>
      <c r="R1437" s="241">
        <f>Q1437*H1437</f>
        <v>0</v>
      </c>
      <c r="S1437" s="241">
        <v>0</v>
      </c>
      <c r="T1437" s="242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3" t="s">
        <v>637</v>
      </c>
      <c r="AT1437" s="243" t="s">
        <v>226</v>
      </c>
      <c r="AU1437" s="243" t="s">
        <v>93</v>
      </c>
      <c r="AY1437" s="19" t="s">
        <v>224</v>
      </c>
      <c r="BE1437" s="244">
        <f>IF(N1437="základní",J1437,0)</f>
        <v>0</v>
      </c>
      <c r="BF1437" s="244">
        <f>IF(N1437="snížená",J1437,0)</f>
        <v>0</v>
      </c>
      <c r="BG1437" s="244">
        <f>IF(N1437="zákl. přenesená",J1437,0)</f>
        <v>0</v>
      </c>
      <c r="BH1437" s="244">
        <f>IF(N1437="sníž. přenesená",J1437,0)</f>
        <v>0</v>
      </c>
      <c r="BI1437" s="244">
        <f>IF(N1437="nulová",J1437,0)</f>
        <v>0</v>
      </c>
      <c r="BJ1437" s="19" t="s">
        <v>89</v>
      </c>
      <c r="BK1437" s="244">
        <f>ROUND(I1437*H1437,2)</f>
        <v>0</v>
      </c>
      <c r="BL1437" s="19" t="s">
        <v>637</v>
      </c>
      <c r="BM1437" s="243" t="s">
        <v>4632</v>
      </c>
    </row>
    <row r="1438" s="2" customFormat="1" ht="16.5" customHeight="1">
      <c r="A1438" s="40"/>
      <c r="B1438" s="41"/>
      <c r="C1438" s="231" t="s">
        <v>2048</v>
      </c>
      <c r="D1438" s="231" t="s">
        <v>226</v>
      </c>
      <c r="E1438" s="232" t="s">
        <v>2293</v>
      </c>
      <c r="F1438" s="233" t="s">
        <v>3971</v>
      </c>
      <c r="G1438" s="234" t="s">
        <v>1068</v>
      </c>
      <c r="H1438" s="235">
        <v>1</v>
      </c>
      <c r="I1438" s="236"/>
      <c r="J1438" s="237">
        <f>ROUND(I1438*H1438,2)</f>
        <v>0</v>
      </c>
      <c r="K1438" s="238"/>
      <c r="L1438" s="46"/>
      <c r="M1438" s="239" t="s">
        <v>1</v>
      </c>
      <c r="N1438" s="240" t="s">
        <v>44</v>
      </c>
      <c r="O1438" s="93"/>
      <c r="P1438" s="241">
        <f>O1438*H1438</f>
        <v>0</v>
      </c>
      <c r="Q1438" s="241">
        <v>0</v>
      </c>
      <c r="R1438" s="241">
        <f>Q1438*H1438</f>
        <v>0</v>
      </c>
      <c r="S1438" s="241">
        <v>0</v>
      </c>
      <c r="T1438" s="242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3" t="s">
        <v>637</v>
      </c>
      <c r="AT1438" s="243" t="s">
        <v>226</v>
      </c>
      <c r="AU1438" s="243" t="s">
        <v>93</v>
      </c>
      <c r="AY1438" s="19" t="s">
        <v>224</v>
      </c>
      <c r="BE1438" s="244">
        <f>IF(N1438="základní",J1438,0)</f>
        <v>0</v>
      </c>
      <c r="BF1438" s="244">
        <f>IF(N1438="snížená",J1438,0)</f>
        <v>0</v>
      </c>
      <c r="BG1438" s="244">
        <f>IF(N1438="zákl. přenesená",J1438,0)</f>
        <v>0</v>
      </c>
      <c r="BH1438" s="244">
        <f>IF(N1438="sníž. přenesená",J1438,0)</f>
        <v>0</v>
      </c>
      <c r="BI1438" s="244">
        <f>IF(N1438="nulová",J1438,0)</f>
        <v>0</v>
      </c>
      <c r="BJ1438" s="19" t="s">
        <v>89</v>
      </c>
      <c r="BK1438" s="244">
        <f>ROUND(I1438*H1438,2)</f>
        <v>0</v>
      </c>
      <c r="BL1438" s="19" t="s">
        <v>637</v>
      </c>
      <c r="BM1438" s="243" t="s">
        <v>4633</v>
      </c>
    </row>
    <row r="1439" s="2" customFormat="1" ht="16.5" customHeight="1">
      <c r="A1439" s="40"/>
      <c r="B1439" s="41"/>
      <c r="C1439" s="231" t="s">
        <v>2054</v>
      </c>
      <c r="D1439" s="231" t="s">
        <v>226</v>
      </c>
      <c r="E1439" s="232" t="s">
        <v>2297</v>
      </c>
      <c r="F1439" s="233" t="s">
        <v>2302</v>
      </c>
      <c r="G1439" s="234" t="s">
        <v>1846</v>
      </c>
      <c r="H1439" s="235">
        <v>100</v>
      </c>
      <c r="I1439" s="236"/>
      <c r="J1439" s="237">
        <f>ROUND(I1439*H1439,2)</f>
        <v>0</v>
      </c>
      <c r="K1439" s="238"/>
      <c r="L1439" s="46"/>
      <c r="M1439" s="239" t="s">
        <v>1</v>
      </c>
      <c r="N1439" s="240" t="s">
        <v>44</v>
      </c>
      <c r="O1439" s="93"/>
      <c r="P1439" s="241">
        <f>O1439*H1439</f>
        <v>0</v>
      </c>
      <c r="Q1439" s="241">
        <v>0</v>
      </c>
      <c r="R1439" s="241">
        <f>Q1439*H1439</f>
        <v>0</v>
      </c>
      <c r="S1439" s="241">
        <v>0</v>
      </c>
      <c r="T1439" s="242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3" t="s">
        <v>637</v>
      </c>
      <c r="AT1439" s="243" t="s">
        <v>226</v>
      </c>
      <c r="AU1439" s="243" t="s">
        <v>93</v>
      </c>
      <c r="AY1439" s="19" t="s">
        <v>224</v>
      </c>
      <c r="BE1439" s="244">
        <f>IF(N1439="základní",J1439,0)</f>
        <v>0</v>
      </c>
      <c r="BF1439" s="244">
        <f>IF(N1439="snížená",J1439,0)</f>
        <v>0</v>
      </c>
      <c r="BG1439" s="244">
        <f>IF(N1439="zákl. přenesená",J1439,0)</f>
        <v>0</v>
      </c>
      <c r="BH1439" s="244">
        <f>IF(N1439="sníž. přenesená",J1439,0)</f>
        <v>0</v>
      </c>
      <c r="BI1439" s="244">
        <f>IF(N1439="nulová",J1439,0)</f>
        <v>0</v>
      </c>
      <c r="BJ1439" s="19" t="s">
        <v>89</v>
      </c>
      <c r="BK1439" s="244">
        <f>ROUND(I1439*H1439,2)</f>
        <v>0</v>
      </c>
      <c r="BL1439" s="19" t="s">
        <v>637</v>
      </c>
      <c r="BM1439" s="243" t="s">
        <v>4634</v>
      </c>
    </row>
    <row r="1440" s="12" customFormat="1" ht="20.88" customHeight="1">
      <c r="A1440" s="12"/>
      <c r="B1440" s="215"/>
      <c r="C1440" s="216"/>
      <c r="D1440" s="217" t="s">
        <v>77</v>
      </c>
      <c r="E1440" s="229" t="s">
        <v>2304</v>
      </c>
      <c r="F1440" s="229" t="s">
        <v>2305</v>
      </c>
      <c r="G1440" s="216"/>
      <c r="H1440" s="216"/>
      <c r="I1440" s="219"/>
      <c r="J1440" s="230">
        <f>BK1440</f>
        <v>0</v>
      </c>
      <c r="K1440" s="216"/>
      <c r="L1440" s="221"/>
      <c r="M1440" s="222"/>
      <c r="N1440" s="223"/>
      <c r="O1440" s="223"/>
      <c r="P1440" s="224">
        <f>SUM(P1441:P1450)</f>
        <v>0</v>
      </c>
      <c r="Q1440" s="223"/>
      <c r="R1440" s="224">
        <f>SUM(R1441:R1450)</f>
        <v>0</v>
      </c>
      <c r="S1440" s="223"/>
      <c r="T1440" s="225">
        <f>SUM(T1441:T1450)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26" t="s">
        <v>93</v>
      </c>
      <c r="AT1440" s="227" t="s">
        <v>77</v>
      </c>
      <c r="AU1440" s="227" t="s">
        <v>89</v>
      </c>
      <c r="AY1440" s="226" t="s">
        <v>224</v>
      </c>
      <c r="BK1440" s="228">
        <f>SUM(BK1441:BK1450)</f>
        <v>0</v>
      </c>
    </row>
    <row r="1441" s="2" customFormat="1" ht="16.5" customHeight="1">
      <c r="A1441" s="40"/>
      <c r="B1441" s="41"/>
      <c r="C1441" s="231" t="s">
        <v>2071</v>
      </c>
      <c r="D1441" s="231" t="s">
        <v>226</v>
      </c>
      <c r="E1441" s="232" t="s">
        <v>2307</v>
      </c>
      <c r="F1441" s="233" t="s">
        <v>2308</v>
      </c>
      <c r="G1441" s="234" t="s">
        <v>273</v>
      </c>
      <c r="H1441" s="235">
        <v>10</v>
      </c>
      <c r="I1441" s="236"/>
      <c r="J1441" s="237">
        <f>ROUND(I1441*H1441,2)</f>
        <v>0</v>
      </c>
      <c r="K1441" s="238"/>
      <c r="L1441" s="46"/>
      <c r="M1441" s="239" t="s">
        <v>1</v>
      </c>
      <c r="N1441" s="240" t="s">
        <v>44</v>
      </c>
      <c r="O1441" s="93"/>
      <c r="P1441" s="241">
        <f>O1441*H1441</f>
        <v>0</v>
      </c>
      <c r="Q1441" s="241">
        <v>0</v>
      </c>
      <c r="R1441" s="241">
        <f>Q1441*H1441</f>
        <v>0</v>
      </c>
      <c r="S1441" s="241">
        <v>0</v>
      </c>
      <c r="T1441" s="242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3" t="s">
        <v>637</v>
      </c>
      <c r="AT1441" s="243" t="s">
        <v>226</v>
      </c>
      <c r="AU1441" s="243" t="s">
        <v>93</v>
      </c>
      <c r="AY1441" s="19" t="s">
        <v>224</v>
      </c>
      <c r="BE1441" s="244">
        <f>IF(N1441="základní",J1441,0)</f>
        <v>0</v>
      </c>
      <c r="BF1441" s="244">
        <f>IF(N1441="snížená",J1441,0)</f>
        <v>0</v>
      </c>
      <c r="BG1441" s="244">
        <f>IF(N1441="zákl. přenesená",J1441,0)</f>
        <v>0</v>
      </c>
      <c r="BH1441" s="244">
        <f>IF(N1441="sníž. přenesená",J1441,0)</f>
        <v>0</v>
      </c>
      <c r="BI1441" s="244">
        <f>IF(N1441="nulová",J1441,0)</f>
        <v>0</v>
      </c>
      <c r="BJ1441" s="19" t="s">
        <v>89</v>
      </c>
      <c r="BK1441" s="244">
        <f>ROUND(I1441*H1441,2)</f>
        <v>0</v>
      </c>
      <c r="BL1441" s="19" t="s">
        <v>637</v>
      </c>
      <c r="BM1441" s="243" t="s">
        <v>4635</v>
      </c>
    </row>
    <row r="1442" s="2" customFormat="1" ht="16.5" customHeight="1">
      <c r="A1442" s="40"/>
      <c r="B1442" s="41"/>
      <c r="C1442" s="231" t="s">
        <v>2082</v>
      </c>
      <c r="D1442" s="231" t="s">
        <v>226</v>
      </c>
      <c r="E1442" s="232" t="s">
        <v>2315</v>
      </c>
      <c r="F1442" s="233" t="s">
        <v>2316</v>
      </c>
      <c r="G1442" s="234" t="s">
        <v>273</v>
      </c>
      <c r="H1442" s="235">
        <v>35</v>
      </c>
      <c r="I1442" s="236"/>
      <c r="J1442" s="237">
        <f>ROUND(I1442*H1442,2)</f>
        <v>0</v>
      </c>
      <c r="K1442" s="238"/>
      <c r="L1442" s="46"/>
      <c r="M1442" s="239" t="s">
        <v>1</v>
      </c>
      <c r="N1442" s="240" t="s">
        <v>44</v>
      </c>
      <c r="O1442" s="93"/>
      <c r="P1442" s="241">
        <f>O1442*H1442</f>
        <v>0</v>
      </c>
      <c r="Q1442" s="241">
        <v>0</v>
      </c>
      <c r="R1442" s="241">
        <f>Q1442*H1442</f>
        <v>0</v>
      </c>
      <c r="S1442" s="241">
        <v>0</v>
      </c>
      <c r="T1442" s="242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3" t="s">
        <v>637</v>
      </c>
      <c r="AT1442" s="243" t="s">
        <v>226</v>
      </c>
      <c r="AU1442" s="243" t="s">
        <v>93</v>
      </c>
      <c r="AY1442" s="19" t="s">
        <v>224</v>
      </c>
      <c r="BE1442" s="244">
        <f>IF(N1442="základní",J1442,0)</f>
        <v>0</v>
      </c>
      <c r="BF1442" s="244">
        <f>IF(N1442="snížená",J1442,0)</f>
        <v>0</v>
      </c>
      <c r="BG1442" s="244">
        <f>IF(N1442="zákl. přenesená",J1442,0)</f>
        <v>0</v>
      </c>
      <c r="BH1442" s="244">
        <f>IF(N1442="sníž. přenesená",J1442,0)</f>
        <v>0</v>
      </c>
      <c r="BI1442" s="244">
        <f>IF(N1442="nulová",J1442,0)</f>
        <v>0</v>
      </c>
      <c r="BJ1442" s="19" t="s">
        <v>89</v>
      </c>
      <c r="BK1442" s="244">
        <f>ROUND(I1442*H1442,2)</f>
        <v>0</v>
      </c>
      <c r="BL1442" s="19" t="s">
        <v>637</v>
      </c>
      <c r="BM1442" s="243" t="s">
        <v>4636</v>
      </c>
    </row>
    <row r="1443" s="2" customFormat="1" ht="16.5" customHeight="1">
      <c r="A1443" s="40"/>
      <c r="B1443" s="41"/>
      <c r="C1443" s="231" t="s">
        <v>2088</v>
      </c>
      <c r="D1443" s="231" t="s">
        <v>226</v>
      </c>
      <c r="E1443" s="232" t="s">
        <v>2319</v>
      </c>
      <c r="F1443" s="233" t="s">
        <v>2320</v>
      </c>
      <c r="G1443" s="234" t="s">
        <v>273</v>
      </c>
      <c r="H1443" s="235">
        <v>405</v>
      </c>
      <c r="I1443" s="236"/>
      <c r="J1443" s="237">
        <f>ROUND(I1443*H1443,2)</f>
        <v>0</v>
      </c>
      <c r="K1443" s="238"/>
      <c r="L1443" s="46"/>
      <c r="M1443" s="239" t="s">
        <v>1</v>
      </c>
      <c r="N1443" s="240" t="s">
        <v>44</v>
      </c>
      <c r="O1443" s="93"/>
      <c r="P1443" s="241">
        <f>O1443*H1443</f>
        <v>0</v>
      </c>
      <c r="Q1443" s="241">
        <v>0</v>
      </c>
      <c r="R1443" s="241">
        <f>Q1443*H1443</f>
        <v>0</v>
      </c>
      <c r="S1443" s="241">
        <v>0</v>
      </c>
      <c r="T1443" s="242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3" t="s">
        <v>637</v>
      </c>
      <c r="AT1443" s="243" t="s">
        <v>226</v>
      </c>
      <c r="AU1443" s="243" t="s">
        <v>93</v>
      </c>
      <c r="AY1443" s="19" t="s">
        <v>224</v>
      </c>
      <c r="BE1443" s="244">
        <f>IF(N1443="základní",J1443,0)</f>
        <v>0</v>
      </c>
      <c r="BF1443" s="244">
        <f>IF(N1443="snížená",J1443,0)</f>
        <v>0</v>
      </c>
      <c r="BG1443" s="244">
        <f>IF(N1443="zákl. přenesená",J1443,0)</f>
        <v>0</v>
      </c>
      <c r="BH1443" s="244">
        <f>IF(N1443="sníž. přenesená",J1443,0)</f>
        <v>0</v>
      </c>
      <c r="BI1443" s="244">
        <f>IF(N1443="nulová",J1443,0)</f>
        <v>0</v>
      </c>
      <c r="BJ1443" s="19" t="s">
        <v>89</v>
      </c>
      <c r="BK1443" s="244">
        <f>ROUND(I1443*H1443,2)</f>
        <v>0</v>
      </c>
      <c r="BL1443" s="19" t="s">
        <v>637</v>
      </c>
      <c r="BM1443" s="243" t="s">
        <v>4637</v>
      </c>
    </row>
    <row r="1444" s="2" customFormat="1" ht="16.5" customHeight="1">
      <c r="A1444" s="40"/>
      <c r="B1444" s="41"/>
      <c r="C1444" s="231" t="s">
        <v>2094</v>
      </c>
      <c r="D1444" s="231" t="s">
        <v>226</v>
      </c>
      <c r="E1444" s="232" t="s">
        <v>2323</v>
      </c>
      <c r="F1444" s="233" t="s">
        <v>2324</v>
      </c>
      <c r="G1444" s="234" t="s">
        <v>273</v>
      </c>
      <c r="H1444" s="235">
        <v>165</v>
      </c>
      <c r="I1444" s="236"/>
      <c r="J1444" s="237">
        <f>ROUND(I1444*H1444,2)</f>
        <v>0</v>
      </c>
      <c r="K1444" s="238"/>
      <c r="L1444" s="46"/>
      <c r="M1444" s="239" t="s">
        <v>1</v>
      </c>
      <c r="N1444" s="240" t="s">
        <v>44</v>
      </c>
      <c r="O1444" s="93"/>
      <c r="P1444" s="241">
        <f>O1444*H1444</f>
        <v>0</v>
      </c>
      <c r="Q1444" s="241">
        <v>0</v>
      </c>
      <c r="R1444" s="241">
        <f>Q1444*H1444</f>
        <v>0</v>
      </c>
      <c r="S1444" s="241">
        <v>0</v>
      </c>
      <c r="T1444" s="242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3" t="s">
        <v>637</v>
      </c>
      <c r="AT1444" s="243" t="s">
        <v>226</v>
      </c>
      <c r="AU1444" s="243" t="s">
        <v>93</v>
      </c>
      <c r="AY1444" s="19" t="s">
        <v>224</v>
      </c>
      <c r="BE1444" s="244">
        <f>IF(N1444="základní",J1444,0)</f>
        <v>0</v>
      </c>
      <c r="BF1444" s="244">
        <f>IF(N1444="snížená",J1444,0)</f>
        <v>0</v>
      </c>
      <c r="BG1444" s="244">
        <f>IF(N1444="zákl. přenesená",J1444,0)</f>
        <v>0</v>
      </c>
      <c r="BH1444" s="244">
        <f>IF(N1444="sníž. přenesená",J1444,0)</f>
        <v>0</v>
      </c>
      <c r="BI1444" s="244">
        <f>IF(N1444="nulová",J1444,0)</f>
        <v>0</v>
      </c>
      <c r="BJ1444" s="19" t="s">
        <v>89</v>
      </c>
      <c r="BK1444" s="244">
        <f>ROUND(I1444*H1444,2)</f>
        <v>0</v>
      </c>
      <c r="BL1444" s="19" t="s">
        <v>637</v>
      </c>
      <c r="BM1444" s="243" t="s">
        <v>4638</v>
      </c>
    </row>
    <row r="1445" s="2" customFormat="1" ht="16.5" customHeight="1">
      <c r="A1445" s="40"/>
      <c r="B1445" s="41"/>
      <c r="C1445" s="231" t="s">
        <v>2098</v>
      </c>
      <c r="D1445" s="231" t="s">
        <v>226</v>
      </c>
      <c r="E1445" s="232" t="s">
        <v>2327</v>
      </c>
      <c r="F1445" s="233" t="s">
        <v>2328</v>
      </c>
      <c r="G1445" s="234" t="s">
        <v>273</v>
      </c>
      <c r="H1445" s="235">
        <v>90</v>
      </c>
      <c r="I1445" s="236"/>
      <c r="J1445" s="237">
        <f>ROUND(I1445*H1445,2)</f>
        <v>0</v>
      </c>
      <c r="K1445" s="238"/>
      <c r="L1445" s="46"/>
      <c r="M1445" s="239" t="s">
        <v>1</v>
      </c>
      <c r="N1445" s="240" t="s">
        <v>44</v>
      </c>
      <c r="O1445" s="93"/>
      <c r="P1445" s="241">
        <f>O1445*H1445</f>
        <v>0</v>
      </c>
      <c r="Q1445" s="241">
        <v>0</v>
      </c>
      <c r="R1445" s="241">
        <f>Q1445*H1445</f>
        <v>0</v>
      </c>
      <c r="S1445" s="241">
        <v>0</v>
      </c>
      <c r="T1445" s="242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3" t="s">
        <v>637</v>
      </c>
      <c r="AT1445" s="243" t="s">
        <v>226</v>
      </c>
      <c r="AU1445" s="243" t="s">
        <v>93</v>
      </c>
      <c r="AY1445" s="19" t="s">
        <v>224</v>
      </c>
      <c r="BE1445" s="244">
        <f>IF(N1445="základní",J1445,0)</f>
        <v>0</v>
      </c>
      <c r="BF1445" s="244">
        <f>IF(N1445="snížená",J1445,0)</f>
        <v>0</v>
      </c>
      <c r="BG1445" s="244">
        <f>IF(N1445="zákl. přenesená",J1445,0)</f>
        <v>0</v>
      </c>
      <c r="BH1445" s="244">
        <f>IF(N1445="sníž. přenesená",J1445,0)</f>
        <v>0</v>
      </c>
      <c r="BI1445" s="244">
        <f>IF(N1445="nulová",J1445,0)</f>
        <v>0</v>
      </c>
      <c r="BJ1445" s="19" t="s">
        <v>89</v>
      </c>
      <c r="BK1445" s="244">
        <f>ROUND(I1445*H1445,2)</f>
        <v>0</v>
      </c>
      <c r="BL1445" s="19" t="s">
        <v>637</v>
      </c>
      <c r="BM1445" s="243" t="s">
        <v>4639</v>
      </c>
    </row>
    <row r="1446" s="2" customFormat="1" ht="16.5" customHeight="1">
      <c r="A1446" s="40"/>
      <c r="B1446" s="41"/>
      <c r="C1446" s="231" t="s">
        <v>2102</v>
      </c>
      <c r="D1446" s="231" t="s">
        <v>226</v>
      </c>
      <c r="E1446" s="232" t="s">
        <v>2331</v>
      </c>
      <c r="F1446" s="233" t="s">
        <v>2332</v>
      </c>
      <c r="G1446" s="234" t="s">
        <v>273</v>
      </c>
      <c r="H1446" s="235">
        <v>25</v>
      </c>
      <c r="I1446" s="236"/>
      <c r="J1446" s="237">
        <f>ROUND(I1446*H1446,2)</f>
        <v>0</v>
      </c>
      <c r="K1446" s="238"/>
      <c r="L1446" s="46"/>
      <c r="M1446" s="239" t="s">
        <v>1</v>
      </c>
      <c r="N1446" s="240" t="s">
        <v>44</v>
      </c>
      <c r="O1446" s="93"/>
      <c r="P1446" s="241">
        <f>O1446*H1446</f>
        <v>0</v>
      </c>
      <c r="Q1446" s="241">
        <v>0</v>
      </c>
      <c r="R1446" s="241">
        <f>Q1446*H1446</f>
        <v>0</v>
      </c>
      <c r="S1446" s="241">
        <v>0</v>
      </c>
      <c r="T1446" s="242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43" t="s">
        <v>637</v>
      </c>
      <c r="AT1446" s="243" t="s">
        <v>226</v>
      </c>
      <c r="AU1446" s="243" t="s">
        <v>93</v>
      </c>
      <c r="AY1446" s="19" t="s">
        <v>224</v>
      </c>
      <c r="BE1446" s="244">
        <f>IF(N1446="základní",J1446,0)</f>
        <v>0</v>
      </c>
      <c r="BF1446" s="244">
        <f>IF(N1446="snížená",J1446,0)</f>
        <v>0</v>
      </c>
      <c r="BG1446" s="244">
        <f>IF(N1446="zákl. přenesená",J1446,0)</f>
        <v>0</v>
      </c>
      <c r="BH1446" s="244">
        <f>IF(N1446="sníž. přenesená",J1446,0)</f>
        <v>0</v>
      </c>
      <c r="BI1446" s="244">
        <f>IF(N1446="nulová",J1446,0)</f>
        <v>0</v>
      </c>
      <c r="BJ1446" s="19" t="s">
        <v>89</v>
      </c>
      <c r="BK1446" s="244">
        <f>ROUND(I1446*H1446,2)</f>
        <v>0</v>
      </c>
      <c r="BL1446" s="19" t="s">
        <v>637</v>
      </c>
      <c r="BM1446" s="243" t="s">
        <v>4640</v>
      </c>
    </row>
    <row r="1447" s="2" customFormat="1" ht="16.5" customHeight="1">
      <c r="A1447" s="40"/>
      <c r="B1447" s="41"/>
      <c r="C1447" s="231" t="s">
        <v>2107</v>
      </c>
      <c r="D1447" s="231" t="s">
        <v>226</v>
      </c>
      <c r="E1447" s="232" t="s">
        <v>2335</v>
      </c>
      <c r="F1447" s="233" t="s">
        <v>2336</v>
      </c>
      <c r="G1447" s="234" t="s">
        <v>273</v>
      </c>
      <c r="H1447" s="235">
        <v>35</v>
      </c>
      <c r="I1447" s="236"/>
      <c r="J1447" s="237">
        <f>ROUND(I1447*H1447,2)</f>
        <v>0</v>
      </c>
      <c r="K1447" s="238"/>
      <c r="L1447" s="46"/>
      <c r="M1447" s="239" t="s">
        <v>1</v>
      </c>
      <c r="N1447" s="240" t="s">
        <v>44</v>
      </c>
      <c r="O1447" s="93"/>
      <c r="P1447" s="241">
        <f>O1447*H1447</f>
        <v>0</v>
      </c>
      <c r="Q1447" s="241">
        <v>0</v>
      </c>
      <c r="R1447" s="241">
        <f>Q1447*H1447</f>
        <v>0</v>
      </c>
      <c r="S1447" s="241">
        <v>0</v>
      </c>
      <c r="T1447" s="242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3" t="s">
        <v>637</v>
      </c>
      <c r="AT1447" s="243" t="s">
        <v>226</v>
      </c>
      <c r="AU1447" s="243" t="s">
        <v>93</v>
      </c>
      <c r="AY1447" s="19" t="s">
        <v>224</v>
      </c>
      <c r="BE1447" s="244">
        <f>IF(N1447="základní",J1447,0)</f>
        <v>0</v>
      </c>
      <c r="BF1447" s="244">
        <f>IF(N1447="snížená",J1447,0)</f>
        <v>0</v>
      </c>
      <c r="BG1447" s="244">
        <f>IF(N1447="zákl. přenesená",J1447,0)</f>
        <v>0</v>
      </c>
      <c r="BH1447" s="244">
        <f>IF(N1447="sníž. přenesená",J1447,0)</f>
        <v>0</v>
      </c>
      <c r="BI1447" s="244">
        <f>IF(N1447="nulová",J1447,0)</f>
        <v>0</v>
      </c>
      <c r="BJ1447" s="19" t="s">
        <v>89</v>
      </c>
      <c r="BK1447" s="244">
        <f>ROUND(I1447*H1447,2)</f>
        <v>0</v>
      </c>
      <c r="BL1447" s="19" t="s">
        <v>637</v>
      </c>
      <c r="BM1447" s="243" t="s">
        <v>4641</v>
      </c>
    </row>
    <row r="1448" s="2" customFormat="1" ht="16.5" customHeight="1">
      <c r="A1448" s="40"/>
      <c r="B1448" s="41"/>
      <c r="C1448" s="231" t="s">
        <v>2112</v>
      </c>
      <c r="D1448" s="231" t="s">
        <v>226</v>
      </c>
      <c r="E1448" s="232" t="s">
        <v>2339</v>
      </c>
      <c r="F1448" s="233" t="s">
        <v>2340</v>
      </c>
      <c r="G1448" s="234" t="s">
        <v>273</v>
      </c>
      <c r="H1448" s="235">
        <v>42</v>
      </c>
      <c r="I1448" s="236"/>
      <c r="J1448" s="237">
        <f>ROUND(I1448*H1448,2)</f>
        <v>0</v>
      </c>
      <c r="K1448" s="238"/>
      <c r="L1448" s="46"/>
      <c r="M1448" s="239" t="s">
        <v>1</v>
      </c>
      <c r="N1448" s="240" t="s">
        <v>44</v>
      </c>
      <c r="O1448" s="93"/>
      <c r="P1448" s="241">
        <f>O1448*H1448</f>
        <v>0</v>
      </c>
      <c r="Q1448" s="241">
        <v>0</v>
      </c>
      <c r="R1448" s="241">
        <f>Q1448*H1448</f>
        <v>0</v>
      </c>
      <c r="S1448" s="241">
        <v>0</v>
      </c>
      <c r="T1448" s="242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43" t="s">
        <v>637</v>
      </c>
      <c r="AT1448" s="243" t="s">
        <v>226</v>
      </c>
      <c r="AU1448" s="243" t="s">
        <v>93</v>
      </c>
      <c r="AY1448" s="19" t="s">
        <v>224</v>
      </c>
      <c r="BE1448" s="244">
        <f>IF(N1448="základní",J1448,0)</f>
        <v>0</v>
      </c>
      <c r="BF1448" s="244">
        <f>IF(N1448="snížená",J1448,0)</f>
        <v>0</v>
      </c>
      <c r="BG1448" s="244">
        <f>IF(N1448="zákl. přenesená",J1448,0)</f>
        <v>0</v>
      </c>
      <c r="BH1448" s="244">
        <f>IF(N1448="sníž. přenesená",J1448,0)</f>
        <v>0</v>
      </c>
      <c r="BI1448" s="244">
        <f>IF(N1448="nulová",J1448,0)</f>
        <v>0</v>
      </c>
      <c r="BJ1448" s="19" t="s">
        <v>89</v>
      </c>
      <c r="BK1448" s="244">
        <f>ROUND(I1448*H1448,2)</f>
        <v>0</v>
      </c>
      <c r="BL1448" s="19" t="s">
        <v>637</v>
      </c>
      <c r="BM1448" s="243" t="s">
        <v>4642</v>
      </c>
    </row>
    <row r="1449" s="2" customFormat="1" ht="16.5" customHeight="1">
      <c r="A1449" s="40"/>
      <c r="B1449" s="41"/>
      <c r="C1449" s="231" t="s">
        <v>2116</v>
      </c>
      <c r="D1449" s="231" t="s">
        <v>226</v>
      </c>
      <c r="E1449" s="232" t="s">
        <v>2343</v>
      </c>
      <c r="F1449" s="233" t="s">
        <v>2344</v>
      </c>
      <c r="G1449" s="234" t="s">
        <v>273</v>
      </c>
      <c r="H1449" s="235">
        <v>10</v>
      </c>
      <c r="I1449" s="236"/>
      <c r="J1449" s="237">
        <f>ROUND(I1449*H1449,2)</f>
        <v>0</v>
      </c>
      <c r="K1449" s="238"/>
      <c r="L1449" s="46"/>
      <c r="M1449" s="239" t="s">
        <v>1</v>
      </c>
      <c r="N1449" s="240" t="s">
        <v>44</v>
      </c>
      <c r="O1449" s="93"/>
      <c r="P1449" s="241">
        <f>O1449*H1449</f>
        <v>0</v>
      </c>
      <c r="Q1449" s="241">
        <v>0</v>
      </c>
      <c r="R1449" s="241">
        <f>Q1449*H1449</f>
        <v>0</v>
      </c>
      <c r="S1449" s="241">
        <v>0</v>
      </c>
      <c r="T1449" s="242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3" t="s">
        <v>637</v>
      </c>
      <c r="AT1449" s="243" t="s">
        <v>226</v>
      </c>
      <c r="AU1449" s="243" t="s">
        <v>93</v>
      </c>
      <c r="AY1449" s="19" t="s">
        <v>224</v>
      </c>
      <c r="BE1449" s="244">
        <f>IF(N1449="základní",J1449,0)</f>
        <v>0</v>
      </c>
      <c r="BF1449" s="244">
        <f>IF(N1449="snížená",J1449,0)</f>
        <v>0</v>
      </c>
      <c r="BG1449" s="244">
        <f>IF(N1449="zákl. přenesená",J1449,0)</f>
        <v>0</v>
      </c>
      <c r="BH1449" s="244">
        <f>IF(N1449="sníž. přenesená",J1449,0)</f>
        <v>0</v>
      </c>
      <c r="BI1449" s="244">
        <f>IF(N1449="nulová",J1449,0)</f>
        <v>0</v>
      </c>
      <c r="BJ1449" s="19" t="s">
        <v>89</v>
      </c>
      <c r="BK1449" s="244">
        <f>ROUND(I1449*H1449,2)</f>
        <v>0</v>
      </c>
      <c r="BL1449" s="19" t="s">
        <v>637</v>
      </c>
      <c r="BM1449" s="243" t="s">
        <v>4643</v>
      </c>
    </row>
    <row r="1450" s="2" customFormat="1" ht="16.5" customHeight="1">
      <c r="A1450" s="40"/>
      <c r="B1450" s="41"/>
      <c r="C1450" s="231" t="s">
        <v>2121</v>
      </c>
      <c r="D1450" s="231" t="s">
        <v>226</v>
      </c>
      <c r="E1450" s="232" t="s">
        <v>2347</v>
      </c>
      <c r="F1450" s="233" t="s">
        <v>2348</v>
      </c>
      <c r="G1450" s="234" t="s">
        <v>273</v>
      </c>
      <c r="H1450" s="235">
        <v>20</v>
      </c>
      <c r="I1450" s="236"/>
      <c r="J1450" s="237">
        <f>ROUND(I1450*H1450,2)</f>
        <v>0</v>
      </c>
      <c r="K1450" s="238"/>
      <c r="L1450" s="46"/>
      <c r="M1450" s="239" t="s">
        <v>1</v>
      </c>
      <c r="N1450" s="240" t="s">
        <v>44</v>
      </c>
      <c r="O1450" s="93"/>
      <c r="P1450" s="241">
        <f>O1450*H1450</f>
        <v>0</v>
      </c>
      <c r="Q1450" s="241">
        <v>0</v>
      </c>
      <c r="R1450" s="241">
        <f>Q1450*H1450</f>
        <v>0</v>
      </c>
      <c r="S1450" s="241">
        <v>0</v>
      </c>
      <c r="T1450" s="242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3" t="s">
        <v>637</v>
      </c>
      <c r="AT1450" s="243" t="s">
        <v>226</v>
      </c>
      <c r="AU1450" s="243" t="s">
        <v>93</v>
      </c>
      <c r="AY1450" s="19" t="s">
        <v>224</v>
      </c>
      <c r="BE1450" s="244">
        <f>IF(N1450="základní",J1450,0)</f>
        <v>0</v>
      </c>
      <c r="BF1450" s="244">
        <f>IF(N1450="snížená",J1450,0)</f>
        <v>0</v>
      </c>
      <c r="BG1450" s="244">
        <f>IF(N1450="zákl. přenesená",J1450,0)</f>
        <v>0</v>
      </c>
      <c r="BH1450" s="244">
        <f>IF(N1450="sníž. přenesená",J1450,0)</f>
        <v>0</v>
      </c>
      <c r="BI1450" s="244">
        <f>IF(N1450="nulová",J1450,0)</f>
        <v>0</v>
      </c>
      <c r="BJ1450" s="19" t="s">
        <v>89</v>
      </c>
      <c r="BK1450" s="244">
        <f>ROUND(I1450*H1450,2)</f>
        <v>0</v>
      </c>
      <c r="BL1450" s="19" t="s">
        <v>637</v>
      </c>
      <c r="BM1450" s="243" t="s">
        <v>4644</v>
      </c>
    </row>
    <row r="1451" s="12" customFormat="1" ht="20.88" customHeight="1">
      <c r="A1451" s="12"/>
      <c r="B1451" s="215"/>
      <c r="C1451" s="216"/>
      <c r="D1451" s="217" t="s">
        <v>77</v>
      </c>
      <c r="E1451" s="229" t="s">
        <v>2350</v>
      </c>
      <c r="F1451" s="229" t="s">
        <v>2351</v>
      </c>
      <c r="G1451" s="216"/>
      <c r="H1451" s="216"/>
      <c r="I1451" s="219"/>
      <c r="J1451" s="230">
        <f>BK1451</f>
        <v>0</v>
      </c>
      <c r="K1451" s="216"/>
      <c r="L1451" s="221"/>
      <c r="M1451" s="222"/>
      <c r="N1451" s="223"/>
      <c r="O1451" s="223"/>
      <c r="P1451" s="224">
        <f>SUM(P1452:P1470)</f>
        <v>0</v>
      </c>
      <c r="Q1451" s="223"/>
      <c r="R1451" s="224">
        <f>SUM(R1452:R1470)</f>
        <v>0</v>
      </c>
      <c r="S1451" s="223"/>
      <c r="T1451" s="225">
        <f>SUM(T1452:T1470)</f>
        <v>0</v>
      </c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R1451" s="226" t="s">
        <v>93</v>
      </c>
      <c r="AT1451" s="227" t="s">
        <v>77</v>
      </c>
      <c r="AU1451" s="227" t="s">
        <v>89</v>
      </c>
      <c r="AY1451" s="226" t="s">
        <v>224</v>
      </c>
      <c r="BK1451" s="228">
        <f>SUM(BK1452:BK1470)</f>
        <v>0</v>
      </c>
    </row>
    <row r="1452" s="2" customFormat="1" ht="16.5" customHeight="1">
      <c r="A1452" s="40"/>
      <c r="B1452" s="41"/>
      <c r="C1452" s="231" t="s">
        <v>2126</v>
      </c>
      <c r="D1452" s="231" t="s">
        <v>226</v>
      </c>
      <c r="E1452" s="232" t="s">
        <v>2353</v>
      </c>
      <c r="F1452" s="233" t="s">
        <v>3984</v>
      </c>
      <c r="G1452" s="234" t="s">
        <v>1068</v>
      </c>
      <c r="H1452" s="235">
        <v>1</v>
      </c>
      <c r="I1452" s="236"/>
      <c r="J1452" s="237">
        <f>ROUND(I1452*H1452,2)</f>
        <v>0</v>
      </c>
      <c r="K1452" s="238"/>
      <c r="L1452" s="46"/>
      <c r="M1452" s="239" t="s">
        <v>1</v>
      </c>
      <c r="N1452" s="240" t="s">
        <v>44</v>
      </c>
      <c r="O1452" s="93"/>
      <c r="P1452" s="241">
        <f>O1452*H1452</f>
        <v>0</v>
      </c>
      <c r="Q1452" s="241">
        <v>0</v>
      </c>
      <c r="R1452" s="241">
        <f>Q1452*H1452</f>
        <v>0</v>
      </c>
      <c r="S1452" s="241">
        <v>0</v>
      </c>
      <c r="T1452" s="242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43" t="s">
        <v>637</v>
      </c>
      <c r="AT1452" s="243" t="s">
        <v>226</v>
      </c>
      <c r="AU1452" s="243" t="s">
        <v>93</v>
      </c>
      <c r="AY1452" s="19" t="s">
        <v>224</v>
      </c>
      <c r="BE1452" s="244">
        <f>IF(N1452="základní",J1452,0)</f>
        <v>0</v>
      </c>
      <c r="BF1452" s="244">
        <f>IF(N1452="snížená",J1452,0)</f>
        <v>0</v>
      </c>
      <c r="BG1452" s="244">
        <f>IF(N1452="zákl. přenesená",J1452,0)</f>
        <v>0</v>
      </c>
      <c r="BH1452" s="244">
        <f>IF(N1452="sníž. přenesená",J1452,0)</f>
        <v>0</v>
      </c>
      <c r="BI1452" s="244">
        <f>IF(N1452="nulová",J1452,0)</f>
        <v>0</v>
      </c>
      <c r="BJ1452" s="19" t="s">
        <v>89</v>
      </c>
      <c r="BK1452" s="244">
        <f>ROUND(I1452*H1452,2)</f>
        <v>0</v>
      </c>
      <c r="BL1452" s="19" t="s">
        <v>637</v>
      </c>
      <c r="BM1452" s="243" t="s">
        <v>4645</v>
      </c>
    </row>
    <row r="1453" s="14" customFormat="1">
      <c r="A1453" s="14"/>
      <c r="B1453" s="257"/>
      <c r="C1453" s="258"/>
      <c r="D1453" s="247" t="s">
        <v>232</v>
      </c>
      <c r="E1453" s="259" t="s">
        <v>1</v>
      </c>
      <c r="F1453" s="260" t="s">
        <v>2356</v>
      </c>
      <c r="G1453" s="258"/>
      <c r="H1453" s="259" t="s">
        <v>1</v>
      </c>
      <c r="I1453" s="261"/>
      <c r="J1453" s="258"/>
      <c r="K1453" s="258"/>
      <c r="L1453" s="262"/>
      <c r="M1453" s="263"/>
      <c r="N1453" s="264"/>
      <c r="O1453" s="264"/>
      <c r="P1453" s="264"/>
      <c r="Q1453" s="264"/>
      <c r="R1453" s="264"/>
      <c r="S1453" s="264"/>
      <c r="T1453" s="26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6" t="s">
        <v>232</v>
      </c>
      <c r="AU1453" s="266" t="s">
        <v>93</v>
      </c>
      <c r="AV1453" s="14" t="s">
        <v>84</v>
      </c>
      <c r="AW1453" s="14" t="s">
        <v>33</v>
      </c>
      <c r="AX1453" s="14" t="s">
        <v>78</v>
      </c>
      <c r="AY1453" s="266" t="s">
        <v>224</v>
      </c>
    </row>
    <row r="1454" s="14" customFormat="1">
      <c r="A1454" s="14"/>
      <c r="B1454" s="257"/>
      <c r="C1454" s="258"/>
      <c r="D1454" s="247" t="s">
        <v>232</v>
      </c>
      <c r="E1454" s="259" t="s">
        <v>1</v>
      </c>
      <c r="F1454" s="260" t="s">
        <v>2357</v>
      </c>
      <c r="G1454" s="258"/>
      <c r="H1454" s="259" t="s">
        <v>1</v>
      </c>
      <c r="I1454" s="261"/>
      <c r="J1454" s="258"/>
      <c r="K1454" s="258"/>
      <c r="L1454" s="262"/>
      <c r="M1454" s="263"/>
      <c r="N1454" s="264"/>
      <c r="O1454" s="264"/>
      <c r="P1454" s="264"/>
      <c r="Q1454" s="264"/>
      <c r="R1454" s="264"/>
      <c r="S1454" s="264"/>
      <c r="T1454" s="26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6" t="s">
        <v>232</v>
      </c>
      <c r="AU1454" s="266" t="s">
        <v>93</v>
      </c>
      <c r="AV1454" s="14" t="s">
        <v>84</v>
      </c>
      <c r="AW1454" s="14" t="s">
        <v>33</v>
      </c>
      <c r="AX1454" s="14" t="s">
        <v>78</v>
      </c>
      <c r="AY1454" s="266" t="s">
        <v>224</v>
      </c>
    </row>
    <row r="1455" s="14" customFormat="1">
      <c r="A1455" s="14"/>
      <c r="B1455" s="257"/>
      <c r="C1455" s="258"/>
      <c r="D1455" s="247" t="s">
        <v>232</v>
      </c>
      <c r="E1455" s="259" t="s">
        <v>1</v>
      </c>
      <c r="F1455" s="260" t="s">
        <v>2358</v>
      </c>
      <c r="G1455" s="258"/>
      <c r="H1455" s="259" t="s">
        <v>1</v>
      </c>
      <c r="I1455" s="261"/>
      <c r="J1455" s="258"/>
      <c r="K1455" s="258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6" t="s">
        <v>232</v>
      </c>
      <c r="AU1455" s="266" t="s">
        <v>93</v>
      </c>
      <c r="AV1455" s="14" t="s">
        <v>84</v>
      </c>
      <c r="AW1455" s="14" t="s">
        <v>33</v>
      </c>
      <c r="AX1455" s="14" t="s">
        <v>78</v>
      </c>
      <c r="AY1455" s="266" t="s">
        <v>224</v>
      </c>
    </row>
    <row r="1456" s="14" customFormat="1">
      <c r="A1456" s="14"/>
      <c r="B1456" s="257"/>
      <c r="C1456" s="258"/>
      <c r="D1456" s="247" t="s">
        <v>232</v>
      </c>
      <c r="E1456" s="259" t="s">
        <v>1</v>
      </c>
      <c r="F1456" s="260" t="s">
        <v>2359</v>
      </c>
      <c r="G1456" s="258"/>
      <c r="H1456" s="259" t="s">
        <v>1</v>
      </c>
      <c r="I1456" s="261"/>
      <c r="J1456" s="258"/>
      <c r="K1456" s="258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6" t="s">
        <v>232</v>
      </c>
      <c r="AU1456" s="266" t="s">
        <v>93</v>
      </c>
      <c r="AV1456" s="14" t="s">
        <v>84</v>
      </c>
      <c r="AW1456" s="14" t="s">
        <v>33</v>
      </c>
      <c r="AX1456" s="14" t="s">
        <v>78</v>
      </c>
      <c r="AY1456" s="266" t="s">
        <v>224</v>
      </c>
    </row>
    <row r="1457" s="14" customFormat="1">
      <c r="A1457" s="14"/>
      <c r="B1457" s="257"/>
      <c r="C1457" s="258"/>
      <c r="D1457" s="247" t="s">
        <v>232</v>
      </c>
      <c r="E1457" s="259" t="s">
        <v>1</v>
      </c>
      <c r="F1457" s="260" t="s">
        <v>2360</v>
      </c>
      <c r="G1457" s="258"/>
      <c r="H1457" s="259" t="s">
        <v>1</v>
      </c>
      <c r="I1457" s="261"/>
      <c r="J1457" s="258"/>
      <c r="K1457" s="258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6" t="s">
        <v>232</v>
      </c>
      <c r="AU1457" s="266" t="s">
        <v>93</v>
      </c>
      <c r="AV1457" s="14" t="s">
        <v>84</v>
      </c>
      <c r="AW1457" s="14" t="s">
        <v>33</v>
      </c>
      <c r="AX1457" s="14" t="s">
        <v>78</v>
      </c>
      <c r="AY1457" s="266" t="s">
        <v>224</v>
      </c>
    </row>
    <row r="1458" s="14" customFormat="1">
      <c r="A1458" s="14"/>
      <c r="B1458" s="257"/>
      <c r="C1458" s="258"/>
      <c r="D1458" s="247" t="s">
        <v>232</v>
      </c>
      <c r="E1458" s="259" t="s">
        <v>1</v>
      </c>
      <c r="F1458" s="260" t="s">
        <v>2362</v>
      </c>
      <c r="G1458" s="258"/>
      <c r="H1458" s="259" t="s">
        <v>1</v>
      </c>
      <c r="I1458" s="261"/>
      <c r="J1458" s="258"/>
      <c r="K1458" s="258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6" t="s">
        <v>232</v>
      </c>
      <c r="AU1458" s="266" t="s">
        <v>93</v>
      </c>
      <c r="AV1458" s="14" t="s">
        <v>84</v>
      </c>
      <c r="AW1458" s="14" t="s">
        <v>33</v>
      </c>
      <c r="AX1458" s="14" t="s">
        <v>78</v>
      </c>
      <c r="AY1458" s="266" t="s">
        <v>224</v>
      </c>
    </row>
    <row r="1459" s="14" customFormat="1">
      <c r="A1459" s="14"/>
      <c r="B1459" s="257"/>
      <c r="C1459" s="258"/>
      <c r="D1459" s="247" t="s">
        <v>232</v>
      </c>
      <c r="E1459" s="259" t="s">
        <v>1</v>
      </c>
      <c r="F1459" s="260" t="s">
        <v>2363</v>
      </c>
      <c r="G1459" s="258"/>
      <c r="H1459" s="259" t="s">
        <v>1</v>
      </c>
      <c r="I1459" s="261"/>
      <c r="J1459" s="258"/>
      <c r="K1459" s="258"/>
      <c r="L1459" s="262"/>
      <c r="M1459" s="263"/>
      <c r="N1459" s="264"/>
      <c r="O1459" s="264"/>
      <c r="P1459" s="264"/>
      <c r="Q1459" s="264"/>
      <c r="R1459" s="264"/>
      <c r="S1459" s="264"/>
      <c r="T1459" s="26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6" t="s">
        <v>232</v>
      </c>
      <c r="AU1459" s="266" t="s">
        <v>93</v>
      </c>
      <c r="AV1459" s="14" t="s">
        <v>84</v>
      </c>
      <c r="AW1459" s="14" t="s">
        <v>33</v>
      </c>
      <c r="AX1459" s="14" t="s">
        <v>78</v>
      </c>
      <c r="AY1459" s="266" t="s">
        <v>224</v>
      </c>
    </row>
    <row r="1460" s="14" customFormat="1">
      <c r="A1460" s="14"/>
      <c r="B1460" s="257"/>
      <c r="C1460" s="258"/>
      <c r="D1460" s="247" t="s">
        <v>232</v>
      </c>
      <c r="E1460" s="259" t="s">
        <v>1</v>
      </c>
      <c r="F1460" s="260" t="s">
        <v>3986</v>
      </c>
      <c r="G1460" s="258"/>
      <c r="H1460" s="259" t="s">
        <v>1</v>
      </c>
      <c r="I1460" s="261"/>
      <c r="J1460" s="258"/>
      <c r="K1460" s="258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6" t="s">
        <v>232</v>
      </c>
      <c r="AU1460" s="266" t="s">
        <v>93</v>
      </c>
      <c r="AV1460" s="14" t="s">
        <v>84</v>
      </c>
      <c r="AW1460" s="14" t="s">
        <v>33</v>
      </c>
      <c r="AX1460" s="14" t="s">
        <v>78</v>
      </c>
      <c r="AY1460" s="266" t="s">
        <v>224</v>
      </c>
    </row>
    <row r="1461" s="14" customFormat="1">
      <c r="A1461" s="14"/>
      <c r="B1461" s="257"/>
      <c r="C1461" s="258"/>
      <c r="D1461" s="247" t="s">
        <v>232</v>
      </c>
      <c r="E1461" s="259" t="s">
        <v>1</v>
      </c>
      <c r="F1461" s="260" t="s">
        <v>3987</v>
      </c>
      <c r="G1461" s="258"/>
      <c r="H1461" s="259" t="s">
        <v>1</v>
      </c>
      <c r="I1461" s="261"/>
      <c r="J1461" s="258"/>
      <c r="K1461" s="258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6" t="s">
        <v>232</v>
      </c>
      <c r="AU1461" s="266" t="s">
        <v>93</v>
      </c>
      <c r="AV1461" s="14" t="s">
        <v>84</v>
      </c>
      <c r="AW1461" s="14" t="s">
        <v>33</v>
      </c>
      <c r="AX1461" s="14" t="s">
        <v>78</v>
      </c>
      <c r="AY1461" s="266" t="s">
        <v>224</v>
      </c>
    </row>
    <row r="1462" s="14" customFormat="1">
      <c r="A1462" s="14"/>
      <c r="B1462" s="257"/>
      <c r="C1462" s="258"/>
      <c r="D1462" s="247" t="s">
        <v>232</v>
      </c>
      <c r="E1462" s="259" t="s">
        <v>1</v>
      </c>
      <c r="F1462" s="260" t="s">
        <v>3988</v>
      </c>
      <c r="G1462" s="258"/>
      <c r="H1462" s="259" t="s">
        <v>1</v>
      </c>
      <c r="I1462" s="261"/>
      <c r="J1462" s="258"/>
      <c r="K1462" s="258"/>
      <c r="L1462" s="262"/>
      <c r="M1462" s="263"/>
      <c r="N1462" s="264"/>
      <c r="O1462" s="264"/>
      <c r="P1462" s="264"/>
      <c r="Q1462" s="264"/>
      <c r="R1462" s="264"/>
      <c r="S1462" s="264"/>
      <c r="T1462" s="26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6" t="s">
        <v>232</v>
      </c>
      <c r="AU1462" s="266" t="s">
        <v>93</v>
      </c>
      <c r="AV1462" s="14" t="s">
        <v>84</v>
      </c>
      <c r="AW1462" s="14" t="s">
        <v>33</v>
      </c>
      <c r="AX1462" s="14" t="s">
        <v>78</v>
      </c>
      <c r="AY1462" s="266" t="s">
        <v>224</v>
      </c>
    </row>
    <row r="1463" s="14" customFormat="1">
      <c r="A1463" s="14"/>
      <c r="B1463" s="257"/>
      <c r="C1463" s="258"/>
      <c r="D1463" s="247" t="s">
        <v>232</v>
      </c>
      <c r="E1463" s="259" t="s">
        <v>1</v>
      </c>
      <c r="F1463" s="260" t="s">
        <v>3989</v>
      </c>
      <c r="G1463" s="258"/>
      <c r="H1463" s="259" t="s">
        <v>1</v>
      </c>
      <c r="I1463" s="261"/>
      <c r="J1463" s="258"/>
      <c r="K1463" s="258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6" t="s">
        <v>232</v>
      </c>
      <c r="AU1463" s="266" t="s">
        <v>93</v>
      </c>
      <c r="AV1463" s="14" t="s">
        <v>84</v>
      </c>
      <c r="AW1463" s="14" t="s">
        <v>33</v>
      </c>
      <c r="AX1463" s="14" t="s">
        <v>78</v>
      </c>
      <c r="AY1463" s="266" t="s">
        <v>224</v>
      </c>
    </row>
    <row r="1464" s="14" customFormat="1">
      <c r="A1464" s="14"/>
      <c r="B1464" s="257"/>
      <c r="C1464" s="258"/>
      <c r="D1464" s="247" t="s">
        <v>232</v>
      </c>
      <c r="E1464" s="259" t="s">
        <v>1</v>
      </c>
      <c r="F1464" s="260" t="s">
        <v>2368</v>
      </c>
      <c r="G1464" s="258"/>
      <c r="H1464" s="259" t="s">
        <v>1</v>
      </c>
      <c r="I1464" s="261"/>
      <c r="J1464" s="258"/>
      <c r="K1464" s="258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6" t="s">
        <v>232</v>
      </c>
      <c r="AU1464" s="266" t="s">
        <v>93</v>
      </c>
      <c r="AV1464" s="14" t="s">
        <v>84</v>
      </c>
      <c r="AW1464" s="14" t="s">
        <v>33</v>
      </c>
      <c r="AX1464" s="14" t="s">
        <v>78</v>
      </c>
      <c r="AY1464" s="266" t="s">
        <v>224</v>
      </c>
    </row>
    <row r="1465" s="14" customFormat="1">
      <c r="A1465" s="14"/>
      <c r="B1465" s="257"/>
      <c r="C1465" s="258"/>
      <c r="D1465" s="247" t="s">
        <v>232</v>
      </c>
      <c r="E1465" s="259" t="s">
        <v>1</v>
      </c>
      <c r="F1465" s="260" t="s">
        <v>3990</v>
      </c>
      <c r="G1465" s="258"/>
      <c r="H1465" s="259" t="s">
        <v>1</v>
      </c>
      <c r="I1465" s="261"/>
      <c r="J1465" s="258"/>
      <c r="K1465" s="258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6" t="s">
        <v>232</v>
      </c>
      <c r="AU1465" s="266" t="s">
        <v>93</v>
      </c>
      <c r="AV1465" s="14" t="s">
        <v>84</v>
      </c>
      <c r="AW1465" s="14" t="s">
        <v>33</v>
      </c>
      <c r="AX1465" s="14" t="s">
        <v>78</v>
      </c>
      <c r="AY1465" s="266" t="s">
        <v>224</v>
      </c>
    </row>
    <row r="1466" s="14" customFormat="1">
      <c r="A1466" s="14"/>
      <c r="B1466" s="257"/>
      <c r="C1466" s="258"/>
      <c r="D1466" s="247" t="s">
        <v>232</v>
      </c>
      <c r="E1466" s="259" t="s">
        <v>1</v>
      </c>
      <c r="F1466" s="260" t="s">
        <v>3991</v>
      </c>
      <c r="G1466" s="258"/>
      <c r="H1466" s="259" t="s">
        <v>1</v>
      </c>
      <c r="I1466" s="261"/>
      <c r="J1466" s="258"/>
      <c r="K1466" s="258"/>
      <c r="L1466" s="262"/>
      <c r="M1466" s="263"/>
      <c r="N1466" s="264"/>
      <c r="O1466" s="264"/>
      <c r="P1466" s="264"/>
      <c r="Q1466" s="264"/>
      <c r="R1466" s="264"/>
      <c r="S1466" s="264"/>
      <c r="T1466" s="26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6" t="s">
        <v>232</v>
      </c>
      <c r="AU1466" s="266" t="s">
        <v>93</v>
      </c>
      <c r="AV1466" s="14" t="s">
        <v>84</v>
      </c>
      <c r="AW1466" s="14" t="s">
        <v>33</v>
      </c>
      <c r="AX1466" s="14" t="s">
        <v>78</v>
      </c>
      <c r="AY1466" s="266" t="s">
        <v>224</v>
      </c>
    </row>
    <row r="1467" s="14" customFormat="1">
      <c r="A1467" s="14"/>
      <c r="B1467" s="257"/>
      <c r="C1467" s="258"/>
      <c r="D1467" s="247" t="s">
        <v>232</v>
      </c>
      <c r="E1467" s="259" t="s">
        <v>1</v>
      </c>
      <c r="F1467" s="260" t="s">
        <v>2371</v>
      </c>
      <c r="G1467" s="258"/>
      <c r="H1467" s="259" t="s">
        <v>1</v>
      </c>
      <c r="I1467" s="261"/>
      <c r="J1467" s="258"/>
      <c r="K1467" s="258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232</v>
      </c>
      <c r="AU1467" s="266" t="s">
        <v>93</v>
      </c>
      <c r="AV1467" s="14" t="s">
        <v>84</v>
      </c>
      <c r="AW1467" s="14" t="s">
        <v>33</v>
      </c>
      <c r="AX1467" s="14" t="s">
        <v>78</v>
      </c>
      <c r="AY1467" s="266" t="s">
        <v>224</v>
      </c>
    </row>
    <row r="1468" s="14" customFormat="1">
      <c r="A1468" s="14"/>
      <c r="B1468" s="257"/>
      <c r="C1468" s="258"/>
      <c r="D1468" s="247" t="s">
        <v>232</v>
      </c>
      <c r="E1468" s="259" t="s">
        <v>1</v>
      </c>
      <c r="F1468" s="260" t="s">
        <v>2372</v>
      </c>
      <c r="G1468" s="258"/>
      <c r="H1468" s="259" t="s">
        <v>1</v>
      </c>
      <c r="I1468" s="261"/>
      <c r="J1468" s="258"/>
      <c r="K1468" s="258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6" t="s">
        <v>232</v>
      </c>
      <c r="AU1468" s="266" t="s">
        <v>93</v>
      </c>
      <c r="AV1468" s="14" t="s">
        <v>84</v>
      </c>
      <c r="AW1468" s="14" t="s">
        <v>33</v>
      </c>
      <c r="AX1468" s="14" t="s">
        <v>78</v>
      </c>
      <c r="AY1468" s="266" t="s">
        <v>224</v>
      </c>
    </row>
    <row r="1469" s="14" customFormat="1">
      <c r="A1469" s="14"/>
      <c r="B1469" s="257"/>
      <c r="C1469" s="258"/>
      <c r="D1469" s="247" t="s">
        <v>232</v>
      </c>
      <c r="E1469" s="259" t="s">
        <v>1</v>
      </c>
      <c r="F1469" s="260" t="s">
        <v>2373</v>
      </c>
      <c r="G1469" s="258"/>
      <c r="H1469" s="259" t="s">
        <v>1</v>
      </c>
      <c r="I1469" s="261"/>
      <c r="J1469" s="258"/>
      <c r="K1469" s="258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232</v>
      </c>
      <c r="AU1469" s="266" t="s">
        <v>93</v>
      </c>
      <c r="AV1469" s="14" t="s">
        <v>84</v>
      </c>
      <c r="AW1469" s="14" t="s">
        <v>33</v>
      </c>
      <c r="AX1469" s="14" t="s">
        <v>78</v>
      </c>
      <c r="AY1469" s="266" t="s">
        <v>224</v>
      </c>
    </row>
    <row r="1470" s="13" customFormat="1">
      <c r="A1470" s="13"/>
      <c r="B1470" s="245"/>
      <c r="C1470" s="246"/>
      <c r="D1470" s="247" t="s">
        <v>232</v>
      </c>
      <c r="E1470" s="248" t="s">
        <v>1</v>
      </c>
      <c r="F1470" s="249" t="s">
        <v>84</v>
      </c>
      <c r="G1470" s="246"/>
      <c r="H1470" s="250">
        <v>1</v>
      </c>
      <c r="I1470" s="251"/>
      <c r="J1470" s="246"/>
      <c r="K1470" s="246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6" t="s">
        <v>232</v>
      </c>
      <c r="AU1470" s="256" t="s">
        <v>93</v>
      </c>
      <c r="AV1470" s="13" t="s">
        <v>89</v>
      </c>
      <c r="AW1470" s="13" t="s">
        <v>33</v>
      </c>
      <c r="AX1470" s="13" t="s">
        <v>84</v>
      </c>
      <c r="AY1470" s="256" t="s">
        <v>224</v>
      </c>
    </row>
    <row r="1471" s="12" customFormat="1" ht="20.88" customHeight="1">
      <c r="A1471" s="12"/>
      <c r="B1471" s="215"/>
      <c r="C1471" s="216"/>
      <c r="D1471" s="217" t="s">
        <v>77</v>
      </c>
      <c r="E1471" s="229" t="s">
        <v>2374</v>
      </c>
      <c r="F1471" s="229" t="s">
        <v>2375</v>
      </c>
      <c r="G1471" s="216"/>
      <c r="H1471" s="216"/>
      <c r="I1471" s="219"/>
      <c r="J1471" s="230">
        <f>BK1471</f>
        <v>0</v>
      </c>
      <c r="K1471" s="216"/>
      <c r="L1471" s="221"/>
      <c r="M1471" s="222"/>
      <c r="N1471" s="223"/>
      <c r="O1471" s="223"/>
      <c r="P1471" s="224">
        <f>SUM(P1472:P1483)</f>
        <v>0</v>
      </c>
      <c r="Q1471" s="223"/>
      <c r="R1471" s="224">
        <f>SUM(R1472:R1483)</f>
        <v>0</v>
      </c>
      <c r="S1471" s="223"/>
      <c r="T1471" s="225">
        <f>SUM(T1472:T1483)</f>
        <v>0</v>
      </c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R1471" s="226" t="s">
        <v>93</v>
      </c>
      <c r="AT1471" s="227" t="s">
        <v>77</v>
      </c>
      <c r="AU1471" s="227" t="s">
        <v>89</v>
      </c>
      <c r="AY1471" s="226" t="s">
        <v>224</v>
      </c>
      <c r="BK1471" s="228">
        <f>SUM(BK1472:BK1483)</f>
        <v>0</v>
      </c>
    </row>
    <row r="1472" s="2" customFormat="1" ht="21.75" customHeight="1">
      <c r="A1472" s="40"/>
      <c r="B1472" s="41"/>
      <c r="C1472" s="231" t="s">
        <v>2130</v>
      </c>
      <c r="D1472" s="231" t="s">
        <v>226</v>
      </c>
      <c r="E1472" s="232" t="s">
        <v>2385</v>
      </c>
      <c r="F1472" s="233" t="s">
        <v>2386</v>
      </c>
      <c r="G1472" s="234" t="s">
        <v>1068</v>
      </c>
      <c r="H1472" s="235">
        <v>2</v>
      </c>
      <c r="I1472" s="236"/>
      <c r="J1472" s="237">
        <f>ROUND(I1472*H1472,2)</f>
        <v>0</v>
      </c>
      <c r="K1472" s="238"/>
      <c r="L1472" s="46"/>
      <c r="M1472" s="239" t="s">
        <v>1</v>
      </c>
      <c r="N1472" s="240" t="s">
        <v>44</v>
      </c>
      <c r="O1472" s="93"/>
      <c r="P1472" s="241">
        <f>O1472*H1472</f>
        <v>0</v>
      </c>
      <c r="Q1472" s="241">
        <v>0</v>
      </c>
      <c r="R1472" s="241">
        <f>Q1472*H1472</f>
        <v>0</v>
      </c>
      <c r="S1472" s="241">
        <v>0</v>
      </c>
      <c r="T1472" s="242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43" t="s">
        <v>637</v>
      </c>
      <c r="AT1472" s="243" t="s">
        <v>226</v>
      </c>
      <c r="AU1472" s="243" t="s">
        <v>93</v>
      </c>
      <c r="AY1472" s="19" t="s">
        <v>224</v>
      </c>
      <c r="BE1472" s="244">
        <f>IF(N1472="základní",J1472,0)</f>
        <v>0</v>
      </c>
      <c r="BF1472" s="244">
        <f>IF(N1472="snížená",J1472,0)</f>
        <v>0</v>
      </c>
      <c r="BG1472" s="244">
        <f>IF(N1472="zákl. přenesená",J1472,0)</f>
        <v>0</v>
      </c>
      <c r="BH1472" s="244">
        <f>IF(N1472="sníž. přenesená",J1472,0)</f>
        <v>0</v>
      </c>
      <c r="BI1472" s="244">
        <f>IF(N1472="nulová",J1472,0)</f>
        <v>0</v>
      </c>
      <c r="BJ1472" s="19" t="s">
        <v>89</v>
      </c>
      <c r="BK1472" s="244">
        <f>ROUND(I1472*H1472,2)</f>
        <v>0</v>
      </c>
      <c r="BL1472" s="19" t="s">
        <v>637</v>
      </c>
      <c r="BM1472" s="243" t="s">
        <v>4646</v>
      </c>
    </row>
    <row r="1473" s="2" customFormat="1" ht="16.5" customHeight="1">
      <c r="A1473" s="40"/>
      <c r="B1473" s="41"/>
      <c r="C1473" s="231" t="s">
        <v>2136</v>
      </c>
      <c r="D1473" s="231" t="s">
        <v>226</v>
      </c>
      <c r="E1473" s="232" t="s">
        <v>2389</v>
      </c>
      <c r="F1473" s="233" t="s">
        <v>3993</v>
      </c>
      <c r="G1473" s="234" t="s">
        <v>1068</v>
      </c>
      <c r="H1473" s="235">
        <v>5</v>
      </c>
      <c r="I1473" s="236"/>
      <c r="J1473" s="237">
        <f>ROUND(I1473*H1473,2)</f>
        <v>0</v>
      </c>
      <c r="K1473" s="238"/>
      <c r="L1473" s="46"/>
      <c r="M1473" s="239" t="s">
        <v>1</v>
      </c>
      <c r="N1473" s="240" t="s">
        <v>44</v>
      </c>
      <c r="O1473" s="93"/>
      <c r="P1473" s="241">
        <f>O1473*H1473</f>
        <v>0</v>
      </c>
      <c r="Q1473" s="241">
        <v>0</v>
      </c>
      <c r="R1473" s="241">
        <f>Q1473*H1473</f>
        <v>0</v>
      </c>
      <c r="S1473" s="241">
        <v>0</v>
      </c>
      <c r="T1473" s="242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3" t="s">
        <v>637</v>
      </c>
      <c r="AT1473" s="243" t="s">
        <v>226</v>
      </c>
      <c r="AU1473" s="243" t="s">
        <v>93</v>
      </c>
      <c r="AY1473" s="19" t="s">
        <v>224</v>
      </c>
      <c r="BE1473" s="244">
        <f>IF(N1473="základní",J1473,0)</f>
        <v>0</v>
      </c>
      <c r="BF1473" s="244">
        <f>IF(N1473="snížená",J1473,0)</f>
        <v>0</v>
      </c>
      <c r="BG1473" s="244">
        <f>IF(N1473="zákl. přenesená",J1473,0)</f>
        <v>0</v>
      </c>
      <c r="BH1473" s="244">
        <f>IF(N1473="sníž. přenesená",J1473,0)</f>
        <v>0</v>
      </c>
      <c r="BI1473" s="244">
        <f>IF(N1473="nulová",J1473,0)</f>
        <v>0</v>
      </c>
      <c r="BJ1473" s="19" t="s">
        <v>89</v>
      </c>
      <c r="BK1473" s="244">
        <f>ROUND(I1473*H1473,2)</f>
        <v>0</v>
      </c>
      <c r="BL1473" s="19" t="s">
        <v>637</v>
      </c>
      <c r="BM1473" s="243" t="s">
        <v>4647</v>
      </c>
    </row>
    <row r="1474" s="2" customFormat="1" ht="16.5" customHeight="1">
      <c r="A1474" s="40"/>
      <c r="B1474" s="41"/>
      <c r="C1474" s="231" t="s">
        <v>2142</v>
      </c>
      <c r="D1474" s="231" t="s">
        <v>226</v>
      </c>
      <c r="E1474" s="232" t="s">
        <v>2393</v>
      </c>
      <c r="F1474" s="233" t="s">
        <v>2394</v>
      </c>
      <c r="G1474" s="234" t="s">
        <v>1068</v>
      </c>
      <c r="H1474" s="235">
        <v>3</v>
      </c>
      <c r="I1474" s="236"/>
      <c r="J1474" s="237">
        <f>ROUND(I1474*H1474,2)</f>
        <v>0</v>
      </c>
      <c r="K1474" s="238"/>
      <c r="L1474" s="46"/>
      <c r="M1474" s="239" t="s">
        <v>1</v>
      </c>
      <c r="N1474" s="240" t="s">
        <v>44</v>
      </c>
      <c r="O1474" s="93"/>
      <c r="P1474" s="241">
        <f>O1474*H1474</f>
        <v>0</v>
      </c>
      <c r="Q1474" s="241">
        <v>0</v>
      </c>
      <c r="R1474" s="241">
        <f>Q1474*H1474</f>
        <v>0</v>
      </c>
      <c r="S1474" s="241">
        <v>0</v>
      </c>
      <c r="T1474" s="242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43" t="s">
        <v>637</v>
      </c>
      <c r="AT1474" s="243" t="s">
        <v>226</v>
      </c>
      <c r="AU1474" s="243" t="s">
        <v>93</v>
      </c>
      <c r="AY1474" s="19" t="s">
        <v>224</v>
      </c>
      <c r="BE1474" s="244">
        <f>IF(N1474="základní",J1474,0)</f>
        <v>0</v>
      </c>
      <c r="BF1474" s="244">
        <f>IF(N1474="snížená",J1474,0)</f>
        <v>0</v>
      </c>
      <c r="BG1474" s="244">
        <f>IF(N1474="zákl. přenesená",J1474,0)</f>
        <v>0</v>
      </c>
      <c r="BH1474" s="244">
        <f>IF(N1474="sníž. přenesená",J1474,0)</f>
        <v>0</v>
      </c>
      <c r="BI1474" s="244">
        <f>IF(N1474="nulová",J1474,0)</f>
        <v>0</v>
      </c>
      <c r="BJ1474" s="19" t="s">
        <v>89</v>
      </c>
      <c r="BK1474" s="244">
        <f>ROUND(I1474*H1474,2)</f>
        <v>0</v>
      </c>
      <c r="BL1474" s="19" t="s">
        <v>637</v>
      </c>
      <c r="BM1474" s="243" t="s">
        <v>4648</v>
      </c>
    </row>
    <row r="1475" s="2" customFormat="1" ht="16.5" customHeight="1">
      <c r="A1475" s="40"/>
      <c r="B1475" s="41"/>
      <c r="C1475" s="231" t="s">
        <v>2152</v>
      </c>
      <c r="D1475" s="231" t="s">
        <v>226</v>
      </c>
      <c r="E1475" s="232" t="s">
        <v>2397</v>
      </c>
      <c r="F1475" s="233" t="s">
        <v>2398</v>
      </c>
      <c r="G1475" s="234" t="s">
        <v>1068</v>
      </c>
      <c r="H1475" s="235">
        <v>3</v>
      </c>
      <c r="I1475" s="236"/>
      <c r="J1475" s="237">
        <f>ROUND(I1475*H1475,2)</f>
        <v>0</v>
      </c>
      <c r="K1475" s="238"/>
      <c r="L1475" s="46"/>
      <c r="M1475" s="239" t="s">
        <v>1</v>
      </c>
      <c r="N1475" s="240" t="s">
        <v>44</v>
      </c>
      <c r="O1475" s="93"/>
      <c r="P1475" s="241">
        <f>O1475*H1475</f>
        <v>0</v>
      </c>
      <c r="Q1475" s="241">
        <v>0</v>
      </c>
      <c r="R1475" s="241">
        <f>Q1475*H1475</f>
        <v>0</v>
      </c>
      <c r="S1475" s="241">
        <v>0</v>
      </c>
      <c r="T1475" s="242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3" t="s">
        <v>637</v>
      </c>
      <c r="AT1475" s="243" t="s">
        <v>226</v>
      </c>
      <c r="AU1475" s="243" t="s">
        <v>93</v>
      </c>
      <c r="AY1475" s="19" t="s">
        <v>224</v>
      </c>
      <c r="BE1475" s="244">
        <f>IF(N1475="základní",J1475,0)</f>
        <v>0</v>
      </c>
      <c r="BF1475" s="244">
        <f>IF(N1475="snížená",J1475,0)</f>
        <v>0</v>
      </c>
      <c r="BG1475" s="244">
        <f>IF(N1475="zákl. přenesená",J1475,0)</f>
        <v>0</v>
      </c>
      <c r="BH1475" s="244">
        <f>IF(N1475="sníž. přenesená",J1475,0)</f>
        <v>0</v>
      </c>
      <c r="BI1475" s="244">
        <f>IF(N1475="nulová",J1475,0)</f>
        <v>0</v>
      </c>
      <c r="BJ1475" s="19" t="s">
        <v>89</v>
      </c>
      <c r="BK1475" s="244">
        <f>ROUND(I1475*H1475,2)</f>
        <v>0</v>
      </c>
      <c r="BL1475" s="19" t="s">
        <v>637</v>
      </c>
      <c r="BM1475" s="243" t="s">
        <v>4649</v>
      </c>
    </row>
    <row r="1476" s="2" customFormat="1" ht="21.75" customHeight="1">
      <c r="A1476" s="40"/>
      <c r="B1476" s="41"/>
      <c r="C1476" s="231" t="s">
        <v>2156</v>
      </c>
      <c r="D1476" s="231" t="s">
        <v>226</v>
      </c>
      <c r="E1476" s="232" t="s">
        <v>2401</v>
      </c>
      <c r="F1476" s="233" t="s">
        <v>2402</v>
      </c>
      <c r="G1476" s="234" t="s">
        <v>1068</v>
      </c>
      <c r="H1476" s="235">
        <v>1</v>
      </c>
      <c r="I1476" s="236"/>
      <c r="J1476" s="237">
        <f>ROUND(I1476*H1476,2)</f>
        <v>0</v>
      </c>
      <c r="K1476" s="238"/>
      <c r="L1476" s="46"/>
      <c r="M1476" s="239" t="s">
        <v>1</v>
      </c>
      <c r="N1476" s="240" t="s">
        <v>44</v>
      </c>
      <c r="O1476" s="93"/>
      <c r="P1476" s="241">
        <f>O1476*H1476</f>
        <v>0</v>
      </c>
      <c r="Q1476" s="241">
        <v>0</v>
      </c>
      <c r="R1476" s="241">
        <f>Q1476*H1476</f>
        <v>0</v>
      </c>
      <c r="S1476" s="241">
        <v>0</v>
      </c>
      <c r="T1476" s="242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3" t="s">
        <v>637</v>
      </c>
      <c r="AT1476" s="243" t="s">
        <v>226</v>
      </c>
      <c r="AU1476" s="243" t="s">
        <v>93</v>
      </c>
      <c r="AY1476" s="19" t="s">
        <v>224</v>
      </c>
      <c r="BE1476" s="244">
        <f>IF(N1476="základní",J1476,0)</f>
        <v>0</v>
      </c>
      <c r="BF1476" s="244">
        <f>IF(N1476="snížená",J1476,0)</f>
        <v>0</v>
      </c>
      <c r="BG1476" s="244">
        <f>IF(N1476="zákl. přenesená",J1476,0)</f>
        <v>0</v>
      </c>
      <c r="BH1476" s="244">
        <f>IF(N1476="sníž. přenesená",J1476,0)</f>
        <v>0</v>
      </c>
      <c r="BI1476" s="244">
        <f>IF(N1476="nulová",J1476,0)</f>
        <v>0</v>
      </c>
      <c r="BJ1476" s="19" t="s">
        <v>89</v>
      </c>
      <c r="BK1476" s="244">
        <f>ROUND(I1476*H1476,2)</f>
        <v>0</v>
      </c>
      <c r="BL1476" s="19" t="s">
        <v>637</v>
      </c>
      <c r="BM1476" s="243" t="s">
        <v>4650</v>
      </c>
    </row>
    <row r="1477" s="2" customFormat="1" ht="16.5" customHeight="1">
      <c r="A1477" s="40"/>
      <c r="B1477" s="41"/>
      <c r="C1477" s="231" t="s">
        <v>2160</v>
      </c>
      <c r="D1477" s="231" t="s">
        <v>226</v>
      </c>
      <c r="E1477" s="232" t="s">
        <v>2405</v>
      </c>
      <c r="F1477" s="233" t="s">
        <v>2406</v>
      </c>
      <c r="G1477" s="234" t="s">
        <v>1068</v>
      </c>
      <c r="H1477" s="235">
        <v>2</v>
      </c>
      <c r="I1477" s="236"/>
      <c r="J1477" s="237">
        <f>ROUND(I1477*H1477,2)</f>
        <v>0</v>
      </c>
      <c r="K1477" s="238"/>
      <c r="L1477" s="46"/>
      <c r="M1477" s="239" t="s">
        <v>1</v>
      </c>
      <c r="N1477" s="240" t="s">
        <v>44</v>
      </c>
      <c r="O1477" s="93"/>
      <c r="P1477" s="241">
        <f>O1477*H1477</f>
        <v>0</v>
      </c>
      <c r="Q1477" s="241">
        <v>0</v>
      </c>
      <c r="R1477" s="241">
        <f>Q1477*H1477</f>
        <v>0</v>
      </c>
      <c r="S1477" s="241">
        <v>0</v>
      </c>
      <c r="T1477" s="242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3" t="s">
        <v>637</v>
      </c>
      <c r="AT1477" s="243" t="s">
        <v>226</v>
      </c>
      <c r="AU1477" s="243" t="s">
        <v>93</v>
      </c>
      <c r="AY1477" s="19" t="s">
        <v>224</v>
      </c>
      <c r="BE1477" s="244">
        <f>IF(N1477="základní",J1477,0)</f>
        <v>0</v>
      </c>
      <c r="BF1477" s="244">
        <f>IF(N1477="snížená",J1477,0)</f>
        <v>0</v>
      </c>
      <c r="BG1477" s="244">
        <f>IF(N1477="zákl. přenesená",J1477,0)</f>
        <v>0</v>
      </c>
      <c r="BH1477" s="244">
        <f>IF(N1477="sníž. přenesená",J1477,0)</f>
        <v>0</v>
      </c>
      <c r="BI1477" s="244">
        <f>IF(N1477="nulová",J1477,0)</f>
        <v>0</v>
      </c>
      <c r="BJ1477" s="19" t="s">
        <v>89</v>
      </c>
      <c r="BK1477" s="244">
        <f>ROUND(I1477*H1477,2)</f>
        <v>0</v>
      </c>
      <c r="BL1477" s="19" t="s">
        <v>637</v>
      </c>
      <c r="BM1477" s="243" t="s">
        <v>4651</v>
      </c>
    </row>
    <row r="1478" s="2" customFormat="1" ht="16.5" customHeight="1">
      <c r="A1478" s="40"/>
      <c r="B1478" s="41"/>
      <c r="C1478" s="231" t="s">
        <v>2164</v>
      </c>
      <c r="D1478" s="231" t="s">
        <v>226</v>
      </c>
      <c r="E1478" s="232" t="s">
        <v>2421</v>
      </c>
      <c r="F1478" s="233" t="s">
        <v>2422</v>
      </c>
      <c r="G1478" s="234" t="s">
        <v>1068</v>
      </c>
      <c r="H1478" s="235">
        <v>1</v>
      </c>
      <c r="I1478" s="236"/>
      <c r="J1478" s="237">
        <f>ROUND(I1478*H1478,2)</f>
        <v>0</v>
      </c>
      <c r="K1478" s="238"/>
      <c r="L1478" s="46"/>
      <c r="M1478" s="239" t="s">
        <v>1</v>
      </c>
      <c r="N1478" s="240" t="s">
        <v>44</v>
      </c>
      <c r="O1478" s="93"/>
      <c r="P1478" s="241">
        <f>O1478*H1478</f>
        <v>0</v>
      </c>
      <c r="Q1478" s="241">
        <v>0</v>
      </c>
      <c r="R1478" s="241">
        <f>Q1478*H1478</f>
        <v>0</v>
      </c>
      <c r="S1478" s="241">
        <v>0</v>
      </c>
      <c r="T1478" s="242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3" t="s">
        <v>637</v>
      </c>
      <c r="AT1478" s="243" t="s">
        <v>226</v>
      </c>
      <c r="AU1478" s="243" t="s">
        <v>93</v>
      </c>
      <c r="AY1478" s="19" t="s">
        <v>224</v>
      </c>
      <c r="BE1478" s="244">
        <f>IF(N1478="základní",J1478,0)</f>
        <v>0</v>
      </c>
      <c r="BF1478" s="244">
        <f>IF(N1478="snížená",J1478,0)</f>
        <v>0</v>
      </c>
      <c r="BG1478" s="244">
        <f>IF(N1478="zákl. přenesená",J1478,0)</f>
        <v>0</v>
      </c>
      <c r="BH1478" s="244">
        <f>IF(N1478="sníž. přenesená",J1478,0)</f>
        <v>0</v>
      </c>
      <c r="BI1478" s="244">
        <f>IF(N1478="nulová",J1478,0)</f>
        <v>0</v>
      </c>
      <c r="BJ1478" s="19" t="s">
        <v>89</v>
      </c>
      <c r="BK1478" s="244">
        <f>ROUND(I1478*H1478,2)</f>
        <v>0</v>
      </c>
      <c r="BL1478" s="19" t="s">
        <v>637</v>
      </c>
      <c r="BM1478" s="243" t="s">
        <v>4652</v>
      </c>
    </row>
    <row r="1479" s="2" customFormat="1" ht="16.5" customHeight="1">
      <c r="A1479" s="40"/>
      <c r="B1479" s="41"/>
      <c r="C1479" s="231" t="s">
        <v>2168</v>
      </c>
      <c r="D1479" s="231" t="s">
        <v>226</v>
      </c>
      <c r="E1479" s="232" t="s">
        <v>2425</v>
      </c>
      <c r="F1479" s="233" t="s">
        <v>2426</v>
      </c>
      <c r="G1479" s="234" t="s">
        <v>1068</v>
      </c>
      <c r="H1479" s="235">
        <v>1</v>
      </c>
      <c r="I1479" s="236"/>
      <c r="J1479" s="237">
        <f>ROUND(I1479*H1479,2)</f>
        <v>0</v>
      </c>
      <c r="K1479" s="238"/>
      <c r="L1479" s="46"/>
      <c r="M1479" s="239" t="s">
        <v>1</v>
      </c>
      <c r="N1479" s="240" t="s">
        <v>44</v>
      </c>
      <c r="O1479" s="93"/>
      <c r="P1479" s="241">
        <f>O1479*H1479</f>
        <v>0</v>
      </c>
      <c r="Q1479" s="241">
        <v>0</v>
      </c>
      <c r="R1479" s="241">
        <f>Q1479*H1479</f>
        <v>0</v>
      </c>
      <c r="S1479" s="241">
        <v>0</v>
      </c>
      <c r="T1479" s="242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3" t="s">
        <v>637</v>
      </c>
      <c r="AT1479" s="243" t="s">
        <v>226</v>
      </c>
      <c r="AU1479" s="243" t="s">
        <v>93</v>
      </c>
      <c r="AY1479" s="19" t="s">
        <v>224</v>
      </c>
      <c r="BE1479" s="244">
        <f>IF(N1479="základní",J1479,0)</f>
        <v>0</v>
      </c>
      <c r="BF1479" s="244">
        <f>IF(N1479="snížená",J1479,0)</f>
        <v>0</v>
      </c>
      <c r="BG1479" s="244">
        <f>IF(N1479="zákl. přenesená",J1479,0)</f>
        <v>0</v>
      </c>
      <c r="BH1479" s="244">
        <f>IF(N1479="sníž. přenesená",J1479,0)</f>
        <v>0</v>
      </c>
      <c r="BI1479" s="244">
        <f>IF(N1479="nulová",J1479,0)</f>
        <v>0</v>
      </c>
      <c r="BJ1479" s="19" t="s">
        <v>89</v>
      </c>
      <c r="BK1479" s="244">
        <f>ROUND(I1479*H1479,2)</f>
        <v>0</v>
      </c>
      <c r="BL1479" s="19" t="s">
        <v>637</v>
      </c>
      <c r="BM1479" s="243" t="s">
        <v>4653</v>
      </c>
    </row>
    <row r="1480" s="2" customFormat="1" ht="21.75" customHeight="1">
      <c r="A1480" s="40"/>
      <c r="B1480" s="41"/>
      <c r="C1480" s="231" t="s">
        <v>2172</v>
      </c>
      <c r="D1480" s="231" t="s">
        <v>226</v>
      </c>
      <c r="E1480" s="232" t="s">
        <v>4001</v>
      </c>
      <c r="F1480" s="233" t="s">
        <v>4002</v>
      </c>
      <c r="G1480" s="234" t="s">
        <v>1068</v>
      </c>
      <c r="H1480" s="235">
        <v>6</v>
      </c>
      <c r="I1480" s="236"/>
      <c r="J1480" s="237">
        <f>ROUND(I1480*H1480,2)</f>
        <v>0</v>
      </c>
      <c r="K1480" s="238"/>
      <c r="L1480" s="46"/>
      <c r="M1480" s="239" t="s">
        <v>1</v>
      </c>
      <c r="N1480" s="240" t="s">
        <v>44</v>
      </c>
      <c r="O1480" s="93"/>
      <c r="P1480" s="241">
        <f>O1480*H1480</f>
        <v>0</v>
      </c>
      <c r="Q1480" s="241">
        <v>0</v>
      </c>
      <c r="R1480" s="241">
        <f>Q1480*H1480</f>
        <v>0</v>
      </c>
      <c r="S1480" s="241">
        <v>0</v>
      </c>
      <c r="T1480" s="242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3" t="s">
        <v>637</v>
      </c>
      <c r="AT1480" s="243" t="s">
        <v>226</v>
      </c>
      <c r="AU1480" s="243" t="s">
        <v>93</v>
      </c>
      <c r="AY1480" s="19" t="s">
        <v>224</v>
      </c>
      <c r="BE1480" s="244">
        <f>IF(N1480="základní",J1480,0)</f>
        <v>0</v>
      </c>
      <c r="BF1480" s="244">
        <f>IF(N1480="snížená",J1480,0)</f>
        <v>0</v>
      </c>
      <c r="BG1480" s="244">
        <f>IF(N1480="zákl. přenesená",J1480,0)</f>
        <v>0</v>
      </c>
      <c r="BH1480" s="244">
        <f>IF(N1480="sníž. přenesená",J1480,0)</f>
        <v>0</v>
      </c>
      <c r="BI1480" s="244">
        <f>IF(N1480="nulová",J1480,0)</f>
        <v>0</v>
      </c>
      <c r="BJ1480" s="19" t="s">
        <v>89</v>
      </c>
      <c r="BK1480" s="244">
        <f>ROUND(I1480*H1480,2)</f>
        <v>0</v>
      </c>
      <c r="BL1480" s="19" t="s">
        <v>637</v>
      </c>
      <c r="BM1480" s="243" t="s">
        <v>4654</v>
      </c>
    </row>
    <row r="1481" s="2" customFormat="1" ht="21.75" customHeight="1">
      <c r="A1481" s="40"/>
      <c r="B1481" s="41"/>
      <c r="C1481" s="231" t="s">
        <v>2176</v>
      </c>
      <c r="D1481" s="231" t="s">
        <v>226</v>
      </c>
      <c r="E1481" s="232" t="s">
        <v>4004</v>
      </c>
      <c r="F1481" s="233" t="s">
        <v>4005</v>
      </c>
      <c r="G1481" s="234" t="s">
        <v>1068</v>
      </c>
      <c r="H1481" s="235">
        <v>2</v>
      </c>
      <c r="I1481" s="236"/>
      <c r="J1481" s="237">
        <f>ROUND(I1481*H1481,2)</f>
        <v>0</v>
      </c>
      <c r="K1481" s="238"/>
      <c r="L1481" s="46"/>
      <c r="M1481" s="239" t="s">
        <v>1</v>
      </c>
      <c r="N1481" s="240" t="s">
        <v>44</v>
      </c>
      <c r="O1481" s="93"/>
      <c r="P1481" s="241">
        <f>O1481*H1481</f>
        <v>0</v>
      </c>
      <c r="Q1481" s="241">
        <v>0</v>
      </c>
      <c r="R1481" s="241">
        <f>Q1481*H1481</f>
        <v>0</v>
      </c>
      <c r="S1481" s="241">
        <v>0</v>
      </c>
      <c r="T1481" s="242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43" t="s">
        <v>637</v>
      </c>
      <c r="AT1481" s="243" t="s">
        <v>226</v>
      </c>
      <c r="AU1481" s="243" t="s">
        <v>93</v>
      </c>
      <c r="AY1481" s="19" t="s">
        <v>224</v>
      </c>
      <c r="BE1481" s="244">
        <f>IF(N1481="základní",J1481,0)</f>
        <v>0</v>
      </c>
      <c r="BF1481" s="244">
        <f>IF(N1481="snížená",J1481,0)</f>
        <v>0</v>
      </c>
      <c r="BG1481" s="244">
        <f>IF(N1481="zákl. přenesená",J1481,0)</f>
        <v>0</v>
      </c>
      <c r="BH1481" s="244">
        <f>IF(N1481="sníž. přenesená",J1481,0)</f>
        <v>0</v>
      </c>
      <c r="BI1481" s="244">
        <f>IF(N1481="nulová",J1481,0)</f>
        <v>0</v>
      </c>
      <c r="BJ1481" s="19" t="s">
        <v>89</v>
      </c>
      <c r="BK1481" s="244">
        <f>ROUND(I1481*H1481,2)</f>
        <v>0</v>
      </c>
      <c r="BL1481" s="19" t="s">
        <v>637</v>
      </c>
      <c r="BM1481" s="243" t="s">
        <v>4655</v>
      </c>
    </row>
    <row r="1482" s="2" customFormat="1" ht="21.75" customHeight="1">
      <c r="A1482" s="40"/>
      <c r="B1482" s="41"/>
      <c r="C1482" s="231" t="s">
        <v>2180</v>
      </c>
      <c r="D1482" s="231" t="s">
        <v>226</v>
      </c>
      <c r="E1482" s="232" t="s">
        <v>4007</v>
      </c>
      <c r="F1482" s="233" t="s">
        <v>4008</v>
      </c>
      <c r="G1482" s="234" t="s">
        <v>1068</v>
      </c>
      <c r="H1482" s="235">
        <v>2</v>
      </c>
      <c r="I1482" s="236"/>
      <c r="J1482" s="237">
        <f>ROUND(I1482*H1482,2)</f>
        <v>0</v>
      </c>
      <c r="K1482" s="238"/>
      <c r="L1482" s="46"/>
      <c r="M1482" s="239" t="s">
        <v>1</v>
      </c>
      <c r="N1482" s="240" t="s">
        <v>44</v>
      </c>
      <c r="O1482" s="93"/>
      <c r="P1482" s="241">
        <f>O1482*H1482</f>
        <v>0</v>
      </c>
      <c r="Q1482" s="241">
        <v>0</v>
      </c>
      <c r="R1482" s="241">
        <f>Q1482*H1482</f>
        <v>0</v>
      </c>
      <c r="S1482" s="241">
        <v>0</v>
      </c>
      <c r="T1482" s="242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3" t="s">
        <v>637</v>
      </c>
      <c r="AT1482" s="243" t="s">
        <v>226</v>
      </c>
      <c r="AU1482" s="243" t="s">
        <v>93</v>
      </c>
      <c r="AY1482" s="19" t="s">
        <v>224</v>
      </c>
      <c r="BE1482" s="244">
        <f>IF(N1482="základní",J1482,0)</f>
        <v>0</v>
      </c>
      <c r="BF1482" s="244">
        <f>IF(N1482="snížená",J1482,0)</f>
        <v>0</v>
      </c>
      <c r="BG1482" s="244">
        <f>IF(N1482="zákl. přenesená",J1482,0)</f>
        <v>0</v>
      </c>
      <c r="BH1482" s="244">
        <f>IF(N1482="sníž. přenesená",J1482,0)</f>
        <v>0</v>
      </c>
      <c r="BI1482" s="244">
        <f>IF(N1482="nulová",J1482,0)</f>
        <v>0</v>
      </c>
      <c r="BJ1482" s="19" t="s">
        <v>89</v>
      </c>
      <c r="BK1482" s="244">
        <f>ROUND(I1482*H1482,2)</f>
        <v>0</v>
      </c>
      <c r="BL1482" s="19" t="s">
        <v>637</v>
      </c>
      <c r="BM1482" s="243" t="s">
        <v>4656</v>
      </c>
    </row>
    <row r="1483" s="2" customFormat="1" ht="16.5" customHeight="1">
      <c r="A1483" s="40"/>
      <c r="B1483" s="41"/>
      <c r="C1483" s="231" t="s">
        <v>2184</v>
      </c>
      <c r="D1483" s="231" t="s">
        <v>226</v>
      </c>
      <c r="E1483" s="232" t="s">
        <v>2441</v>
      </c>
      <c r="F1483" s="233" t="s">
        <v>2442</v>
      </c>
      <c r="G1483" s="234" t="s">
        <v>1068</v>
      </c>
      <c r="H1483" s="235">
        <v>1</v>
      </c>
      <c r="I1483" s="236"/>
      <c r="J1483" s="237">
        <f>ROUND(I1483*H1483,2)</f>
        <v>0</v>
      </c>
      <c r="K1483" s="238"/>
      <c r="L1483" s="46"/>
      <c r="M1483" s="239" t="s">
        <v>1</v>
      </c>
      <c r="N1483" s="240" t="s">
        <v>44</v>
      </c>
      <c r="O1483" s="93"/>
      <c r="P1483" s="241">
        <f>O1483*H1483</f>
        <v>0</v>
      </c>
      <c r="Q1483" s="241">
        <v>0</v>
      </c>
      <c r="R1483" s="241">
        <f>Q1483*H1483</f>
        <v>0</v>
      </c>
      <c r="S1483" s="241">
        <v>0</v>
      </c>
      <c r="T1483" s="242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43" t="s">
        <v>637</v>
      </c>
      <c r="AT1483" s="243" t="s">
        <v>226</v>
      </c>
      <c r="AU1483" s="243" t="s">
        <v>93</v>
      </c>
      <c r="AY1483" s="19" t="s">
        <v>224</v>
      </c>
      <c r="BE1483" s="244">
        <f>IF(N1483="základní",J1483,0)</f>
        <v>0</v>
      </c>
      <c r="BF1483" s="244">
        <f>IF(N1483="snížená",J1483,0)</f>
        <v>0</v>
      </c>
      <c r="BG1483" s="244">
        <f>IF(N1483="zákl. přenesená",J1483,0)</f>
        <v>0</v>
      </c>
      <c r="BH1483" s="244">
        <f>IF(N1483="sníž. přenesená",J1483,0)</f>
        <v>0</v>
      </c>
      <c r="BI1483" s="244">
        <f>IF(N1483="nulová",J1483,0)</f>
        <v>0</v>
      </c>
      <c r="BJ1483" s="19" t="s">
        <v>89</v>
      </c>
      <c r="BK1483" s="244">
        <f>ROUND(I1483*H1483,2)</f>
        <v>0</v>
      </c>
      <c r="BL1483" s="19" t="s">
        <v>637</v>
      </c>
      <c r="BM1483" s="243" t="s">
        <v>4657</v>
      </c>
    </row>
    <row r="1484" s="12" customFormat="1" ht="20.88" customHeight="1">
      <c r="A1484" s="12"/>
      <c r="B1484" s="215"/>
      <c r="C1484" s="216"/>
      <c r="D1484" s="217" t="s">
        <v>77</v>
      </c>
      <c r="E1484" s="229" t="s">
        <v>2444</v>
      </c>
      <c r="F1484" s="229" t="s">
        <v>2445</v>
      </c>
      <c r="G1484" s="216"/>
      <c r="H1484" s="216"/>
      <c r="I1484" s="219"/>
      <c r="J1484" s="230">
        <f>BK1484</f>
        <v>0</v>
      </c>
      <c r="K1484" s="216"/>
      <c r="L1484" s="221"/>
      <c r="M1484" s="222"/>
      <c r="N1484" s="223"/>
      <c r="O1484" s="223"/>
      <c r="P1484" s="224">
        <f>SUM(P1485:P1504)</f>
        <v>0</v>
      </c>
      <c r="Q1484" s="223"/>
      <c r="R1484" s="224">
        <f>SUM(R1485:R1504)</f>
        <v>0</v>
      </c>
      <c r="S1484" s="223"/>
      <c r="T1484" s="225">
        <f>SUM(T1485:T1504)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26" t="s">
        <v>93</v>
      </c>
      <c r="AT1484" s="227" t="s">
        <v>77</v>
      </c>
      <c r="AU1484" s="227" t="s">
        <v>89</v>
      </c>
      <c r="AY1484" s="226" t="s">
        <v>224</v>
      </c>
      <c r="BK1484" s="228">
        <f>SUM(BK1485:BK1504)</f>
        <v>0</v>
      </c>
    </row>
    <row r="1485" s="2" customFormat="1" ht="16.5" customHeight="1">
      <c r="A1485" s="40"/>
      <c r="B1485" s="41"/>
      <c r="C1485" s="231" t="s">
        <v>2188</v>
      </c>
      <c r="D1485" s="231" t="s">
        <v>226</v>
      </c>
      <c r="E1485" s="232" t="s">
        <v>2447</v>
      </c>
      <c r="F1485" s="233" t="s">
        <v>2448</v>
      </c>
      <c r="G1485" s="234" t="s">
        <v>273</v>
      </c>
      <c r="H1485" s="235">
        <v>105</v>
      </c>
      <c r="I1485" s="236"/>
      <c r="J1485" s="237">
        <f>ROUND(I1485*H1485,2)</f>
        <v>0</v>
      </c>
      <c r="K1485" s="238"/>
      <c r="L1485" s="46"/>
      <c r="M1485" s="239" t="s">
        <v>1</v>
      </c>
      <c r="N1485" s="240" t="s">
        <v>44</v>
      </c>
      <c r="O1485" s="93"/>
      <c r="P1485" s="241">
        <f>O1485*H1485</f>
        <v>0</v>
      </c>
      <c r="Q1485" s="241">
        <v>0</v>
      </c>
      <c r="R1485" s="241">
        <f>Q1485*H1485</f>
        <v>0</v>
      </c>
      <c r="S1485" s="241">
        <v>0</v>
      </c>
      <c r="T1485" s="242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3" t="s">
        <v>637</v>
      </c>
      <c r="AT1485" s="243" t="s">
        <v>226</v>
      </c>
      <c r="AU1485" s="243" t="s">
        <v>93</v>
      </c>
      <c r="AY1485" s="19" t="s">
        <v>224</v>
      </c>
      <c r="BE1485" s="244">
        <f>IF(N1485="základní",J1485,0)</f>
        <v>0</v>
      </c>
      <c r="BF1485" s="244">
        <f>IF(N1485="snížená",J1485,0)</f>
        <v>0</v>
      </c>
      <c r="BG1485" s="244">
        <f>IF(N1485="zákl. přenesená",J1485,0)</f>
        <v>0</v>
      </c>
      <c r="BH1485" s="244">
        <f>IF(N1485="sníž. přenesená",J1485,0)</f>
        <v>0</v>
      </c>
      <c r="BI1485" s="244">
        <f>IF(N1485="nulová",J1485,0)</f>
        <v>0</v>
      </c>
      <c r="BJ1485" s="19" t="s">
        <v>89</v>
      </c>
      <c r="BK1485" s="244">
        <f>ROUND(I1485*H1485,2)</f>
        <v>0</v>
      </c>
      <c r="BL1485" s="19" t="s">
        <v>637</v>
      </c>
      <c r="BM1485" s="243" t="s">
        <v>4658</v>
      </c>
    </row>
    <row r="1486" s="2" customFormat="1" ht="16.5" customHeight="1">
      <c r="A1486" s="40"/>
      <c r="B1486" s="41"/>
      <c r="C1486" s="231" t="s">
        <v>2192</v>
      </c>
      <c r="D1486" s="231" t="s">
        <v>226</v>
      </c>
      <c r="E1486" s="232" t="s">
        <v>2451</v>
      </c>
      <c r="F1486" s="233" t="s">
        <v>2452</v>
      </c>
      <c r="G1486" s="234" t="s">
        <v>273</v>
      </c>
      <c r="H1486" s="235">
        <v>20</v>
      </c>
      <c r="I1486" s="236"/>
      <c r="J1486" s="237">
        <f>ROUND(I1486*H1486,2)</f>
        <v>0</v>
      </c>
      <c r="K1486" s="238"/>
      <c r="L1486" s="46"/>
      <c r="M1486" s="239" t="s">
        <v>1</v>
      </c>
      <c r="N1486" s="240" t="s">
        <v>44</v>
      </c>
      <c r="O1486" s="93"/>
      <c r="P1486" s="241">
        <f>O1486*H1486</f>
        <v>0</v>
      </c>
      <c r="Q1486" s="241">
        <v>0</v>
      </c>
      <c r="R1486" s="241">
        <f>Q1486*H1486</f>
        <v>0</v>
      </c>
      <c r="S1486" s="241">
        <v>0</v>
      </c>
      <c r="T1486" s="242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43" t="s">
        <v>637</v>
      </c>
      <c r="AT1486" s="243" t="s">
        <v>226</v>
      </c>
      <c r="AU1486" s="243" t="s">
        <v>93</v>
      </c>
      <c r="AY1486" s="19" t="s">
        <v>224</v>
      </c>
      <c r="BE1486" s="244">
        <f>IF(N1486="základní",J1486,0)</f>
        <v>0</v>
      </c>
      <c r="BF1486" s="244">
        <f>IF(N1486="snížená",J1486,0)</f>
        <v>0</v>
      </c>
      <c r="BG1486" s="244">
        <f>IF(N1486="zákl. přenesená",J1486,0)</f>
        <v>0</v>
      </c>
      <c r="BH1486" s="244">
        <f>IF(N1486="sníž. přenesená",J1486,0)</f>
        <v>0</v>
      </c>
      <c r="BI1486" s="244">
        <f>IF(N1486="nulová",J1486,0)</f>
        <v>0</v>
      </c>
      <c r="BJ1486" s="19" t="s">
        <v>89</v>
      </c>
      <c r="BK1486" s="244">
        <f>ROUND(I1486*H1486,2)</f>
        <v>0</v>
      </c>
      <c r="BL1486" s="19" t="s">
        <v>637</v>
      </c>
      <c r="BM1486" s="243" t="s">
        <v>4659</v>
      </c>
    </row>
    <row r="1487" s="2" customFormat="1" ht="16.5" customHeight="1">
      <c r="A1487" s="40"/>
      <c r="B1487" s="41"/>
      <c r="C1487" s="231" t="s">
        <v>2196</v>
      </c>
      <c r="D1487" s="231" t="s">
        <v>226</v>
      </c>
      <c r="E1487" s="232" t="s">
        <v>2455</v>
      </c>
      <c r="F1487" s="233" t="s">
        <v>2456</v>
      </c>
      <c r="G1487" s="234" t="s">
        <v>1068</v>
      </c>
      <c r="H1487" s="235">
        <v>15</v>
      </c>
      <c r="I1487" s="236"/>
      <c r="J1487" s="237">
        <f>ROUND(I1487*H1487,2)</f>
        <v>0</v>
      </c>
      <c r="K1487" s="238"/>
      <c r="L1487" s="46"/>
      <c r="M1487" s="239" t="s">
        <v>1</v>
      </c>
      <c r="N1487" s="240" t="s">
        <v>44</v>
      </c>
      <c r="O1487" s="93"/>
      <c r="P1487" s="241">
        <f>O1487*H1487</f>
        <v>0</v>
      </c>
      <c r="Q1487" s="241">
        <v>0</v>
      </c>
      <c r="R1487" s="241">
        <f>Q1487*H1487</f>
        <v>0</v>
      </c>
      <c r="S1487" s="241">
        <v>0</v>
      </c>
      <c r="T1487" s="242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3" t="s">
        <v>637</v>
      </c>
      <c r="AT1487" s="243" t="s">
        <v>226</v>
      </c>
      <c r="AU1487" s="243" t="s">
        <v>93</v>
      </c>
      <c r="AY1487" s="19" t="s">
        <v>224</v>
      </c>
      <c r="BE1487" s="244">
        <f>IF(N1487="základní",J1487,0)</f>
        <v>0</v>
      </c>
      <c r="BF1487" s="244">
        <f>IF(N1487="snížená",J1487,0)</f>
        <v>0</v>
      </c>
      <c r="BG1487" s="244">
        <f>IF(N1487="zákl. přenesená",J1487,0)</f>
        <v>0</v>
      </c>
      <c r="BH1487" s="244">
        <f>IF(N1487="sníž. přenesená",J1487,0)</f>
        <v>0</v>
      </c>
      <c r="BI1487" s="244">
        <f>IF(N1487="nulová",J1487,0)</f>
        <v>0</v>
      </c>
      <c r="BJ1487" s="19" t="s">
        <v>89</v>
      </c>
      <c r="BK1487" s="244">
        <f>ROUND(I1487*H1487,2)</f>
        <v>0</v>
      </c>
      <c r="BL1487" s="19" t="s">
        <v>637</v>
      </c>
      <c r="BM1487" s="243" t="s">
        <v>4660</v>
      </c>
    </row>
    <row r="1488" s="2" customFormat="1" ht="16.5" customHeight="1">
      <c r="A1488" s="40"/>
      <c r="B1488" s="41"/>
      <c r="C1488" s="231" t="s">
        <v>2200</v>
      </c>
      <c r="D1488" s="231" t="s">
        <v>226</v>
      </c>
      <c r="E1488" s="232" t="s">
        <v>4014</v>
      </c>
      <c r="F1488" s="233" t="s">
        <v>4015</v>
      </c>
      <c r="G1488" s="234" t="s">
        <v>1068</v>
      </c>
      <c r="H1488" s="235">
        <v>7</v>
      </c>
      <c r="I1488" s="236"/>
      <c r="J1488" s="237">
        <f>ROUND(I1488*H1488,2)</f>
        <v>0</v>
      </c>
      <c r="K1488" s="238"/>
      <c r="L1488" s="46"/>
      <c r="M1488" s="239" t="s">
        <v>1</v>
      </c>
      <c r="N1488" s="240" t="s">
        <v>44</v>
      </c>
      <c r="O1488" s="93"/>
      <c r="P1488" s="241">
        <f>O1488*H1488</f>
        <v>0</v>
      </c>
      <c r="Q1488" s="241">
        <v>0</v>
      </c>
      <c r="R1488" s="241">
        <f>Q1488*H1488</f>
        <v>0</v>
      </c>
      <c r="S1488" s="241">
        <v>0</v>
      </c>
      <c r="T1488" s="242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3" t="s">
        <v>637</v>
      </c>
      <c r="AT1488" s="243" t="s">
        <v>226</v>
      </c>
      <c r="AU1488" s="243" t="s">
        <v>93</v>
      </c>
      <c r="AY1488" s="19" t="s">
        <v>224</v>
      </c>
      <c r="BE1488" s="244">
        <f>IF(N1488="základní",J1488,0)</f>
        <v>0</v>
      </c>
      <c r="BF1488" s="244">
        <f>IF(N1488="snížená",J1488,0)</f>
        <v>0</v>
      </c>
      <c r="BG1488" s="244">
        <f>IF(N1488="zákl. přenesená",J1488,0)</f>
        <v>0</v>
      </c>
      <c r="BH1488" s="244">
        <f>IF(N1488="sníž. přenesená",J1488,0)</f>
        <v>0</v>
      </c>
      <c r="BI1488" s="244">
        <f>IF(N1488="nulová",J1488,0)</f>
        <v>0</v>
      </c>
      <c r="BJ1488" s="19" t="s">
        <v>89</v>
      </c>
      <c r="BK1488" s="244">
        <f>ROUND(I1488*H1488,2)</f>
        <v>0</v>
      </c>
      <c r="BL1488" s="19" t="s">
        <v>637</v>
      </c>
      <c r="BM1488" s="243" t="s">
        <v>4661</v>
      </c>
    </row>
    <row r="1489" s="2" customFormat="1" ht="16.5" customHeight="1">
      <c r="A1489" s="40"/>
      <c r="B1489" s="41"/>
      <c r="C1489" s="231" t="s">
        <v>2204</v>
      </c>
      <c r="D1489" s="231" t="s">
        <v>226</v>
      </c>
      <c r="E1489" s="232" t="s">
        <v>4017</v>
      </c>
      <c r="F1489" s="233" t="s">
        <v>4018</v>
      </c>
      <c r="G1489" s="234" t="s">
        <v>1068</v>
      </c>
      <c r="H1489" s="235">
        <v>8</v>
      </c>
      <c r="I1489" s="236"/>
      <c r="J1489" s="237">
        <f>ROUND(I1489*H1489,2)</f>
        <v>0</v>
      </c>
      <c r="K1489" s="238"/>
      <c r="L1489" s="46"/>
      <c r="M1489" s="239" t="s">
        <v>1</v>
      </c>
      <c r="N1489" s="240" t="s">
        <v>44</v>
      </c>
      <c r="O1489" s="93"/>
      <c r="P1489" s="241">
        <f>O1489*H1489</f>
        <v>0</v>
      </c>
      <c r="Q1489" s="241">
        <v>0</v>
      </c>
      <c r="R1489" s="241">
        <f>Q1489*H1489</f>
        <v>0</v>
      </c>
      <c r="S1489" s="241">
        <v>0</v>
      </c>
      <c r="T1489" s="242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43" t="s">
        <v>637</v>
      </c>
      <c r="AT1489" s="243" t="s">
        <v>226</v>
      </c>
      <c r="AU1489" s="243" t="s">
        <v>93</v>
      </c>
      <c r="AY1489" s="19" t="s">
        <v>224</v>
      </c>
      <c r="BE1489" s="244">
        <f>IF(N1489="základní",J1489,0)</f>
        <v>0</v>
      </c>
      <c r="BF1489" s="244">
        <f>IF(N1489="snížená",J1489,0)</f>
        <v>0</v>
      </c>
      <c r="BG1489" s="244">
        <f>IF(N1489="zákl. přenesená",J1489,0)</f>
        <v>0</v>
      </c>
      <c r="BH1489" s="244">
        <f>IF(N1489="sníž. přenesená",J1489,0)</f>
        <v>0</v>
      </c>
      <c r="BI1489" s="244">
        <f>IF(N1489="nulová",J1489,0)</f>
        <v>0</v>
      </c>
      <c r="BJ1489" s="19" t="s">
        <v>89</v>
      </c>
      <c r="BK1489" s="244">
        <f>ROUND(I1489*H1489,2)</f>
        <v>0</v>
      </c>
      <c r="BL1489" s="19" t="s">
        <v>637</v>
      </c>
      <c r="BM1489" s="243" t="s">
        <v>4662</v>
      </c>
    </row>
    <row r="1490" s="2" customFormat="1" ht="16.5" customHeight="1">
      <c r="A1490" s="40"/>
      <c r="B1490" s="41"/>
      <c r="C1490" s="231" t="s">
        <v>2208</v>
      </c>
      <c r="D1490" s="231" t="s">
        <v>226</v>
      </c>
      <c r="E1490" s="232" t="s">
        <v>4020</v>
      </c>
      <c r="F1490" s="233" t="s">
        <v>4021</v>
      </c>
      <c r="G1490" s="234" t="s">
        <v>1068</v>
      </c>
      <c r="H1490" s="235">
        <v>8</v>
      </c>
      <c r="I1490" s="236"/>
      <c r="J1490" s="237">
        <f>ROUND(I1490*H1490,2)</f>
        <v>0</v>
      </c>
      <c r="K1490" s="238"/>
      <c r="L1490" s="46"/>
      <c r="M1490" s="239" t="s">
        <v>1</v>
      </c>
      <c r="N1490" s="240" t="s">
        <v>44</v>
      </c>
      <c r="O1490" s="93"/>
      <c r="P1490" s="241">
        <f>O1490*H1490</f>
        <v>0</v>
      </c>
      <c r="Q1490" s="241">
        <v>0</v>
      </c>
      <c r="R1490" s="241">
        <f>Q1490*H1490</f>
        <v>0</v>
      </c>
      <c r="S1490" s="241">
        <v>0</v>
      </c>
      <c r="T1490" s="242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43" t="s">
        <v>637</v>
      </c>
      <c r="AT1490" s="243" t="s">
        <v>226</v>
      </c>
      <c r="AU1490" s="243" t="s">
        <v>93</v>
      </c>
      <c r="AY1490" s="19" t="s">
        <v>224</v>
      </c>
      <c r="BE1490" s="244">
        <f>IF(N1490="základní",J1490,0)</f>
        <v>0</v>
      </c>
      <c r="BF1490" s="244">
        <f>IF(N1490="snížená",J1490,0)</f>
        <v>0</v>
      </c>
      <c r="BG1490" s="244">
        <f>IF(N1490="zákl. přenesená",J1490,0)</f>
        <v>0</v>
      </c>
      <c r="BH1490" s="244">
        <f>IF(N1490="sníž. přenesená",J1490,0)</f>
        <v>0</v>
      </c>
      <c r="BI1490" s="244">
        <f>IF(N1490="nulová",J1490,0)</f>
        <v>0</v>
      </c>
      <c r="BJ1490" s="19" t="s">
        <v>89</v>
      </c>
      <c r="BK1490" s="244">
        <f>ROUND(I1490*H1490,2)</f>
        <v>0</v>
      </c>
      <c r="BL1490" s="19" t="s">
        <v>637</v>
      </c>
      <c r="BM1490" s="243" t="s">
        <v>4663</v>
      </c>
    </row>
    <row r="1491" s="2" customFormat="1" ht="16.5" customHeight="1">
      <c r="A1491" s="40"/>
      <c r="B1491" s="41"/>
      <c r="C1491" s="231" t="s">
        <v>2212</v>
      </c>
      <c r="D1491" s="231" t="s">
        <v>226</v>
      </c>
      <c r="E1491" s="232" t="s">
        <v>4023</v>
      </c>
      <c r="F1491" s="233" t="s">
        <v>4024</v>
      </c>
      <c r="G1491" s="234" t="s">
        <v>1068</v>
      </c>
      <c r="H1491" s="235">
        <v>8</v>
      </c>
      <c r="I1491" s="236"/>
      <c r="J1491" s="237">
        <f>ROUND(I1491*H1491,2)</f>
        <v>0</v>
      </c>
      <c r="K1491" s="238"/>
      <c r="L1491" s="46"/>
      <c r="M1491" s="239" t="s">
        <v>1</v>
      </c>
      <c r="N1491" s="240" t="s">
        <v>44</v>
      </c>
      <c r="O1491" s="93"/>
      <c r="P1491" s="241">
        <f>O1491*H1491</f>
        <v>0</v>
      </c>
      <c r="Q1491" s="241">
        <v>0</v>
      </c>
      <c r="R1491" s="241">
        <f>Q1491*H1491</f>
        <v>0</v>
      </c>
      <c r="S1491" s="241">
        <v>0</v>
      </c>
      <c r="T1491" s="242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3" t="s">
        <v>637</v>
      </c>
      <c r="AT1491" s="243" t="s">
        <v>226</v>
      </c>
      <c r="AU1491" s="243" t="s">
        <v>93</v>
      </c>
      <c r="AY1491" s="19" t="s">
        <v>224</v>
      </c>
      <c r="BE1491" s="244">
        <f>IF(N1491="základní",J1491,0)</f>
        <v>0</v>
      </c>
      <c r="BF1491" s="244">
        <f>IF(N1491="snížená",J1491,0)</f>
        <v>0</v>
      </c>
      <c r="BG1491" s="244">
        <f>IF(N1491="zákl. přenesená",J1491,0)</f>
        <v>0</v>
      </c>
      <c r="BH1491" s="244">
        <f>IF(N1491="sníž. přenesená",J1491,0)</f>
        <v>0</v>
      </c>
      <c r="BI1491" s="244">
        <f>IF(N1491="nulová",J1491,0)</f>
        <v>0</v>
      </c>
      <c r="BJ1491" s="19" t="s">
        <v>89</v>
      </c>
      <c r="BK1491" s="244">
        <f>ROUND(I1491*H1491,2)</f>
        <v>0</v>
      </c>
      <c r="BL1491" s="19" t="s">
        <v>637</v>
      </c>
      <c r="BM1491" s="243" t="s">
        <v>4664</v>
      </c>
    </row>
    <row r="1492" s="2" customFormat="1" ht="16.5" customHeight="1">
      <c r="A1492" s="40"/>
      <c r="B1492" s="41"/>
      <c r="C1492" s="231" t="s">
        <v>2216</v>
      </c>
      <c r="D1492" s="231" t="s">
        <v>226</v>
      </c>
      <c r="E1492" s="232" t="s">
        <v>2459</v>
      </c>
      <c r="F1492" s="233" t="s">
        <v>2460</v>
      </c>
      <c r="G1492" s="234" t="s">
        <v>1068</v>
      </c>
      <c r="H1492" s="235">
        <v>45</v>
      </c>
      <c r="I1492" s="236"/>
      <c r="J1492" s="237">
        <f>ROUND(I1492*H1492,2)</f>
        <v>0</v>
      </c>
      <c r="K1492" s="238"/>
      <c r="L1492" s="46"/>
      <c r="M1492" s="239" t="s">
        <v>1</v>
      </c>
      <c r="N1492" s="240" t="s">
        <v>44</v>
      </c>
      <c r="O1492" s="93"/>
      <c r="P1492" s="241">
        <f>O1492*H1492</f>
        <v>0</v>
      </c>
      <c r="Q1492" s="241">
        <v>0</v>
      </c>
      <c r="R1492" s="241">
        <f>Q1492*H1492</f>
        <v>0</v>
      </c>
      <c r="S1492" s="241">
        <v>0</v>
      </c>
      <c r="T1492" s="242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3" t="s">
        <v>637</v>
      </c>
      <c r="AT1492" s="243" t="s">
        <v>226</v>
      </c>
      <c r="AU1492" s="243" t="s">
        <v>93</v>
      </c>
      <c r="AY1492" s="19" t="s">
        <v>224</v>
      </c>
      <c r="BE1492" s="244">
        <f>IF(N1492="základní",J1492,0)</f>
        <v>0</v>
      </c>
      <c r="BF1492" s="244">
        <f>IF(N1492="snížená",J1492,0)</f>
        <v>0</v>
      </c>
      <c r="BG1492" s="244">
        <f>IF(N1492="zákl. přenesená",J1492,0)</f>
        <v>0</v>
      </c>
      <c r="BH1492" s="244">
        <f>IF(N1492="sníž. přenesená",J1492,0)</f>
        <v>0</v>
      </c>
      <c r="BI1492" s="244">
        <f>IF(N1492="nulová",J1492,0)</f>
        <v>0</v>
      </c>
      <c r="BJ1492" s="19" t="s">
        <v>89</v>
      </c>
      <c r="BK1492" s="244">
        <f>ROUND(I1492*H1492,2)</f>
        <v>0</v>
      </c>
      <c r="BL1492" s="19" t="s">
        <v>637</v>
      </c>
      <c r="BM1492" s="243" t="s">
        <v>4665</v>
      </c>
    </row>
    <row r="1493" s="2" customFormat="1" ht="16.5" customHeight="1">
      <c r="A1493" s="40"/>
      <c r="B1493" s="41"/>
      <c r="C1493" s="231" t="s">
        <v>2220</v>
      </c>
      <c r="D1493" s="231" t="s">
        <v>226</v>
      </c>
      <c r="E1493" s="232" t="s">
        <v>4027</v>
      </c>
      <c r="F1493" s="233" t="s">
        <v>4028</v>
      </c>
      <c r="G1493" s="234" t="s">
        <v>1068</v>
      </c>
      <c r="H1493" s="235">
        <v>65</v>
      </c>
      <c r="I1493" s="236"/>
      <c r="J1493" s="237">
        <f>ROUND(I1493*H1493,2)</f>
        <v>0</v>
      </c>
      <c r="K1493" s="238"/>
      <c r="L1493" s="46"/>
      <c r="M1493" s="239" t="s">
        <v>1</v>
      </c>
      <c r="N1493" s="240" t="s">
        <v>44</v>
      </c>
      <c r="O1493" s="93"/>
      <c r="P1493" s="241">
        <f>O1493*H1493</f>
        <v>0</v>
      </c>
      <c r="Q1493" s="241">
        <v>0</v>
      </c>
      <c r="R1493" s="241">
        <f>Q1493*H1493</f>
        <v>0</v>
      </c>
      <c r="S1493" s="241">
        <v>0</v>
      </c>
      <c r="T1493" s="242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3" t="s">
        <v>637</v>
      </c>
      <c r="AT1493" s="243" t="s">
        <v>226</v>
      </c>
      <c r="AU1493" s="243" t="s">
        <v>93</v>
      </c>
      <c r="AY1493" s="19" t="s">
        <v>224</v>
      </c>
      <c r="BE1493" s="244">
        <f>IF(N1493="základní",J1493,0)</f>
        <v>0</v>
      </c>
      <c r="BF1493" s="244">
        <f>IF(N1493="snížená",J1493,0)</f>
        <v>0</v>
      </c>
      <c r="BG1493" s="244">
        <f>IF(N1493="zákl. přenesená",J1493,0)</f>
        <v>0</v>
      </c>
      <c r="BH1493" s="244">
        <f>IF(N1493="sníž. přenesená",J1493,0)</f>
        <v>0</v>
      </c>
      <c r="BI1493" s="244">
        <f>IF(N1493="nulová",J1493,0)</f>
        <v>0</v>
      </c>
      <c r="BJ1493" s="19" t="s">
        <v>89</v>
      </c>
      <c r="BK1493" s="244">
        <f>ROUND(I1493*H1493,2)</f>
        <v>0</v>
      </c>
      <c r="BL1493" s="19" t="s">
        <v>637</v>
      </c>
      <c r="BM1493" s="243" t="s">
        <v>4666</v>
      </c>
    </row>
    <row r="1494" s="2" customFormat="1" ht="16.5" customHeight="1">
      <c r="A1494" s="40"/>
      <c r="B1494" s="41"/>
      <c r="C1494" s="231" t="s">
        <v>2224</v>
      </c>
      <c r="D1494" s="231" t="s">
        <v>226</v>
      </c>
      <c r="E1494" s="232" t="s">
        <v>4030</v>
      </c>
      <c r="F1494" s="233" t="s">
        <v>4031</v>
      </c>
      <c r="G1494" s="234" t="s">
        <v>1068</v>
      </c>
      <c r="H1494" s="235">
        <v>15</v>
      </c>
      <c r="I1494" s="236"/>
      <c r="J1494" s="237">
        <f>ROUND(I1494*H1494,2)</f>
        <v>0</v>
      </c>
      <c r="K1494" s="238"/>
      <c r="L1494" s="46"/>
      <c r="M1494" s="239" t="s">
        <v>1</v>
      </c>
      <c r="N1494" s="240" t="s">
        <v>44</v>
      </c>
      <c r="O1494" s="93"/>
      <c r="P1494" s="241">
        <f>O1494*H1494</f>
        <v>0</v>
      </c>
      <c r="Q1494" s="241">
        <v>0</v>
      </c>
      <c r="R1494" s="241">
        <f>Q1494*H1494</f>
        <v>0</v>
      </c>
      <c r="S1494" s="241">
        <v>0</v>
      </c>
      <c r="T1494" s="242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3" t="s">
        <v>637</v>
      </c>
      <c r="AT1494" s="243" t="s">
        <v>226</v>
      </c>
      <c r="AU1494" s="243" t="s">
        <v>93</v>
      </c>
      <c r="AY1494" s="19" t="s">
        <v>224</v>
      </c>
      <c r="BE1494" s="244">
        <f>IF(N1494="základní",J1494,0)</f>
        <v>0</v>
      </c>
      <c r="BF1494" s="244">
        <f>IF(N1494="snížená",J1494,0)</f>
        <v>0</v>
      </c>
      <c r="BG1494" s="244">
        <f>IF(N1494="zákl. přenesená",J1494,0)</f>
        <v>0</v>
      </c>
      <c r="BH1494" s="244">
        <f>IF(N1494="sníž. přenesená",J1494,0)</f>
        <v>0</v>
      </c>
      <c r="BI1494" s="244">
        <f>IF(N1494="nulová",J1494,0)</f>
        <v>0</v>
      </c>
      <c r="BJ1494" s="19" t="s">
        <v>89</v>
      </c>
      <c r="BK1494" s="244">
        <f>ROUND(I1494*H1494,2)</f>
        <v>0</v>
      </c>
      <c r="BL1494" s="19" t="s">
        <v>637</v>
      </c>
      <c r="BM1494" s="243" t="s">
        <v>4667</v>
      </c>
    </row>
    <row r="1495" s="2" customFormat="1" ht="16.5" customHeight="1">
      <c r="A1495" s="40"/>
      <c r="B1495" s="41"/>
      <c r="C1495" s="231" t="s">
        <v>2228</v>
      </c>
      <c r="D1495" s="231" t="s">
        <v>226</v>
      </c>
      <c r="E1495" s="232" t="s">
        <v>2463</v>
      </c>
      <c r="F1495" s="233" t="s">
        <v>2464</v>
      </c>
      <c r="G1495" s="234" t="s">
        <v>1068</v>
      </c>
      <c r="H1495" s="235">
        <v>4</v>
      </c>
      <c r="I1495" s="236"/>
      <c r="J1495" s="237">
        <f>ROUND(I1495*H1495,2)</f>
        <v>0</v>
      </c>
      <c r="K1495" s="238"/>
      <c r="L1495" s="46"/>
      <c r="M1495" s="239" t="s">
        <v>1</v>
      </c>
      <c r="N1495" s="240" t="s">
        <v>44</v>
      </c>
      <c r="O1495" s="93"/>
      <c r="P1495" s="241">
        <f>O1495*H1495</f>
        <v>0</v>
      </c>
      <c r="Q1495" s="241">
        <v>0</v>
      </c>
      <c r="R1495" s="241">
        <f>Q1495*H1495</f>
        <v>0</v>
      </c>
      <c r="S1495" s="241">
        <v>0</v>
      </c>
      <c r="T1495" s="242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3" t="s">
        <v>637</v>
      </c>
      <c r="AT1495" s="243" t="s">
        <v>226</v>
      </c>
      <c r="AU1495" s="243" t="s">
        <v>93</v>
      </c>
      <c r="AY1495" s="19" t="s">
        <v>224</v>
      </c>
      <c r="BE1495" s="244">
        <f>IF(N1495="základní",J1495,0)</f>
        <v>0</v>
      </c>
      <c r="BF1495" s="244">
        <f>IF(N1495="snížená",J1495,0)</f>
        <v>0</v>
      </c>
      <c r="BG1495" s="244">
        <f>IF(N1495="zákl. přenesená",J1495,0)</f>
        <v>0</v>
      </c>
      <c r="BH1495" s="244">
        <f>IF(N1495="sníž. přenesená",J1495,0)</f>
        <v>0</v>
      </c>
      <c r="BI1495" s="244">
        <f>IF(N1495="nulová",J1495,0)</f>
        <v>0</v>
      </c>
      <c r="BJ1495" s="19" t="s">
        <v>89</v>
      </c>
      <c r="BK1495" s="244">
        <f>ROUND(I1495*H1495,2)</f>
        <v>0</v>
      </c>
      <c r="BL1495" s="19" t="s">
        <v>637</v>
      </c>
      <c r="BM1495" s="243" t="s">
        <v>4668</v>
      </c>
    </row>
    <row r="1496" s="2" customFormat="1" ht="16.5" customHeight="1">
      <c r="A1496" s="40"/>
      <c r="B1496" s="41"/>
      <c r="C1496" s="231" t="s">
        <v>2232</v>
      </c>
      <c r="D1496" s="231" t="s">
        <v>226</v>
      </c>
      <c r="E1496" s="232" t="s">
        <v>2467</v>
      </c>
      <c r="F1496" s="233" t="s">
        <v>2468</v>
      </c>
      <c r="G1496" s="234" t="s">
        <v>1068</v>
      </c>
      <c r="H1496" s="235">
        <v>1</v>
      </c>
      <c r="I1496" s="236"/>
      <c r="J1496" s="237">
        <f>ROUND(I1496*H1496,2)</f>
        <v>0</v>
      </c>
      <c r="K1496" s="238"/>
      <c r="L1496" s="46"/>
      <c r="M1496" s="239" t="s">
        <v>1</v>
      </c>
      <c r="N1496" s="240" t="s">
        <v>44</v>
      </c>
      <c r="O1496" s="93"/>
      <c r="P1496" s="241">
        <f>O1496*H1496</f>
        <v>0</v>
      </c>
      <c r="Q1496" s="241">
        <v>0</v>
      </c>
      <c r="R1496" s="241">
        <f>Q1496*H1496</f>
        <v>0</v>
      </c>
      <c r="S1496" s="241">
        <v>0</v>
      </c>
      <c r="T1496" s="242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3" t="s">
        <v>637</v>
      </c>
      <c r="AT1496" s="243" t="s">
        <v>226</v>
      </c>
      <c r="AU1496" s="243" t="s">
        <v>93</v>
      </c>
      <c r="AY1496" s="19" t="s">
        <v>224</v>
      </c>
      <c r="BE1496" s="244">
        <f>IF(N1496="základní",J1496,0)</f>
        <v>0</v>
      </c>
      <c r="BF1496" s="244">
        <f>IF(N1496="snížená",J1496,0)</f>
        <v>0</v>
      </c>
      <c r="BG1496" s="244">
        <f>IF(N1496="zákl. přenesená",J1496,0)</f>
        <v>0</v>
      </c>
      <c r="BH1496" s="244">
        <f>IF(N1496="sníž. přenesená",J1496,0)</f>
        <v>0</v>
      </c>
      <c r="BI1496" s="244">
        <f>IF(N1496="nulová",J1496,0)</f>
        <v>0</v>
      </c>
      <c r="BJ1496" s="19" t="s">
        <v>89</v>
      </c>
      <c r="BK1496" s="244">
        <f>ROUND(I1496*H1496,2)</f>
        <v>0</v>
      </c>
      <c r="BL1496" s="19" t="s">
        <v>637</v>
      </c>
      <c r="BM1496" s="243" t="s">
        <v>4669</v>
      </c>
    </row>
    <row r="1497" s="2" customFormat="1" ht="16.5" customHeight="1">
      <c r="A1497" s="40"/>
      <c r="B1497" s="41"/>
      <c r="C1497" s="231" t="s">
        <v>2236</v>
      </c>
      <c r="D1497" s="231" t="s">
        <v>226</v>
      </c>
      <c r="E1497" s="232" t="s">
        <v>2471</v>
      </c>
      <c r="F1497" s="233" t="s">
        <v>2472</v>
      </c>
      <c r="G1497" s="234" t="s">
        <v>1068</v>
      </c>
      <c r="H1497" s="235">
        <v>35</v>
      </c>
      <c r="I1497" s="236"/>
      <c r="J1497" s="237">
        <f>ROUND(I1497*H1497,2)</f>
        <v>0</v>
      </c>
      <c r="K1497" s="238"/>
      <c r="L1497" s="46"/>
      <c r="M1497" s="239" t="s">
        <v>1</v>
      </c>
      <c r="N1497" s="240" t="s">
        <v>44</v>
      </c>
      <c r="O1497" s="93"/>
      <c r="P1497" s="241">
        <f>O1497*H1497</f>
        <v>0</v>
      </c>
      <c r="Q1497" s="241">
        <v>0</v>
      </c>
      <c r="R1497" s="241">
        <f>Q1497*H1497</f>
        <v>0</v>
      </c>
      <c r="S1497" s="241">
        <v>0</v>
      </c>
      <c r="T1497" s="242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43" t="s">
        <v>637</v>
      </c>
      <c r="AT1497" s="243" t="s">
        <v>226</v>
      </c>
      <c r="AU1497" s="243" t="s">
        <v>93</v>
      </c>
      <c r="AY1497" s="19" t="s">
        <v>224</v>
      </c>
      <c r="BE1497" s="244">
        <f>IF(N1497="základní",J1497,0)</f>
        <v>0</v>
      </c>
      <c r="BF1497" s="244">
        <f>IF(N1497="snížená",J1497,0)</f>
        <v>0</v>
      </c>
      <c r="BG1497" s="244">
        <f>IF(N1497="zákl. přenesená",J1497,0)</f>
        <v>0</v>
      </c>
      <c r="BH1497" s="244">
        <f>IF(N1497="sníž. přenesená",J1497,0)</f>
        <v>0</v>
      </c>
      <c r="BI1497" s="244">
        <f>IF(N1497="nulová",J1497,0)</f>
        <v>0</v>
      </c>
      <c r="BJ1497" s="19" t="s">
        <v>89</v>
      </c>
      <c r="BK1497" s="244">
        <f>ROUND(I1497*H1497,2)</f>
        <v>0</v>
      </c>
      <c r="BL1497" s="19" t="s">
        <v>637</v>
      </c>
      <c r="BM1497" s="243" t="s">
        <v>4670</v>
      </c>
    </row>
    <row r="1498" s="2" customFormat="1" ht="16.5" customHeight="1">
      <c r="A1498" s="40"/>
      <c r="B1498" s="41"/>
      <c r="C1498" s="231" t="s">
        <v>2240</v>
      </c>
      <c r="D1498" s="231" t="s">
        <v>226</v>
      </c>
      <c r="E1498" s="232" t="s">
        <v>2475</v>
      </c>
      <c r="F1498" s="233" t="s">
        <v>2476</v>
      </c>
      <c r="G1498" s="234" t="s">
        <v>273</v>
      </c>
      <c r="H1498" s="235">
        <v>98</v>
      </c>
      <c r="I1498" s="236"/>
      <c r="J1498" s="237">
        <f>ROUND(I1498*H1498,2)</f>
        <v>0</v>
      </c>
      <c r="K1498" s="238"/>
      <c r="L1498" s="46"/>
      <c r="M1498" s="239" t="s">
        <v>1</v>
      </c>
      <c r="N1498" s="240" t="s">
        <v>44</v>
      </c>
      <c r="O1498" s="93"/>
      <c r="P1498" s="241">
        <f>O1498*H1498</f>
        <v>0</v>
      </c>
      <c r="Q1498" s="241">
        <v>0</v>
      </c>
      <c r="R1498" s="241">
        <f>Q1498*H1498</f>
        <v>0</v>
      </c>
      <c r="S1498" s="241">
        <v>0</v>
      </c>
      <c r="T1498" s="242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3" t="s">
        <v>637</v>
      </c>
      <c r="AT1498" s="243" t="s">
        <v>226</v>
      </c>
      <c r="AU1498" s="243" t="s">
        <v>93</v>
      </c>
      <c r="AY1498" s="19" t="s">
        <v>224</v>
      </c>
      <c r="BE1498" s="244">
        <f>IF(N1498="základní",J1498,0)</f>
        <v>0</v>
      </c>
      <c r="BF1498" s="244">
        <f>IF(N1498="snížená",J1498,0)</f>
        <v>0</v>
      </c>
      <c r="BG1498" s="244">
        <f>IF(N1498="zákl. přenesená",J1498,0)</f>
        <v>0</v>
      </c>
      <c r="BH1498" s="244">
        <f>IF(N1498="sníž. přenesená",J1498,0)</f>
        <v>0</v>
      </c>
      <c r="BI1498" s="244">
        <f>IF(N1498="nulová",J1498,0)</f>
        <v>0</v>
      </c>
      <c r="BJ1498" s="19" t="s">
        <v>89</v>
      </c>
      <c r="BK1498" s="244">
        <f>ROUND(I1498*H1498,2)</f>
        <v>0</v>
      </c>
      <c r="BL1498" s="19" t="s">
        <v>637</v>
      </c>
      <c r="BM1498" s="243" t="s">
        <v>4671</v>
      </c>
    </row>
    <row r="1499" s="2" customFormat="1" ht="16.5" customHeight="1">
      <c r="A1499" s="40"/>
      <c r="B1499" s="41"/>
      <c r="C1499" s="231" t="s">
        <v>2244</v>
      </c>
      <c r="D1499" s="231" t="s">
        <v>226</v>
      </c>
      <c r="E1499" s="232" t="s">
        <v>2479</v>
      </c>
      <c r="F1499" s="233" t="s">
        <v>2480</v>
      </c>
      <c r="G1499" s="234" t="s">
        <v>1068</v>
      </c>
      <c r="H1499" s="235">
        <v>2</v>
      </c>
      <c r="I1499" s="236"/>
      <c r="J1499" s="237">
        <f>ROUND(I1499*H1499,2)</f>
        <v>0</v>
      </c>
      <c r="K1499" s="238"/>
      <c r="L1499" s="46"/>
      <c r="M1499" s="239" t="s">
        <v>1</v>
      </c>
      <c r="N1499" s="240" t="s">
        <v>44</v>
      </c>
      <c r="O1499" s="93"/>
      <c r="P1499" s="241">
        <f>O1499*H1499</f>
        <v>0</v>
      </c>
      <c r="Q1499" s="241">
        <v>0</v>
      </c>
      <c r="R1499" s="241">
        <f>Q1499*H1499</f>
        <v>0</v>
      </c>
      <c r="S1499" s="241">
        <v>0</v>
      </c>
      <c r="T1499" s="242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43" t="s">
        <v>637</v>
      </c>
      <c r="AT1499" s="243" t="s">
        <v>226</v>
      </c>
      <c r="AU1499" s="243" t="s">
        <v>93</v>
      </c>
      <c r="AY1499" s="19" t="s">
        <v>224</v>
      </c>
      <c r="BE1499" s="244">
        <f>IF(N1499="základní",J1499,0)</f>
        <v>0</v>
      </c>
      <c r="BF1499" s="244">
        <f>IF(N1499="snížená",J1499,0)</f>
        <v>0</v>
      </c>
      <c r="BG1499" s="244">
        <f>IF(N1499="zákl. přenesená",J1499,0)</f>
        <v>0</v>
      </c>
      <c r="BH1499" s="244">
        <f>IF(N1499="sníž. přenesená",J1499,0)</f>
        <v>0</v>
      </c>
      <c r="BI1499" s="244">
        <f>IF(N1499="nulová",J1499,0)</f>
        <v>0</v>
      </c>
      <c r="BJ1499" s="19" t="s">
        <v>89</v>
      </c>
      <c r="BK1499" s="244">
        <f>ROUND(I1499*H1499,2)</f>
        <v>0</v>
      </c>
      <c r="BL1499" s="19" t="s">
        <v>637</v>
      </c>
      <c r="BM1499" s="243" t="s">
        <v>4672</v>
      </c>
    </row>
    <row r="1500" s="2" customFormat="1" ht="16.5" customHeight="1">
      <c r="A1500" s="40"/>
      <c r="B1500" s="41"/>
      <c r="C1500" s="231" t="s">
        <v>2248</v>
      </c>
      <c r="D1500" s="231" t="s">
        <v>226</v>
      </c>
      <c r="E1500" s="232" t="s">
        <v>2483</v>
      </c>
      <c r="F1500" s="233" t="s">
        <v>2484</v>
      </c>
      <c r="G1500" s="234" t="s">
        <v>1068</v>
      </c>
      <c r="H1500" s="235">
        <v>7</v>
      </c>
      <c r="I1500" s="236"/>
      <c r="J1500" s="237">
        <f>ROUND(I1500*H1500,2)</f>
        <v>0</v>
      </c>
      <c r="K1500" s="238"/>
      <c r="L1500" s="46"/>
      <c r="M1500" s="239" t="s">
        <v>1</v>
      </c>
      <c r="N1500" s="240" t="s">
        <v>44</v>
      </c>
      <c r="O1500" s="93"/>
      <c r="P1500" s="241">
        <f>O1500*H1500</f>
        <v>0</v>
      </c>
      <c r="Q1500" s="241">
        <v>0</v>
      </c>
      <c r="R1500" s="241">
        <f>Q1500*H1500</f>
        <v>0</v>
      </c>
      <c r="S1500" s="241">
        <v>0</v>
      </c>
      <c r="T1500" s="242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3" t="s">
        <v>637</v>
      </c>
      <c r="AT1500" s="243" t="s">
        <v>226</v>
      </c>
      <c r="AU1500" s="243" t="s">
        <v>93</v>
      </c>
      <c r="AY1500" s="19" t="s">
        <v>224</v>
      </c>
      <c r="BE1500" s="244">
        <f>IF(N1500="základní",J1500,0)</f>
        <v>0</v>
      </c>
      <c r="BF1500" s="244">
        <f>IF(N1500="snížená",J1500,0)</f>
        <v>0</v>
      </c>
      <c r="BG1500" s="244">
        <f>IF(N1500="zákl. přenesená",J1500,0)</f>
        <v>0</v>
      </c>
      <c r="BH1500" s="244">
        <f>IF(N1500="sníž. přenesená",J1500,0)</f>
        <v>0</v>
      </c>
      <c r="BI1500" s="244">
        <f>IF(N1500="nulová",J1500,0)</f>
        <v>0</v>
      </c>
      <c r="BJ1500" s="19" t="s">
        <v>89</v>
      </c>
      <c r="BK1500" s="244">
        <f>ROUND(I1500*H1500,2)</f>
        <v>0</v>
      </c>
      <c r="BL1500" s="19" t="s">
        <v>637</v>
      </c>
      <c r="BM1500" s="243" t="s">
        <v>4673</v>
      </c>
    </row>
    <row r="1501" s="2" customFormat="1" ht="16.5" customHeight="1">
      <c r="A1501" s="40"/>
      <c r="B1501" s="41"/>
      <c r="C1501" s="231" t="s">
        <v>2252</v>
      </c>
      <c r="D1501" s="231" t="s">
        <v>226</v>
      </c>
      <c r="E1501" s="232" t="s">
        <v>2487</v>
      </c>
      <c r="F1501" s="233" t="s">
        <v>2488</v>
      </c>
      <c r="G1501" s="234" t="s">
        <v>1068</v>
      </c>
      <c r="H1501" s="235">
        <v>1</v>
      </c>
      <c r="I1501" s="236"/>
      <c r="J1501" s="237">
        <f>ROUND(I1501*H1501,2)</f>
        <v>0</v>
      </c>
      <c r="K1501" s="238"/>
      <c r="L1501" s="46"/>
      <c r="M1501" s="239" t="s">
        <v>1</v>
      </c>
      <c r="N1501" s="240" t="s">
        <v>44</v>
      </c>
      <c r="O1501" s="93"/>
      <c r="P1501" s="241">
        <f>O1501*H1501</f>
        <v>0</v>
      </c>
      <c r="Q1501" s="241">
        <v>0</v>
      </c>
      <c r="R1501" s="241">
        <f>Q1501*H1501</f>
        <v>0</v>
      </c>
      <c r="S1501" s="241">
        <v>0</v>
      </c>
      <c r="T1501" s="242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3" t="s">
        <v>637</v>
      </c>
      <c r="AT1501" s="243" t="s">
        <v>226</v>
      </c>
      <c r="AU1501" s="243" t="s">
        <v>93</v>
      </c>
      <c r="AY1501" s="19" t="s">
        <v>224</v>
      </c>
      <c r="BE1501" s="244">
        <f>IF(N1501="základní",J1501,0)</f>
        <v>0</v>
      </c>
      <c r="BF1501" s="244">
        <f>IF(N1501="snížená",J1501,0)</f>
        <v>0</v>
      </c>
      <c r="BG1501" s="244">
        <f>IF(N1501="zákl. přenesená",J1501,0)</f>
        <v>0</v>
      </c>
      <c r="BH1501" s="244">
        <f>IF(N1501="sníž. přenesená",J1501,0)</f>
        <v>0</v>
      </c>
      <c r="BI1501" s="244">
        <f>IF(N1501="nulová",J1501,0)</f>
        <v>0</v>
      </c>
      <c r="BJ1501" s="19" t="s">
        <v>89</v>
      </c>
      <c r="BK1501" s="244">
        <f>ROUND(I1501*H1501,2)</f>
        <v>0</v>
      </c>
      <c r="BL1501" s="19" t="s">
        <v>637</v>
      </c>
      <c r="BM1501" s="243" t="s">
        <v>4674</v>
      </c>
    </row>
    <row r="1502" s="2" customFormat="1" ht="16.5" customHeight="1">
      <c r="A1502" s="40"/>
      <c r="B1502" s="41"/>
      <c r="C1502" s="231" t="s">
        <v>2256</v>
      </c>
      <c r="D1502" s="231" t="s">
        <v>226</v>
      </c>
      <c r="E1502" s="232" t="s">
        <v>2491</v>
      </c>
      <c r="F1502" s="233" t="s">
        <v>2492</v>
      </c>
      <c r="G1502" s="234" t="s">
        <v>1068</v>
      </c>
      <c r="H1502" s="235">
        <v>6</v>
      </c>
      <c r="I1502" s="236"/>
      <c r="J1502" s="237">
        <f>ROUND(I1502*H1502,2)</f>
        <v>0</v>
      </c>
      <c r="K1502" s="238"/>
      <c r="L1502" s="46"/>
      <c r="M1502" s="239" t="s">
        <v>1</v>
      </c>
      <c r="N1502" s="240" t="s">
        <v>44</v>
      </c>
      <c r="O1502" s="93"/>
      <c r="P1502" s="241">
        <f>O1502*H1502</f>
        <v>0</v>
      </c>
      <c r="Q1502" s="241">
        <v>0</v>
      </c>
      <c r="R1502" s="241">
        <f>Q1502*H1502</f>
        <v>0</v>
      </c>
      <c r="S1502" s="241">
        <v>0</v>
      </c>
      <c r="T1502" s="242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3" t="s">
        <v>637</v>
      </c>
      <c r="AT1502" s="243" t="s">
        <v>226</v>
      </c>
      <c r="AU1502" s="243" t="s">
        <v>93</v>
      </c>
      <c r="AY1502" s="19" t="s">
        <v>224</v>
      </c>
      <c r="BE1502" s="244">
        <f>IF(N1502="základní",J1502,0)</f>
        <v>0</v>
      </c>
      <c r="BF1502" s="244">
        <f>IF(N1502="snížená",J1502,0)</f>
        <v>0</v>
      </c>
      <c r="BG1502" s="244">
        <f>IF(N1502="zákl. přenesená",J1502,0)</f>
        <v>0</v>
      </c>
      <c r="BH1502" s="244">
        <f>IF(N1502="sníž. přenesená",J1502,0)</f>
        <v>0</v>
      </c>
      <c r="BI1502" s="244">
        <f>IF(N1502="nulová",J1502,0)</f>
        <v>0</v>
      </c>
      <c r="BJ1502" s="19" t="s">
        <v>89</v>
      </c>
      <c r="BK1502" s="244">
        <f>ROUND(I1502*H1502,2)</f>
        <v>0</v>
      </c>
      <c r="BL1502" s="19" t="s">
        <v>637</v>
      </c>
      <c r="BM1502" s="243" t="s">
        <v>4675</v>
      </c>
    </row>
    <row r="1503" s="2" customFormat="1" ht="16.5" customHeight="1">
      <c r="A1503" s="40"/>
      <c r="B1503" s="41"/>
      <c r="C1503" s="231" t="s">
        <v>2260</v>
      </c>
      <c r="D1503" s="231" t="s">
        <v>226</v>
      </c>
      <c r="E1503" s="232" t="s">
        <v>2495</v>
      </c>
      <c r="F1503" s="233" t="s">
        <v>2496</v>
      </c>
      <c r="G1503" s="234" t="s">
        <v>1068</v>
      </c>
      <c r="H1503" s="235">
        <v>1</v>
      </c>
      <c r="I1503" s="236"/>
      <c r="J1503" s="237">
        <f>ROUND(I1503*H1503,2)</f>
        <v>0</v>
      </c>
      <c r="K1503" s="238"/>
      <c r="L1503" s="46"/>
      <c r="M1503" s="239" t="s">
        <v>1</v>
      </c>
      <c r="N1503" s="240" t="s">
        <v>44</v>
      </c>
      <c r="O1503" s="93"/>
      <c r="P1503" s="241">
        <f>O1503*H1503</f>
        <v>0</v>
      </c>
      <c r="Q1503" s="241">
        <v>0</v>
      </c>
      <c r="R1503" s="241">
        <f>Q1503*H1503</f>
        <v>0</v>
      </c>
      <c r="S1503" s="241">
        <v>0</v>
      </c>
      <c r="T1503" s="242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3" t="s">
        <v>637</v>
      </c>
      <c r="AT1503" s="243" t="s">
        <v>226</v>
      </c>
      <c r="AU1503" s="243" t="s">
        <v>93</v>
      </c>
      <c r="AY1503" s="19" t="s">
        <v>224</v>
      </c>
      <c r="BE1503" s="244">
        <f>IF(N1503="základní",J1503,0)</f>
        <v>0</v>
      </c>
      <c r="BF1503" s="244">
        <f>IF(N1503="snížená",J1503,0)</f>
        <v>0</v>
      </c>
      <c r="BG1503" s="244">
        <f>IF(N1503="zákl. přenesená",J1503,0)</f>
        <v>0</v>
      </c>
      <c r="BH1503" s="244">
        <f>IF(N1503="sníž. přenesená",J1503,0)</f>
        <v>0</v>
      </c>
      <c r="BI1503" s="244">
        <f>IF(N1503="nulová",J1503,0)</f>
        <v>0</v>
      </c>
      <c r="BJ1503" s="19" t="s">
        <v>89</v>
      </c>
      <c r="BK1503" s="244">
        <f>ROUND(I1503*H1503,2)</f>
        <v>0</v>
      </c>
      <c r="BL1503" s="19" t="s">
        <v>637</v>
      </c>
      <c r="BM1503" s="243" t="s">
        <v>4676</v>
      </c>
    </row>
    <row r="1504" s="2" customFormat="1" ht="16.5" customHeight="1">
      <c r="A1504" s="40"/>
      <c r="B1504" s="41"/>
      <c r="C1504" s="231" t="s">
        <v>2268</v>
      </c>
      <c r="D1504" s="231" t="s">
        <v>226</v>
      </c>
      <c r="E1504" s="232" t="s">
        <v>2499</v>
      </c>
      <c r="F1504" s="233" t="s">
        <v>2500</v>
      </c>
      <c r="G1504" s="234" t="s">
        <v>1068</v>
      </c>
      <c r="H1504" s="235">
        <v>1</v>
      </c>
      <c r="I1504" s="236"/>
      <c r="J1504" s="237">
        <f>ROUND(I1504*H1504,2)</f>
        <v>0</v>
      </c>
      <c r="K1504" s="238"/>
      <c r="L1504" s="46"/>
      <c r="M1504" s="239" t="s">
        <v>1</v>
      </c>
      <c r="N1504" s="240" t="s">
        <v>44</v>
      </c>
      <c r="O1504" s="93"/>
      <c r="P1504" s="241">
        <f>O1504*H1504</f>
        <v>0</v>
      </c>
      <c r="Q1504" s="241">
        <v>0</v>
      </c>
      <c r="R1504" s="241">
        <f>Q1504*H1504</f>
        <v>0</v>
      </c>
      <c r="S1504" s="241">
        <v>0</v>
      </c>
      <c r="T1504" s="242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3" t="s">
        <v>637</v>
      </c>
      <c r="AT1504" s="243" t="s">
        <v>226</v>
      </c>
      <c r="AU1504" s="243" t="s">
        <v>93</v>
      </c>
      <c r="AY1504" s="19" t="s">
        <v>224</v>
      </c>
      <c r="BE1504" s="244">
        <f>IF(N1504="základní",J1504,0)</f>
        <v>0</v>
      </c>
      <c r="BF1504" s="244">
        <f>IF(N1504="snížená",J1504,0)</f>
        <v>0</v>
      </c>
      <c r="BG1504" s="244">
        <f>IF(N1504="zákl. přenesená",J1504,0)</f>
        <v>0</v>
      </c>
      <c r="BH1504" s="244">
        <f>IF(N1504="sníž. přenesená",J1504,0)</f>
        <v>0</v>
      </c>
      <c r="BI1504" s="244">
        <f>IF(N1504="nulová",J1504,0)</f>
        <v>0</v>
      </c>
      <c r="BJ1504" s="19" t="s">
        <v>89</v>
      </c>
      <c r="BK1504" s="244">
        <f>ROUND(I1504*H1504,2)</f>
        <v>0</v>
      </c>
      <c r="BL1504" s="19" t="s">
        <v>637</v>
      </c>
      <c r="BM1504" s="243" t="s">
        <v>4677</v>
      </c>
    </row>
    <row r="1505" s="12" customFormat="1" ht="20.88" customHeight="1">
      <c r="A1505" s="12"/>
      <c r="B1505" s="215"/>
      <c r="C1505" s="216"/>
      <c r="D1505" s="217" t="s">
        <v>77</v>
      </c>
      <c r="E1505" s="229" t="s">
        <v>2502</v>
      </c>
      <c r="F1505" s="229" t="s">
        <v>2503</v>
      </c>
      <c r="G1505" s="216"/>
      <c r="H1505" s="216"/>
      <c r="I1505" s="219"/>
      <c r="J1505" s="230">
        <f>BK1505</f>
        <v>0</v>
      </c>
      <c r="K1505" s="216"/>
      <c r="L1505" s="221"/>
      <c r="M1505" s="222"/>
      <c r="N1505" s="223"/>
      <c r="O1505" s="223"/>
      <c r="P1505" s="224">
        <f>SUM(P1506:P1527)</f>
        <v>0</v>
      </c>
      <c r="Q1505" s="223"/>
      <c r="R1505" s="224">
        <f>SUM(R1506:R1527)</f>
        <v>0</v>
      </c>
      <c r="S1505" s="223"/>
      <c r="T1505" s="225">
        <f>SUM(T1506:T1527)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26" t="s">
        <v>93</v>
      </c>
      <c r="AT1505" s="227" t="s">
        <v>77</v>
      </c>
      <c r="AU1505" s="227" t="s">
        <v>89</v>
      </c>
      <c r="AY1505" s="226" t="s">
        <v>224</v>
      </c>
      <c r="BK1505" s="228">
        <f>SUM(BK1506:BK1527)</f>
        <v>0</v>
      </c>
    </row>
    <row r="1506" s="2" customFormat="1" ht="16.5" customHeight="1">
      <c r="A1506" s="40"/>
      <c r="B1506" s="41"/>
      <c r="C1506" s="231" t="s">
        <v>2272</v>
      </c>
      <c r="D1506" s="231" t="s">
        <v>226</v>
      </c>
      <c r="E1506" s="232" t="s">
        <v>2505</v>
      </c>
      <c r="F1506" s="233" t="s">
        <v>2506</v>
      </c>
      <c r="G1506" s="234" t="s">
        <v>1068</v>
      </c>
      <c r="H1506" s="235">
        <v>7</v>
      </c>
      <c r="I1506" s="236"/>
      <c r="J1506" s="237">
        <f>ROUND(I1506*H1506,2)</f>
        <v>0</v>
      </c>
      <c r="K1506" s="238"/>
      <c r="L1506" s="46"/>
      <c r="M1506" s="239" t="s">
        <v>1</v>
      </c>
      <c r="N1506" s="240" t="s">
        <v>44</v>
      </c>
      <c r="O1506" s="93"/>
      <c r="P1506" s="241">
        <f>O1506*H1506</f>
        <v>0</v>
      </c>
      <c r="Q1506" s="241">
        <v>0</v>
      </c>
      <c r="R1506" s="241">
        <f>Q1506*H1506</f>
        <v>0</v>
      </c>
      <c r="S1506" s="241">
        <v>0</v>
      </c>
      <c r="T1506" s="242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3" t="s">
        <v>637</v>
      </c>
      <c r="AT1506" s="243" t="s">
        <v>226</v>
      </c>
      <c r="AU1506" s="243" t="s">
        <v>93</v>
      </c>
      <c r="AY1506" s="19" t="s">
        <v>224</v>
      </c>
      <c r="BE1506" s="244">
        <f>IF(N1506="základní",J1506,0)</f>
        <v>0</v>
      </c>
      <c r="BF1506" s="244">
        <f>IF(N1506="snížená",J1506,0)</f>
        <v>0</v>
      </c>
      <c r="BG1506" s="244">
        <f>IF(N1506="zákl. přenesená",J1506,0)</f>
        <v>0</v>
      </c>
      <c r="BH1506" s="244">
        <f>IF(N1506="sníž. přenesená",J1506,0)</f>
        <v>0</v>
      </c>
      <c r="BI1506" s="244">
        <f>IF(N1506="nulová",J1506,0)</f>
        <v>0</v>
      </c>
      <c r="BJ1506" s="19" t="s">
        <v>89</v>
      </c>
      <c r="BK1506" s="244">
        <f>ROUND(I1506*H1506,2)</f>
        <v>0</v>
      </c>
      <c r="BL1506" s="19" t="s">
        <v>637</v>
      </c>
      <c r="BM1506" s="243" t="s">
        <v>4678</v>
      </c>
    </row>
    <row r="1507" s="2" customFormat="1" ht="16.5" customHeight="1">
      <c r="A1507" s="40"/>
      <c r="B1507" s="41"/>
      <c r="C1507" s="231" t="s">
        <v>2276</v>
      </c>
      <c r="D1507" s="231" t="s">
        <v>226</v>
      </c>
      <c r="E1507" s="232" t="s">
        <v>2509</v>
      </c>
      <c r="F1507" s="233" t="s">
        <v>2510</v>
      </c>
      <c r="G1507" s="234" t="s">
        <v>1068</v>
      </c>
      <c r="H1507" s="235">
        <v>2</v>
      </c>
      <c r="I1507" s="236"/>
      <c r="J1507" s="237">
        <f>ROUND(I1507*H1507,2)</f>
        <v>0</v>
      </c>
      <c r="K1507" s="238"/>
      <c r="L1507" s="46"/>
      <c r="M1507" s="239" t="s">
        <v>1</v>
      </c>
      <c r="N1507" s="240" t="s">
        <v>44</v>
      </c>
      <c r="O1507" s="93"/>
      <c r="P1507" s="241">
        <f>O1507*H1507</f>
        <v>0</v>
      </c>
      <c r="Q1507" s="241">
        <v>0</v>
      </c>
      <c r="R1507" s="241">
        <f>Q1507*H1507</f>
        <v>0</v>
      </c>
      <c r="S1507" s="241">
        <v>0</v>
      </c>
      <c r="T1507" s="242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3" t="s">
        <v>637</v>
      </c>
      <c r="AT1507" s="243" t="s">
        <v>226</v>
      </c>
      <c r="AU1507" s="243" t="s">
        <v>93</v>
      </c>
      <c r="AY1507" s="19" t="s">
        <v>224</v>
      </c>
      <c r="BE1507" s="244">
        <f>IF(N1507="základní",J1507,0)</f>
        <v>0</v>
      </c>
      <c r="BF1507" s="244">
        <f>IF(N1507="snížená",J1507,0)</f>
        <v>0</v>
      </c>
      <c r="BG1507" s="244">
        <f>IF(N1507="zákl. přenesená",J1507,0)</f>
        <v>0</v>
      </c>
      <c r="BH1507" s="244">
        <f>IF(N1507="sníž. přenesená",J1507,0)</f>
        <v>0</v>
      </c>
      <c r="BI1507" s="244">
        <f>IF(N1507="nulová",J1507,0)</f>
        <v>0</v>
      </c>
      <c r="BJ1507" s="19" t="s">
        <v>89</v>
      </c>
      <c r="BK1507" s="244">
        <f>ROUND(I1507*H1507,2)</f>
        <v>0</v>
      </c>
      <c r="BL1507" s="19" t="s">
        <v>637</v>
      </c>
      <c r="BM1507" s="243" t="s">
        <v>4679</v>
      </c>
    </row>
    <row r="1508" s="2" customFormat="1" ht="16.5" customHeight="1">
      <c r="A1508" s="40"/>
      <c r="B1508" s="41"/>
      <c r="C1508" s="231" t="s">
        <v>2280</v>
      </c>
      <c r="D1508" s="231" t="s">
        <v>226</v>
      </c>
      <c r="E1508" s="232" t="s">
        <v>2513</v>
      </c>
      <c r="F1508" s="233" t="s">
        <v>2514</v>
      </c>
      <c r="G1508" s="234" t="s">
        <v>1068</v>
      </c>
      <c r="H1508" s="235">
        <v>4</v>
      </c>
      <c r="I1508" s="236"/>
      <c r="J1508" s="237">
        <f>ROUND(I1508*H1508,2)</f>
        <v>0</v>
      </c>
      <c r="K1508" s="238"/>
      <c r="L1508" s="46"/>
      <c r="M1508" s="239" t="s">
        <v>1</v>
      </c>
      <c r="N1508" s="240" t="s">
        <v>44</v>
      </c>
      <c r="O1508" s="93"/>
      <c r="P1508" s="241">
        <f>O1508*H1508</f>
        <v>0</v>
      </c>
      <c r="Q1508" s="241">
        <v>0</v>
      </c>
      <c r="R1508" s="241">
        <f>Q1508*H1508</f>
        <v>0</v>
      </c>
      <c r="S1508" s="241">
        <v>0</v>
      </c>
      <c r="T1508" s="242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3" t="s">
        <v>637</v>
      </c>
      <c r="AT1508" s="243" t="s">
        <v>226</v>
      </c>
      <c r="AU1508" s="243" t="s">
        <v>93</v>
      </c>
      <c r="AY1508" s="19" t="s">
        <v>224</v>
      </c>
      <c r="BE1508" s="244">
        <f>IF(N1508="základní",J1508,0)</f>
        <v>0</v>
      </c>
      <c r="BF1508" s="244">
        <f>IF(N1508="snížená",J1508,0)</f>
        <v>0</v>
      </c>
      <c r="BG1508" s="244">
        <f>IF(N1508="zákl. přenesená",J1508,0)</f>
        <v>0</v>
      </c>
      <c r="BH1508" s="244">
        <f>IF(N1508="sníž. přenesená",J1508,0)</f>
        <v>0</v>
      </c>
      <c r="BI1508" s="244">
        <f>IF(N1508="nulová",J1508,0)</f>
        <v>0</v>
      </c>
      <c r="BJ1508" s="19" t="s">
        <v>89</v>
      </c>
      <c r="BK1508" s="244">
        <f>ROUND(I1508*H1508,2)</f>
        <v>0</v>
      </c>
      <c r="BL1508" s="19" t="s">
        <v>637</v>
      </c>
      <c r="BM1508" s="243" t="s">
        <v>4680</v>
      </c>
    </row>
    <row r="1509" s="2" customFormat="1" ht="16.5" customHeight="1">
      <c r="A1509" s="40"/>
      <c r="B1509" s="41"/>
      <c r="C1509" s="231" t="s">
        <v>2284</v>
      </c>
      <c r="D1509" s="231" t="s">
        <v>226</v>
      </c>
      <c r="E1509" s="232" t="s">
        <v>2517</v>
      </c>
      <c r="F1509" s="233" t="s">
        <v>2518</v>
      </c>
      <c r="G1509" s="234" t="s">
        <v>1068</v>
      </c>
      <c r="H1509" s="235">
        <v>1</v>
      </c>
      <c r="I1509" s="236"/>
      <c r="J1509" s="237">
        <f>ROUND(I1509*H1509,2)</f>
        <v>0</v>
      </c>
      <c r="K1509" s="238"/>
      <c r="L1509" s="46"/>
      <c r="M1509" s="239" t="s">
        <v>1</v>
      </c>
      <c r="N1509" s="240" t="s">
        <v>44</v>
      </c>
      <c r="O1509" s="93"/>
      <c r="P1509" s="241">
        <f>O1509*H1509</f>
        <v>0</v>
      </c>
      <c r="Q1509" s="241">
        <v>0</v>
      </c>
      <c r="R1509" s="241">
        <f>Q1509*H1509</f>
        <v>0</v>
      </c>
      <c r="S1509" s="241">
        <v>0</v>
      </c>
      <c r="T1509" s="242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43" t="s">
        <v>637</v>
      </c>
      <c r="AT1509" s="243" t="s">
        <v>226</v>
      </c>
      <c r="AU1509" s="243" t="s">
        <v>93</v>
      </c>
      <c r="AY1509" s="19" t="s">
        <v>224</v>
      </c>
      <c r="BE1509" s="244">
        <f>IF(N1509="základní",J1509,0)</f>
        <v>0</v>
      </c>
      <c r="BF1509" s="244">
        <f>IF(N1509="snížená",J1509,0)</f>
        <v>0</v>
      </c>
      <c r="BG1509" s="244">
        <f>IF(N1509="zákl. přenesená",J1509,0)</f>
        <v>0</v>
      </c>
      <c r="BH1509" s="244">
        <f>IF(N1509="sníž. přenesená",J1509,0)</f>
        <v>0</v>
      </c>
      <c r="BI1509" s="244">
        <f>IF(N1509="nulová",J1509,0)</f>
        <v>0</v>
      </c>
      <c r="BJ1509" s="19" t="s">
        <v>89</v>
      </c>
      <c r="BK1509" s="244">
        <f>ROUND(I1509*H1509,2)</f>
        <v>0</v>
      </c>
      <c r="BL1509" s="19" t="s">
        <v>637</v>
      </c>
      <c r="BM1509" s="243" t="s">
        <v>4681</v>
      </c>
    </row>
    <row r="1510" s="2" customFormat="1" ht="16.5" customHeight="1">
      <c r="A1510" s="40"/>
      <c r="B1510" s="41"/>
      <c r="C1510" s="231" t="s">
        <v>2288</v>
      </c>
      <c r="D1510" s="231" t="s">
        <v>226</v>
      </c>
      <c r="E1510" s="232" t="s">
        <v>2521</v>
      </c>
      <c r="F1510" s="233" t="s">
        <v>2522</v>
      </c>
      <c r="G1510" s="234" t="s">
        <v>1068</v>
      </c>
      <c r="H1510" s="235">
        <v>1</v>
      </c>
      <c r="I1510" s="236"/>
      <c r="J1510" s="237">
        <f>ROUND(I1510*H1510,2)</f>
        <v>0</v>
      </c>
      <c r="K1510" s="238"/>
      <c r="L1510" s="46"/>
      <c r="M1510" s="239" t="s">
        <v>1</v>
      </c>
      <c r="N1510" s="240" t="s">
        <v>44</v>
      </c>
      <c r="O1510" s="93"/>
      <c r="P1510" s="241">
        <f>O1510*H1510</f>
        <v>0</v>
      </c>
      <c r="Q1510" s="241">
        <v>0</v>
      </c>
      <c r="R1510" s="241">
        <f>Q1510*H1510</f>
        <v>0</v>
      </c>
      <c r="S1510" s="241">
        <v>0</v>
      </c>
      <c r="T1510" s="242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43" t="s">
        <v>637</v>
      </c>
      <c r="AT1510" s="243" t="s">
        <v>226</v>
      </c>
      <c r="AU1510" s="243" t="s">
        <v>93</v>
      </c>
      <c r="AY1510" s="19" t="s">
        <v>224</v>
      </c>
      <c r="BE1510" s="244">
        <f>IF(N1510="základní",J1510,0)</f>
        <v>0</v>
      </c>
      <c r="BF1510" s="244">
        <f>IF(N1510="snížená",J1510,0)</f>
        <v>0</v>
      </c>
      <c r="BG1510" s="244">
        <f>IF(N1510="zákl. přenesená",J1510,0)</f>
        <v>0</v>
      </c>
      <c r="BH1510" s="244">
        <f>IF(N1510="sníž. přenesená",J1510,0)</f>
        <v>0</v>
      </c>
      <c r="BI1510" s="244">
        <f>IF(N1510="nulová",J1510,0)</f>
        <v>0</v>
      </c>
      <c r="BJ1510" s="19" t="s">
        <v>89</v>
      </c>
      <c r="BK1510" s="244">
        <f>ROUND(I1510*H1510,2)</f>
        <v>0</v>
      </c>
      <c r="BL1510" s="19" t="s">
        <v>637</v>
      </c>
      <c r="BM1510" s="243" t="s">
        <v>4682</v>
      </c>
    </row>
    <row r="1511" s="2" customFormat="1" ht="16.5" customHeight="1">
      <c r="A1511" s="40"/>
      <c r="B1511" s="41"/>
      <c r="C1511" s="231" t="s">
        <v>2292</v>
      </c>
      <c r="D1511" s="231" t="s">
        <v>226</v>
      </c>
      <c r="E1511" s="232" t="s">
        <v>2525</v>
      </c>
      <c r="F1511" s="233" t="s">
        <v>2526</v>
      </c>
      <c r="G1511" s="234" t="s">
        <v>1068</v>
      </c>
      <c r="H1511" s="235">
        <v>1</v>
      </c>
      <c r="I1511" s="236"/>
      <c r="J1511" s="237">
        <f>ROUND(I1511*H1511,2)</f>
        <v>0</v>
      </c>
      <c r="K1511" s="238"/>
      <c r="L1511" s="46"/>
      <c r="M1511" s="239" t="s">
        <v>1</v>
      </c>
      <c r="N1511" s="240" t="s">
        <v>44</v>
      </c>
      <c r="O1511" s="93"/>
      <c r="P1511" s="241">
        <f>O1511*H1511</f>
        <v>0</v>
      </c>
      <c r="Q1511" s="241">
        <v>0</v>
      </c>
      <c r="R1511" s="241">
        <f>Q1511*H1511</f>
        <v>0</v>
      </c>
      <c r="S1511" s="241">
        <v>0</v>
      </c>
      <c r="T1511" s="242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3" t="s">
        <v>637</v>
      </c>
      <c r="AT1511" s="243" t="s">
        <v>226</v>
      </c>
      <c r="AU1511" s="243" t="s">
        <v>93</v>
      </c>
      <c r="AY1511" s="19" t="s">
        <v>224</v>
      </c>
      <c r="BE1511" s="244">
        <f>IF(N1511="základní",J1511,0)</f>
        <v>0</v>
      </c>
      <c r="BF1511" s="244">
        <f>IF(N1511="snížená",J1511,0)</f>
        <v>0</v>
      </c>
      <c r="BG1511" s="244">
        <f>IF(N1511="zákl. přenesená",J1511,0)</f>
        <v>0</v>
      </c>
      <c r="BH1511" s="244">
        <f>IF(N1511="sníž. přenesená",J1511,0)</f>
        <v>0</v>
      </c>
      <c r="BI1511" s="244">
        <f>IF(N1511="nulová",J1511,0)</f>
        <v>0</v>
      </c>
      <c r="BJ1511" s="19" t="s">
        <v>89</v>
      </c>
      <c r="BK1511" s="244">
        <f>ROUND(I1511*H1511,2)</f>
        <v>0</v>
      </c>
      <c r="BL1511" s="19" t="s">
        <v>637</v>
      </c>
      <c r="BM1511" s="243" t="s">
        <v>4683</v>
      </c>
    </row>
    <row r="1512" s="2" customFormat="1" ht="16.5" customHeight="1">
      <c r="A1512" s="40"/>
      <c r="B1512" s="41"/>
      <c r="C1512" s="231" t="s">
        <v>2296</v>
      </c>
      <c r="D1512" s="231" t="s">
        <v>226</v>
      </c>
      <c r="E1512" s="232" t="s">
        <v>2529</v>
      </c>
      <c r="F1512" s="233" t="s">
        <v>2530</v>
      </c>
      <c r="G1512" s="234" t="s">
        <v>1068</v>
      </c>
      <c r="H1512" s="235">
        <v>20</v>
      </c>
      <c r="I1512" s="236"/>
      <c r="J1512" s="237">
        <f>ROUND(I1512*H1512,2)</f>
        <v>0</v>
      </c>
      <c r="K1512" s="238"/>
      <c r="L1512" s="46"/>
      <c r="M1512" s="239" t="s">
        <v>1</v>
      </c>
      <c r="N1512" s="240" t="s">
        <v>44</v>
      </c>
      <c r="O1512" s="93"/>
      <c r="P1512" s="241">
        <f>O1512*H1512</f>
        <v>0</v>
      </c>
      <c r="Q1512" s="241">
        <v>0</v>
      </c>
      <c r="R1512" s="241">
        <f>Q1512*H1512</f>
        <v>0</v>
      </c>
      <c r="S1512" s="241">
        <v>0</v>
      </c>
      <c r="T1512" s="242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3" t="s">
        <v>637</v>
      </c>
      <c r="AT1512" s="243" t="s">
        <v>226</v>
      </c>
      <c r="AU1512" s="243" t="s">
        <v>93</v>
      </c>
      <c r="AY1512" s="19" t="s">
        <v>224</v>
      </c>
      <c r="BE1512" s="244">
        <f>IF(N1512="základní",J1512,0)</f>
        <v>0</v>
      </c>
      <c r="BF1512" s="244">
        <f>IF(N1512="snížená",J1512,0)</f>
        <v>0</v>
      </c>
      <c r="BG1512" s="244">
        <f>IF(N1512="zákl. přenesená",J1512,0)</f>
        <v>0</v>
      </c>
      <c r="BH1512" s="244">
        <f>IF(N1512="sníž. přenesená",J1512,0)</f>
        <v>0</v>
      </c>
      <c r="BI1512" s="244">
        <f>IF(N1512="nulová",J1512,0)</f>
        <v>0</v>
      </c>
      <c r="BJ1512" s="19" t="s">
        <v>89</v>
      </c>
      <c r="BK1512" s="244">
        <f>ROUND(I1512*H1512,2)</f>
        <v>0</v>
      </c>
      <c r="BL1512" s="19" t="s">
        <v>637</v>
      </c>
      <c r="BM1512" s="243" t="s">
        <v>4684</v>
      </c>
    </row>
    <row r="1513" s="2" customFormat="1" ht="16.5" customHeight="1">
      <c r="A1513" s="40"/>
      <c r="B1513" s="41"/>
      <c r="C1513" s="231" t="s">
        <v>2300</v>
      </c>
      <c r="D1513" s="231" t="s">
        <v>226</v>
      </c>
      <c r="E1513" s="232" t="s">
        <v>2533</v>
      </c>
      <c r="F1513" s="233" t="s">
        <v>2534</v>
      </c>
      <c r="G1513" s="234" t="s">
        <v>1068</v>
      </c>
      <c r="H1513" s="235">
        <v>20</v>
      </c>
      <c r="I1513" s="236"/>
      <c r="J1513" s="237">
        <f>ROUND(I1513*H1513,2)</f>
        <v>0</v>
      </c>
      <c r="K1513" s="238"/>
      <c r="L1513" s="46"/>
      <c r="M1513" s="239" t="s">
        <v>1</v>
      </c>
      <c r="N1513" s="240" t="s">
        <v>44</v>
      </c>
      <c r="O1513" s="93"/>
      <c r="P1513" s="241">
        <f>O1513*H1513</f>
        <v>0</v>
      </c>
      <c r="Q1513" s="241">
        <v>0</v>
      </c>
      <c r="R1513" s="241">
        <f>Q1513*H1513</f>
        <v>0</v>
      </c>
      <c r="S1513" s="241">
        <v>0</v>
      </c>
      <c r="T1513" s="242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3" t="s">
        <v>637</v>
      </c>
      <c r="AT1513" s="243" t="s">
        <v>226</v>
      </c>
      <c r="AU1513" s="243" t="s">
        <v>93</v>
      </c>
      <c r="AY1513" s="19" t="s">
        <v>224</v>
      </c>
      <c r="BE1513" s="244">
        <f>IF(N1513="základní",J1513,0)</f>
        <v>0</v>
      </c>
      <c r="BF1513" s="244">
        <f>IF(N1513="snížená",J1513,0)</f>
        <v>0</v>
      </c>
      <c r="BG1513" s="244">
        <f>IF(N1513="zákl. přenesená",J1513,0)</f>
        <v>0</v>
      </c>
      <c r="BH1513" s="244">
        <f>IF(N1513="sníž. přenesená",J1513,0)</f>
        <v>0</v>
      </c>
      <c r="BI1513" s="244">
        <f>IF(N1513="nulová",J1513,0)</f>
        <v>0</v>
      </c>
      <c r="BJ1513" s="19" t="s">
        <v>89</v>
      </c>
      <c r="BK1513" s="244">
        <f>ROUND(I1513*H1513,2)</f>
        <v>0</v>
      </c>
      <c r="BL1513" s="19" t="s">
        <v>637</v>
      </c>
      <c r="BM1513" s="243" t="s">
        <v>4685</v>
      </c>
    </row>
    <row r="1514" s="2" customFormat="1" ht="16.5" customHeight="1">
      <c r="A1514" s="40"/>
      <c r="B1514" s="41"/>
      <c r="C1514" s="231" t="s">
        <v>2306</v>
      </c>
      <c r="D1514" s="231" t="s">
        <v>226</v>
      </c>
      <c r="E1514" s="232" t="s">
        <v>2537</v>
      </c>
      <c r="F1514" s="233" t="s">
        <v>2538</v>
      </c>
      <c r="G1514" s="234" t="s">
        <v>1068</v>
      </c>
      <c r="H1514" s="235">
        <v>1</v>
      </c>
      <c r="I1514" s="236"/>
      <c r="J1514" s="237">
        <f>ROUND(I1514*H1514,2)</f>
        <v>0</v>
      </c>
      <c r="K1514" s="238"/>
      <c r="L1514" s="46"/>
      <c r="M1514" s="239" t="s">
        <v>1</v>
      </c>
      <c r="N1514" s="240" t="s">
        <v>44</v>
      </c>
      <c r="O1514" s="93"/>
      <c r="P1514" s="241">
        <f>O1514*H1514</f>
        <v>0</v>
      </c>
      <c r="Q1514" s="241">
        <v>0</v>
      </c>
      <c r="R1514" s="241">
        <f>Q1514*H1514</f>
        <v>0</v>
      </c>
      <c r="S1514" s="241">
        <v>0</v>
      </c>
      <c r="T1514" s="242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43" t="s">
        <v>637</v>
      </c>
      <c r="AT1514" s="243" t="s">
        <v>226</v>
      </c>
      <c r="AU1514" s="243" t="s">
        <v>93</v>
      </c>
      <c r="AY1514" s="19" t="s">
        <v>224</v>
      </c>
      <c r="BE1514" s="244">
        <f>IF(N1514="základní",J1514,0)</f>
        <v>0</v>
      </c>
      <c r="BF1514" s="244">
        <f>IF(N1514="snížená",J1514,0)</f>
        <v>0</v>
      </c>
      <c r="BG1514" s="244">
        <f>IF(N1514="zákl. přenesená",J1514,0)</f>
        <v>0</v>
      </c>
      <c r="BH1514" s="244">
        <f>IF(N1514="sníž. přenesená",J1514,0)</f>
        <v>0</v>
      </c>
      <c r="BI1514" s="244">
        <f>IF(N1514="nulová",J1514,0)</f>
        <v>0</v>
      </c>
      <c r="BJ1514" s="19" t="s">
        <v>89</v>
      </c>
      <c r="BK1514" s="244">
        <f>ROUND(I1514*H1514,2)</f>
        <v>0</v>
      </c>
      <c r="BL1514" s="19" t="s">
        <v>637</v>
      </c>
      <c r="BM1514" s="243" t="s">
        <v>4686</v>
      </c>
    </row>
    <row r="1515" s="2" customFormat="1" ht="16.5" customHeight="1">
      <c r="A1515" s="40"/>
      <c r="B1515" s="41"/>
      <c r="C1515" s="231" t="s">
        <v>2310</v>
      </c>
      <c r="D1515" s="231" t="s">
        <v>226</v>
      </c>
      <c r="E1515" s="232" t="s">
        <v>2541</v>
      </c>
      <c r="F1515" s="233" t="s">
        <v>2542</v>
      </c>
      <c r="G1515" s="234" t="s">
        <v>1068</v>
      </c>
      <c r="H1515" s="235">
        <v>1</v>
      </c>
      <c r="I1515" s="236"/>
      <c r="J1515" s="237">
        <f>ROUND(I1515*H1515,2)</f>
        <v>0</v>
      </c>
      <c r="K1515" s="238"/>
      <c r="L1515" s="46"/>
      <c r="M1515" s="239" t="s">
        <v>1</v>
      </c>
      <c r="N1515" s="240" t="s">
        <v>44</v>
      </c>
      <c r="O1515" s="93"/>
      <c r="P1515" s="241">
        <f>O1515*H1515</f>
        <v>0</v>
      </c>
      <c r="Q1515" s="241">
        <v>0</v>
      </c>
      <c r="R1515" s="241">
        <f>Q1515*H1515</f>
        <v>0</v>
      </c>
      <c r="S1515" s="241">
        <v>0</v>
      </c>
      <c r="T1515" s="242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3" t="s">
        <v>637</v>
      </c>
      <c r="AT1515" s="243" t="s">
        <v>226</v>
      </c>
      <c r="AU1515" s="243" t="s">
        <v>93</v>
      </c>
      <c r="AY1515" s="19" t="s">
        <v>224</v>
      </c>
      <c r="BE1515" s="244">
        <f>IF(N1515="základní",J1515,0)</f>
        <v>0</v>
      </c>
      <c r="BF1515" s="244">
        <f>IF(N1515="snížená",J1515,0)</f>
        <v>0</v>
      </c>
      <c r="BG1515" s="244">
        <f>IF(N1515="zákl. přenesená",J1515,0)</f>
        <v>0</v>
      </c>
      <c r="BH1515" s="244">
        <f>IF(N1515="sníž. přenesená",J1515,0)</f>
        <v>0</v>
      </c>
      <c r="BI1515" s="244">
        <f>IF(N1515="nulová",J1515,0)</f>
        <v>0</v>
      </c>
      <c r="BJ1515" s="19" t="s">
        <v>89</v>
      </c>
      <c r="BK1515" s="244">
        <f>ROUND(I1515*H1515,2)</f>
        <v>0</v>
      </c>
      <c r="BL1515" s="19" t="s">
        <v>637</v>
      </c>
      <c r="BM1515" s="243" t="s">
        <v>4687</v>
      </c>
    </row>
    <row r="1516" s="2" customFormat="1" ht="16.5" customHeight="1">
      <c r="A1516" s="40"/>
      <c r="B1516" s="41"/>
      <c r="C1516" s="231" t="s">
        <v>2314</v>
      </c>
      <c r="D1516" s="231" t="s">
        <v>226</v>
      </c>
      <c r="E1516" s="232" t="s">
        <v>2545</v>
      </c>
      <c r="F1516" s="233" t="s">
        <v>2546</v>
      </c>
      <c r="G1516" s="234" t="s">
        <v>1068</v>
      </c>
      <c r="H1516" s="235">
        <v>1</v>
      </c>
      <c r="I1516" s="236"/>
      <c r="J1516" s="237">
        <f>ROUND(I1516*H1516,2)</f>
        <v>0</v>
      </c>
      <c r="K1516" s="238"/>
      <c r="L1516" s="46"/>
      <c r="M1516" s="239" t="s">
        <v>1</v>
      </c>
      <c r="N1516" s="240" t="s">
        <v>44</v>
      </c>
      <c r="O1516" s="93"/>
      <c r="P1516" s="241">
        <f>O1516*H1516</f>
        <v>0</v>
      </c>
      <c r="Q1516" s="241">
        <v>0</v>
      </c>
      <c r="R1516" s="241">
        <f>Q1516*H1516</f>
        <v>0</v>
      </c>
      <c r="S1516" s="241">
        <v>0</v>
      </c>
      <c r="T1516" s="242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43" t="s">
        <v>637</v>
      </c>
      <c r="AT1516" s="243" t="s">
        <v>226</v>
      </c>
      <c r="AU1516" s="243" t="s">
        <v>93</v>
      </c>
      <c r="AY1516" s="19" t="s">
        <v>224</v>
      </c>
      <c r="BE1516" s="244">
        <f>IF(N1516="základní",J1516,0)</f>
        <v>0</v>
      </c>
      <c r="BF1516" s="244">
        <f>IF(N1516="snížená",J1516,0)</f>
        <v>0</v>
      </c>
      <c r="BG1516" s="244">
        <f>IF(N1516="zákl. přenesená",J1516,0)</f>
        <v>0</v>
      </c>
      <c r="BH1516" s="244">
        <f>IF(N1516="sníž. přenesená",J1516,0)</f>
        <v>0</v>
      </c>
      <c r="BI1516" s="244">
        <f>IF(N1516="nulová",J1516,0)</f>
        <v>0</v>
      </c>
      <c r="BJ1516" s="19" t="s">
        <v>89</v>
      </c>
      <c r="BK1516" s="244">
        <f>ROUND(I1516*H1516,2)</f>
        <v>0</v>
      </c>
      <c r="BL1516" s="19" t="s">
        <v>637</v>
      </c>
      <c r="BM1516" s="243" t="s">
        <v>4688</v>
      </c>
    </row>
    <row r="1517" s="2" customFormat="1" ht="16.5" customHeight="1">
      <c r="A1517" s="40"/>
      <c r="B1517" s="41"/>
      <c r="C1517" s="231" t="s">
        <v>2318</v>
      </c>
      <c r="D1517" s="231" t="s">
        <v>226</v>
      </c>
      <c r="E1517" s="232" t="s">
        <v>2549</v>
      </c>
      <c r="F1517" s="233" t="s">
        <v>2550</v>
      </c>
      <c r="G1517" s="234" t="s">
        <v>1068</v>
      </c>
      <c r="H1517" s="235">
        <v>24</v>
      </c>
      <c r="I1517" s="236"/>
      <c r="J1517" s="237">
        <f>ROUND(I1517*H1517,2)</f>
        <v>0</v>
      </c>
      <c r="K1517" s="238"/>
      <c r="L1517" s="46"/>
      <c r="M1517" s="239" t="s">
        <v>1</v>
      </c>
      <c r="N1517" s="240" t="s">
        <v>44</v>
      </c>
      <c r="O1517" s="93"/>
      <c r="P1517" s="241">
        <f>O1517*H1517</f>
        <v>0</v>
      </c>
      <c r="Q1517" s="241">
        <v>0</v>
      </c>
      <c r="R1517" s="241">
        <f>Q1517*H1517</f>
        <v>0</v>
      </c>
      <c r="S1517" s="241">
        <v>0</v>
      </c>
      <c r="T1517" s="242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43" t="s">
        <v>637</v>
      </c>
      <c r="AT1517" s="243" t="s">
        <v>226</v>
      </c>
      <c r="AU1517" s="243" t="s">
        <v>93</v>
      </c>
      <c r="AY1517" s="19" t="s">
        <v>224</v>
      </c>
      <c r="BE1517" s="244">
        <f>IF(N1517="základní",J1517,0)</f>
        <v>0</v>
      </c>
      <c r="BF1517" s="244">
        <f>IF(N1517="snížená",J1517,0)</f>
        <v>0</v>
      </c>
      <c r="BG1517" s="244">
        <f>IF(N1517="zákl. přenesená",J1517,0)</f>
        <v>0</v>
      </c>
      <c r="BH1517" s="244">
        <f>IF(N1517="sníž. přenesená",J1517,0)</f>
        <v>0</v>
      </c>
      <c r="BI1517" s="244">
        <f>IF(N1517="nulová",J1517,0)</f>
        <v>0</v>
      </c>
      <c r="BJ1517" s="19" t="s">
        <v>89</v>
      </c>
      <c r="BK1517" s="244">
        <f>ROUND(I1517*H1517,2)</f>
        <v>0</v>
      </c>
      <c r="BL1517" s="19" t="s">
        <v>637</v>
      </c>
      <c r="BM1517" s="243" t="s">
        <v>4689</v>
      </c>
    </row>
    <row r="1518" s="2" customFormat="1" ht="16.5" customHeight="1">
      <c r="A1518" s="40"/>
      <c r="B1518" s="41"/>
      <c r="C1518" s="231" t="s">
        <v>2322</v>
      </c>
      <c r="D1518" s="231" t="s">
        <v>226</v>
      </c>
      <c r="E1518" s="232" t="s">
        <v>2553</v>
      </c>
      <c r="F1518" s="233" t="s">
        <v>2554</v>
      </c>
      <c r="G1518" s="234" t="s">
        <v>1068</v>
      </c>
      <c r="H1518" s="235">
        <v>2</v>
      </c>
      <c r="I1518" s="236"/>
      <c r="J1518" s="237">
        <f>ROUND(I1518*H1518,2)</f>
        <v>0</v>
      </c>
      <c r="K1518" s="238"/>
      <c r="L1518" s="46"/>
      <c r="M1518" s="239" t="s">
        <v>1</v>
      </c>
      <c r="N1518" s="240" t="s">
        <v>44</v>
      </c>
      <c r="O1518" s="93"/>
      <c r="P1518" s="241">
        <f>O1518*H1518</f>
        <v>0</v>
      </c>
      <c r="Q1518" s="241">
        <v>0</v>
      </c>
      <c r="R1518" s="241">
        <f>Q1518*H1518</f>
        <v>0</v>
      </c>
      <c r="S1518" s="241">
        <v>0</v>
      </c>
      <c r="T1518" s="242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3" t="s">
        <v>637</v>
      </c>
      <c r="AT1518" s="243" t="s">
        <v>226</v>
      </c>
      <c r="AU1518" s="243" t="s">
        <v>93</v>
      </c>
      <c r="AY1518" s="19" t="s">
        <v>224</v>
      </c>
      <c r="BE1518" s="244">
        <f>IF(N1518="základní",J1518,0)</f>
        <v>0</v>
      </c>
      <c r="BF1518" s="244">
        <f>IF(N1518="snížená",J1518,0)</f>
        <v>0</v>
      </c>
      <c r="BG1518" s="244">
        <f>IF(N1518="zákl. přenesená",J1518,0)</f>
        <v>0</v>
      </c>
      <c r="BH1518" s="244">
        <f>IF(N1518="sníž. přenesená",J1518,0)</f>
        <v>0</v>
      </c>
      <c r="BI1518" s="244">
        <f>IF(N1518="nulová",J1518,0)</f>
        <v>0</v>
      </c>
      <c r="BJ1518" s="19" t="s">
        <v>89</v>
      </c>
      <c r="BK1518" s="244">
        <f>ROUND(I1518*H1518,2)</f>
        <v>0</v>
      </c>
      <c r="BL1518" s="19" t="s">
        <v>637</v>
      </c>
      <c r="BM1518" s="243" t="s">
        <v>4690</v>
      </c>
    </row>
    <row r="1519" s="2" customFormat="1" ht="16.5" customHeight="1">
      <c r="A1519" s="40"/>
      <c r="B1519" s="41"/>
      <c r="C1519" s="231" t="s">
        <v>2326</v>
      </c>
      <c r="D1519" s="231" t="s">
        <v>226</v>
      </c>
      <c r="E1519" s="232" t="s">
        <v>2557</v>
      </c>
      <c r="F1519" s="233" t="s">
        <v>2558</v>
      </c>
      <c r="G1519" s="234" t="s">
        <v>1068</v>
      </c>
      <c r="H1519" s="235">
        <v>1</v>
      </c>
      <c r="I1519" s="236"/>
      <c r="J1519" s="237">
        <f>ROUND(I1519*H1519,2)</f>
        <v>0</v>
      </c>
      <c r="K1519" s="238"/>
      <c r="L1519" s="46"/>
      <c r="M1519" s="239" t="s">
        <v>1</v>
      </c>
      <c r="N1519" s="240" t="s">
        <v>44</v>
      </c>
      <c r="O1519" s="93"/>
      <c r="P1519" s="241">
        <f>O1519*H1519</f>
        <v>0</v>
      </c>
      <c r="Q1519" s="241">
        <v>0</v>
      </c>
      <c r="R1519" s="241">
        <f>Q1519*H1519</f>
        <v>0</v>
      </c>
      <c r="S1519" s="241">
        <v>0</v>
      </c>
      <c r="T1519" s="242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3" t="s">
        <v>637</v>
      </c>
      <c r="AT1519" s="243" t="s">
        <v>226</v>
      </c>
      <c r="AU1519" s="243" t="s">
        <v>93</v>
      </c>
      <c r="AY1519" s="19" t="s">
        <v>224</v>
      </c>
      <c r="BE1519" s="244">
        <f>IF(N1519="základní",J1519,0)</f>
        <v>0</v>
      </c>
      <c r="BF1519" s="244">
        <f>IF(N1519="snížená",J1519,0)</f>
        <v>0</v>
      </c>
      <c r="BG1519" s="244">
        <f>IF(N1519="zákl. přenesená",J1519,0)</f>
        <v>0</v>
      </c>
      <c r="BH1519" s="244">
        <f>IF(N1519="sníž. přenesená",J1519,0)</f>
        <v>0</v>
      </c>
      <c r="BI1519" s="244">
        <f>IF(N1519="nulová",J1519,0)</f>
        <v>0</v>
      </c>
      <c r="BJ1519" s="19" t="s">
        <v>89</v>
      </c>
      <c r="BK1519" s="244">
        <f>ROUND(I1519*H1519,2)</f>
        <v>0</v>
      </c>
      <c r="BL1519" s="19" t="s">
        <v>637</v>
      </c>
      <c r="BM1519" s="243" t="s">
        <v>4691</v>
      </c>
    </row>
    <row r="1520" s="2" customFormat="1" ht="16.5" customHeight="1">
      <c r="A1520" s="40"/>
      <c r="B1520" s="41"/>
      <c r="C1520" s="231" t="s">
        <v>2330</v>
      </c>
      <c r="D1520" s="231" t="s">
        <v>226</v>
      </c>
      <c r="E1520" s="232" t="s">
        <v>2561</v>
      </c>
      <c r="F1520" s="233" t="s">
        <v>2562</v>
      </c>
      <c r="G1520" s="234" t="s">
        <v>1068</v>
      </c>
      <c r="H1520" s="235">
        <v>4</v>
      </c>
      <c r="I1520" s="236"/>
      <c r="J1520" s="237">
        <f>ROUND(I1520*H1520,2)</f>
        <v>0</v>
      </c>
      <c r="K1520" s="238"/>
      <c r="L1520" s="46"/>
      <c r="M1520" s="239" t="s">
        <v>1</v>
      </c>
      <c r="N1520" s="240" t="s">
        <v>44</v>
      </c>
      <c r="O1520" s="93"/>
      <c r="P1520" s="241">
        <f>O1520*H1520</f>
        <v>0</v>
      </c>
      <c r="Q1520" s="241">
        <v>0</v>
      </c>
      <c r="R1520" s="241">
        <f>Q1520*H1520</f>
        <v>0</v>
      </c>
      <c r="S1520" s="241">
        <v>0</v>
      </c>
      <c r="T1520" s="242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43" t="s">
        <v>637</v>
      </c>
      <c r="AT1520" s="243" t="s">
        <v>226</v>
      </c>
      <c r="AU1520" s="243" t="s">
        <v>93</v>
      </c>
      <c r="AY1520" s="19" t="s">
        <v>224</v>
      </c>
      <c r="BE1520" s="244">
        <f>IF(N1520="základní",J1520,0)</f>
        <v>0</v>
      </c>
      <c r="BF1520" s="244">
        <f>IF(N1520="snížená",J1520,0)</f>
        <v>0</v>
      </c>
      <c r="BG1520" s="244">
        <f>IF(N1520="zákl. přenesená",J1520,0)</f>
        <v>0</v>
      </c>
      <c r="BH1520" s="244">
        <f>IF(N1520="sníž. přenesená",J1520,0)</f>
        <v>0</v>
      </c>
      <c r="BI1520" s="244">
        <f>IF(N1520="nulová",J1520,0)</f>
        <v>0</v>
      </c>
      <c r="BJ1520" s="19" t="s">
        <v>89</v>
      </c>
      <c r="BK1520" s="244">
        <f>ROUND(I1520*H1520,2)</f>
        <v>0</v>
      </c>
      <c r="BL1520" s="19" t="s">
        <v>637</v>
      </c>
      <c r="BM1520" s="243" t="s">
        <v>4692</v>
      </c>
    </row>
    <row r="1521" s="2" customFormat="1" ht="16.5" customHeight="1">
      <c r="A1521" s="40"/>
      <c r="B1521" s="41"/>
      <c r="C1521" s="231" t="s">
        <v>2334</v>
      </c>
      <c r="D1521" s="231" t="s">
        <v>226</v>
      </c>
      <c r="E1521" s="232" t="s">
        <v>2565</v>
      </c>
      <c r="F1521" s="233" t="s">
        <v>2566</v>
      </c>
      <c r="G1521" s="234" t="s">
        <v>1068</v>
      </c>
      <c r="H1521" s="235">
        <v>1</v>
      </c>
      <c r="I1521" s="236"/>
      <c r="J1521" s="237">
        <f>ROUND(I1521*H1521,2)</f>
        <v>0</v>
      </c>
      <c r="K1521" s="238"/>
      <c r="L1521" s="46"/>
      <c r="M1521" s="239" t="s">
        <v>1</v>
      </c>
      <c r="N1521" s="240" t="s">
        <v>44</v>
      </c>
      <c r="O1521" s="93"/>
      <c r="P1521" s="241">
        <f>O1521*H1521</f>
        <v>0</v>
      </c>
      <c r="Q1521" s="241">
        <v>0</v>
      </c>
      <c r="R1521" s="241">
        <f>Q1521*H1521</f>
        <v>0</v>
      </c>
      <c r="S1521" s="241">
        <v>0</v>
      </c>
      <c r="T1521" s="242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43" t="s">
        <v>637</v>
      </c>
      <c r="AT1521" s="243" t="s">
        <v>226</v>
      </c>
      <c r="AU1521" s="243" t="s">
        <v>93</v>
      </c>
      <c r="AY1521" s="19" t="s">
        <v>224</v>
      </c>
      <c r="BE1521" s="244">
        <f>IF(N1521="základní",J1521,0)</f>
        <v>0</v>
      </c>
      <c r="BF1521" s="244">
        <f>IF(N1521="snížená",J1521,0)</f>
        <v>0</v>
      </c>
      <c r="BG1521" s="244">
        <f>IF(N1521="zákl. přenesená",J1521,0)</f>
        <v>0</v>
      </c>
      <c r="BH1521" s="244">
        <f>IF(N1521="sníž. přenesená",J1521,0)</f>
        <v>0</v>
      </c>
      <c r="BI1521" s="244">
        <f>IF(N1521="nulová",J1521,0)</f>
        <v>0</v>
      </c>
      <c r="BJ1521" s="19" t="s">
        <v>89</v>
      </c>
      <c r="BK1521" s="244">
        <f>ROUND(I1521*H1521,2)</f>
        <v>0</v>
      </c>
      <c r="BL1521" s="19" t="s">
        <v>637</v>
      </c>
      <c r="BM1521" s="243" t="s">
        <v>4693</v>
      </c>
    </row>
    <row r="1522" s="2" customFormat="1" ht="16.5" customHeight="1">
      <c r="A1522" s="40"/>
      <c r="B1522" s="41"/>
      <c r="C1522" s="231" t="s">
        <v>2338</v>
      </c>
      <c r="D1522" s="231" t="s">
        <v>226</v>
      </c>
      <c r="E1522" s="232" t="s">
        <v>2569</v>
      </c>
      <c r="F1522" s="233" t="s">
        <v>2570</v>
      </c>
      <c r="G1522" s="234" t="s">
        <v>1068</v>
      </c>
      <c r="H1522" s="235">
        <v>4</v>
      </c>
      <c r="I1522" s="236"/>
      <c r="J1522" s="237">
        <f>ROUND(I1522*H1522,2)</f>
        <v>0</v>
      </c>
      <c r="K1522" s="238"/>
      <c r="L1522" s="46"/>
      <c r="M1522" s="239" t="s">
        <v>1</v>
      </c>
      <c r="N1522" s="240" t="s">
        <v>44</v>
      </c>
      <c r="O1522" s="93"/>
      <c r="P1522" s="241">
        <f>O1522*H1522</f>
        <v>0</v>
      </c>
      <c r="Q1522" s="241">
        <v>0</v>
      </c>
      <c r="R1522" s="241">
        <f>Q1522*H1522</f>
        <v>0</v>
      </c>
      <c r="S1522" s="241">
        <v>0</v>
      </c>
      <c r="T1522" s="242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43" t="s">
        <v>637</v>
      </c>
      <c r="AT1522" s="243" t="s">
        <v>226</v>
      </c>
      <c r="AU1522" s="243" t="s">
        <v>93</v>
      </c>
      <c r="AY1522" s="19" t="s">
        <v>224</v>
      </c>
      <c r="BE1522" s="244">
        <f>IF(N1522="základní",J1522,0)</f>
        <v>0</v>
      </c>
      <c r="BF1522" s="244">
        <f>IF(N1522="snížená",J1522,0)</f>
        <v>0</v>
      </c>
      <c r="BG1522" s="244">
        <f>IF(N1522="zákl. přenesená",J1522,0)</f>
        <v>0</v>
      </c>
      <c r="BH1522" s="244">
        <f>IF(N1522="sníž. přenesená",J1522,0)</f>
        <v>0</v>
      </c>
      <c r="BI1522" s="244">
        <f>IF(N1522="nulová",J1522,0)</f>
        <v>0</v>
      </c>
      <c r="BJ1522" s="19" t="s">
        <v>89</v>
      </c>
      <c r="BK1522" s="244">
        <f>ROUND(I1522*H1522,2)</f>
        <v>0</v>
      </c>
      <c r="BL1522" s="19" t="s">
        <v>637</v>
      </c>
      <c r="BM1522" s="243" t="s">
        <v>4694</v>
      </c>
    </row>
    <row r="1523" s="2" customFormat="1" ht="16.5" customHeight="1">
      <c r="A1523" s="40"/>
      <c r="B1523" s="41"/>
      <c r="C1523" s="231" t="s">
        <v>2342</v>
      </c>
      <c r="D1523" s="231" t="s">
        <v>226</v>
      </c>
      <c r="E1523" s="232" t="s">
        <v>2573</v>
      </c>
      <c r="F1523" s="233" t="s">
        <v>2574</v>
      </c>
      <c r="G1523" s="234" t="s">
        <v>1068</v>
      </c>
      <c r="H1523" s="235">
        <v>1</v>
      </c>
      <c r="I1523" s="236"/>
      <c r="J1523" s="237">
        <f>ROUND(I1523*H1523,2)</f>
        <v>0</v>
      </c>
      <c r="K1523" s="238"/>
      <c r="L1523" s="46"/>
      <c r="M1523" s="239" t="s">
        <v>1</v>
      </c>
      <c r="N1523" s="240" t="s">
        <v>44</v>
      </c>
      <c r="O1523" s="93"/>
      <c r="P1523" s="241">
        <f>O1523*H1523</f>
        <v>0</v>
      </c>
      <c r="Q1523" s="241">
        <v>0</v>
      </c>
      <c r="R1523" s="241">
        <f>Q1523*H1523</f>
        <v>0</v>
      </c>
      <c r="S1523" s="241">
        <v>0</v>
      </c>
      <c r="T1523" s="242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43" t="s">
        <v>637</v>
      </c>
      <c r="AT1523" s="243" t="s">
        <v>226</v>
      </c>
      <c r="AU1523" s="243" t="s">
        <v>93</v>
      </c>
      <c r="AY1523" s="19" t="s">
        <v>224</v>
      </c>
      <c r="BE1523" s="244">
        <f>IF(N1523="základní",J1523,0)</f>
        <v>0</v>
      </c>
      <c r="BF1523" s="244">
        <f>IF(N1523="snížená",J1523,0)</f>
        <v>0</v>
      </c>
      <c r="BG1523" s="244">
        <f>IF(N1523="zákl. přenesená",J1523,0)</f>
        <v>0</v>
      </c>
      <c r="BH1523" s="244">
        <f>IF(N1523="sníž. přenesená",J1523,0)</f>
        <v>0</v>
      </c>
      <c r="BI1523" s="244">
        <f>IF(N1523="nulová",J1523,0)</f>
        <v>0</v>
      </c>
      <c r="BJ1523" s="19" t="s">
        <v>89</v>
      </c>
      <c r="BK1523" s="244">
        <f>ROUND(I1523*H1523,2)</f>
        <v>0</v>
      </c>
      <c r="BL1523" s="19" t="s">
        <v>637</v>
      </c>
      <c r="BM1523" s="243" t="s">
        <v>4695</v>
      </c>
    </row>
    <row r="1524" s="2" customFormat="1" ht="16.5" customHeight="1">
      <c r="A1524" s="40"/>
      <c r="B1524" s="41"/>
      <c r="C1524" s="231" t="s">
        <v>2346</v>
      </c>
      <c r="D1524" s="231" t="s">
        <v>226</v>
      </c>
      <c r="E1524" s="232" t="s">
        <v>2577</v>
      </c>
      <c r="F1524" s="233" t="s">
        <v>2578</v>
      </c>
      <c r="G1524" s="234" t="s">
        <v>273</v>
      </c>
      <c r="H1524" s="235">
        <v>510</v>
      </c>
      <c r="I1524" s="236"/>
      <c r="J1524" s="237">
        <f>ROUND(I1524*H1524,2)</f>
        <v>0</v>
      </c>
      <c r="K1524" s="238"/>
      <c r="L1524" s="46"/>
      <c r="M1524" s="239" t="s">
        <v>1</v>
      </c>
      <c r="N1524" s="240" t="s">
        <v>44</v>
      </c>
      <c r="O1524" s="93"/>
      <c r="P1524" s="241">
        <f>O1524*H1524</f>
        <v>0</v>
      </c>
      <c r="Q1524" s="241">
        <v>0</v>
      </c>
      <c r="R1524" s="241">
        <f>Q1524*H1524</f>
        <v>0</v>
      </c>
      <c r="S1524" s="241">
        <v>0</v>
      </c>
      <c r="T1524" s="242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3" t="s">
        <v>637</v>
      </c>
      <c r="AT1524" s="243" t="s">
        <v>226</v>
      </c>
      <c r="AU1524" s="243" t="s">
        <v>93</v>
      </c>
      <c r="AY1524" s="19" t="s">
        <v>224</v>
      </c>
      <c r="BE1524" s="244">
        <f>IF(N1524="základní",J1524,0)</f>
        <v>0</v>
      </c>
      <c r="BF1524" s="244">
        <f>IF(N1524="snížená",J1524,0)</f>
        <v>0</v>
      </c>
      <c r="BG1524" s="244">
        <f>IF(N1524="zákl. přenesená",J1524,0)</f>
        <v>0</v>
      </c>
      <c r="BH1524" s="244">
        <f>IF(N1524="sníž. přenesená",J1524,0)</f>
        <v>0</v>
      </c>
      <c r="BI1524" s="244">
        <f>IF(N1524="nulová",J1524,0)</f>
        <v>0</v>
      </c>
      <c r="BJ1524" s="19" t="s">
        <v>89</v>
      </c>
      <c r="BK1524" s="244">
        <f>ROUND(I1524*H1524,2)</f>
        <v>0</v>
      </c>
      <c r="BL1524" s="19" t="s">
        <v>637</v>
      </c>
      <c r="BM1524" s="243" t="s">
        <v>4696</v>
      </c>
    </row>
    <row r="1525" s="2" customFormat="1" ht="16.5" customHeight="1">
      <c r="A1525" s="40"/>
      <c r="B1525" s="41"/>
      <c r="C1525" s="231" t="s">
        <v>2352</v>
      </c>
      <c r="D1525" s="231" t="s">
        <v>226</v>
      </c>
      <c r="E1525" s="232" t="s">
        <v>2581</v>
      </c>
      <c r="F1525" s="233" t="s">
        <v>2582</v>
      </c>
      <c r="G1525" s="234" t="s">
        <v>273</v>
      </c>
      <c r="H1525" s="235">
        <v>65</v>
      </c>
      <c r="I1525" s="236"/>
      <c r="J1525" s="237">
        <f>ROUND(I1525*H1525,2)</f>
        <v>0</v>
      </c>
      <c r="K1525" s="238"/>
      <c r="L1525" s="46"/>
      <c r="M1525" s="239" t="s">
        <v>1</v>
      </c>
      <c r="N1525" s="240" t="s">
        <v>44</v>
      </c>
      <c r="O1525" s="93"/>
      <c r="P1525" s="241">
        <f>O1525*H1525</f>
        <v>0</v>
      </c>
      <c r="Q1525" s="241">
        <v>0</v>
      </c>
      <c r="R1525" s="241">
        <f>Q1525*H1525</f>
        <v>0</v>
      </c>
      <c r="S1525" s="241">
        <v>0</v>
      </c>
      <c r="T1525" s="242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3" t="s">
        <v>637</v>
      </c>
      <c r="AT1525" s="243" t="s">
        <v>226</v>
      </c>
      <c r="AU1525" s="243" t="s">
        <v>93</v>
      </c>
      <c r="AY1525" s="19" t="s">
        <v>224</v>
      </c>
      <c r="BE1525" s="244">
        <f>IF(N1525="základní",J1525,0)</f>
        <v>0</v>
      </c>
      <c r="BF1525" s="244">
        <f>IF(N1525="snížená",J1525,0)</f>
        <v>0</v>
      </c>
      <c r="BG1525" s="244">
        <f>IF(N1525="zákl. přenesená",J1525,0)</f>
        <v>0</v>
      </c>
      <c r="BH1525" s="244">
        <f>IF(N1525="sníž. přenesená",J1525,0)</f>
        <v>0</v>
      </c>
      <c r="BI1525" s="244">
        <f>IF(N1525="nulová",J1525,0)</f>
        <v>0</v>
      </c>
      <c r="BJ1525" s="19" t="s">
        <v>89</v>
      </c>
      <c r="BK1525" s="244">
        <f>ROUND(I1525*H1525,2)</f>
        <v>0</v>
      </c>
      <c r="BL1525" s="19" t="s">
        <v>637</v>
      </c>
      <c r="BM1525" s="243" t="s">
        <v>4697</v>
      </c>
    </row>
    <row r="1526" s="2" customFormat="1" ht="16.5" customHeight="1">
      <c r="A1526" s="40"/>
      <c r="B1526" s="41"/>
      <c r="C1526" s="231" t="s">
        <v>2376</v>
      </c>
      <c r="D1526" s="231" t="s">
        <v>226</v>
      </c>
      <c r="E1526" s="232" t="s">
        <v>2589</v>
      </c>
      <c r="F1526" s="233" t="s">
        <v>2590</v>
      </c>
      <c r="G1526" s="234" t="s">
        <v>2591</v>
      </c>
      <c r="H1526" s="235">
        <v>20</v>
      </c>
      <c r="I1526" s="236"/>
      <c r="J1526" s="237">
        <f>ROUND(I1526*H1526,2)</f>
        <v>0</v>
      </c>
      <c r="K1526" s="238"/>
      <c r="L1526" s="46"/>
      <c r="M1526" s="239" t="s">
        <v>1</v>
      </c>
      <c r="N1526" s="240" t="s">
        <v>44</v>
      </c>
      <c r="O1526" s="93"/>
      <c r="P1526" s="241">
        <f>O1526*H1526</f>
        <v>0</v>
      </c>
      <c r="Q1526" s="241">
        <v>0</v>
      </c>
      <c r="R1526" s="241">
        <f>Q1526*H1526</f>
        <v>0</v>
      </c>
      <c r="S1526" s="241">
        <v>0</v>
      </c>
      <c r="T1526" s="242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43" t="s">
        <v>637</v>
      </c>
      <c r="AT1526" s="243" t="s">
        <v>226</v>
      </c>
      <c r="AU1526" s="243" t="s">
        <v>93</v>
      </c>
      <c r="AY1526" s="19" t="s">
        <v>224</v>
      </c>
      <c r="BE1526" s="244">
        <f>IF(N1526="základní",J1526,0)</f>
        <v>0</v>
      </c>
      <c r="BF1526" s="244">
        <f>IF(N1526="snížená",J1526,0)</f>
        <v>0</v>
      </c>
      <c r="BG1526" s="244">
        <f>IF(N1526="zákl. přenesená",J1526,0)</f>
        <v>0</v>
      </c>
      <c r="BH1526" s="244">
        <f>IF(N1526="sníž. přenesená",J1526,0)</f>
        <v>0</v>
      </c>
      <c r="BI1526" s="244">
        <f>IF(N1526="nulová",J1526,0)</f>
        <v>0</v>
      </c>
      <c r="BJ1526" s="19" t="s">
        <v>89</v>
      </c>
      <c r="BK1526" s="244">
        <f>ROUND(I1526*H1526,2)</f>
        <v>0</v>
      </c>
      <c r="BL1526" s="19" t="s">
        <v>637</v>
      </c>
      <c r="BM1526" s="243" t="s">
        <v>4698</v>
      </c>
    </row>
    <row r="1527" s="2" customFormat="1" ht="16.5" customHeight="1">
      <c r="A1527" s="40"/>
      <c r="B1527" s="41"/>
      <c r="C1527" s="231" t="s">
        <v>2380</v>
      </c>
      <c r="D1527" s="231" t="s">
        <v>226</v>
      </c>
      <c r="E1527" s="232" t="s">
        <v>2594</v>
      </c>
      <c r="F1527" s="233" t="s">
        <v>2595</v>
      </c>
      <c r="G1527" s="234" t="s">
        <v>1068</v>
      </c>
      <c r="H1527" s="235">
        <v>6</v>
      </c>
      <c r="I1527" s="236"/>
      <c r="J1527" s="237">
        <f>ROUND(I1527*H1527,2)</f>
        <v>0</v>
      </c>
      <c r="K1527" s="238"/>
      <c r="L1527" s="46"/>
      <c r="M1527" s="239" t="s">
        <v>1</v>
      </c>
      <c r="N1527" s="240" t="s">
        <v>44</v>
      </c>
      <c r="O1527" s="93"/>
      <c r="P1527" s="241">
        <f>O1527*H1527</f>
        <v>0</v>
      </c>
      <c r="Q1527" s="241">
        <v>0</v>
      </c>
      <c r="R1527" s="241">
        <f>Q1527*H1527</f>
        <v>0</v>
      </c>
      <c r="S1527" s="241">
        <v>0</v>
      </c>
      <c r="T1527" s="242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43" t="s">
        <v>637</v>
      </c>
      <c r="AT1527" s="243" t="s">
        <v>226</v>
      </c>
      <c r="AU1527" s="243" t="s">
        <v>93</v>
      </c>
      <c r="AY1527" s="19" t="s">
        <v>224</v>
      </c>
      <c r="BE1527" s="244">
        <f>IF(N1527="základní",J1527,0)</f>
        <v>0</v>
      </c>
      <c r="BF1527" s="244">
        <f>IF(N1527="snížená",J1527,0)</f>
        <v>0</v>
      </c>
      <c r="BG1527" s="244">
        <f>IF(N1527="zákl. přenesená",J1527,0)</f>
        <v>0</v>
      </c>
      <c r="BH1527" s="244">
        <f>IF(N1527="sníž. přenesená",J1527,0)</f>
        <v>0</v>
      </c>
      <c r="BI1527" s="244">
        <f>IF(N1527="nulová",J1527,0)</f>
        <v>0</v>
      </c>
      <c r="BJ1527" s="19" t="s">
        <v>89</v>
      </c>
      <c r="BK1527" s="244">
        <f>ROUND(I1527*H1527,2)</f>
        <v>0</v>
      </c>
      <c r="BL1527" s="19" t="s">
        <v>637</v>
      </c>
      <c r="BM1527" s="243" t="s">
        <v>4699</v>
      </c>
    </row>
    <row r="1528" s="12" customFormat="1" ht="20.88" customHeight="1">
      <c r="A1528" s="12"/>
      <c r="B1528" s="215"/>
      <c r="C1528" s="216"/>
      <c r="D1528" s="217" t="s">
        <v>77</v>
      </c>
      <c r="E1528" s="229" t="s">
        <v>2597</v>
      </c>
      <c r="F1528" s="229" t="s">
        <v>2598</v>
      </c>
      <c r="G1528" s="216"/>
      <c r="H1528" s="216"/>
      <c r="I1528" s="219"/>
      <c r="J1528" s="230">
        <f>BK1528</f>
        <v>0</v>
      </c>
      <c r="K1528" s="216"/>
      <c r="L1528" s="221"/>
      <c r="M1528" s="222"/>
      <c r="N1528" s="223"/>
      <c r="O1528" s="223"/>
      <c r="P1528" s="224">
        <f>SUM(P1529:P1535)</f>
        <v>0</v>
      </c>
      <c r="Q1528" s="223"/>
      <c r="R1528" s="224">
        <f>SUM(R1529:R1535)</f>
        <v>0</v>
      </c>
      <c r="S1528" s="223"/>
      <c r="T1528" s="225">
        <f>SUM(T1529:T1535)</f>
        <v>0</v>
      </c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R1528" s="226" t="s">
        <v>93</v>
      </c>
      <c r="AT1528" s="227" t="s">
        <v>77</v>
      </c>
      <c r="AU1528" s="227" t="s">
        <v>89</v>
      </c>
      <c r="AY1528" s="226" t="s">
        <v>224</v>
      </c>
      <c r="BK1528" s="228">
        <f>SUM(BK1529:BK1535)</f>
        <v>0</v>
      </c>
    </row>
    <row r="1529" s="2" customFormat="1" ht="24.15" customHeight="1">
      <c r="A1529" s="40"/>
      <c r="B1529" s="41"/>
      <c r="C1529" s="231" t="s">
        <v>2384</v>
      </c>
      <c r="D1529" s="231" t="s">
        <v>226</v>
      </c>
      <c r="E1529" s="232" t="s">
        <v>2600</v>
      </c>
      <c r="F1529" s="233" t="s">
        <v>2601</v>
      </c>
      <c r="G1529" s="234" t="s">
        <v>1068</v>
      </c>
      <c r="H1529" s="235">
        <v>1</v>
      </c>
      <c r="I1529" s="236"/>
      <c r="J1529" s="237">
        <f>ROUND(I1529*H1529,2)</f>
        <v>0</v>
      </c>
      <c r="K1529" s="238"/>
      <c r="L1529" s="46"/>
      <c r="M1529" s="239" t="s">
        <v>1</v>
      </c>
      <c r="N1529" s="240" t="s">
        <v>44</v>
      </c>
      <c r="O1529" s="93"/>
      <c r="P1529" s="241">
        <f>O1529*H1529</f>
        <v>0</v>
      </c>
      <c r="Q1529" s="241">
        <v>0</v>
      </c>
      <c r="R1529" s="241">
        <f>Q1529*H1529</f>
        <v>0</v>
      </c>
      <c r="S1529" s="241">
        <v>0</v>
      </c>
      <c r="T1529" s="242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3" t="s">
        <v>637</v>
      </c>
      <c r="AT1529" s="243" t="s">
        <v>226</v>
      </c>
      <c r="AU1529" s="243" t="s">
        <v>93</v>
      </c>
      <c r="AY1529" s="19" t="s">
        <v>224</v>
      </c>
      <c r="BE1529" s="244">
        <f>IF(N1529="základní",J1529,0)</f>
        <v>0</v>
      </c>
      <c r="BF1529" s="244">
        <f>IF(N1529="snížená",J1529,0)</f>
        <v>0</v>
      </c>
      <c r="BG1529" s="244">
        <f>IF(N1529="zákl. přenesená",J1529,0)</f>
        <v>0</v>
      </c>
      <c r="BH1529" s="244">
        <f>IF(N1529="sníž. přenesená",J1529,0)</f>
        <v>0</v>
      </c>
      <c r="BI1529" s="244">
        <f>IF(N1529="nulová",J1529,0)</f>
        <v>0</v>
      </c>
      <c r="BJ1529" s="19" t="s">
        <v>89</v>
      </c>
      <c r="BK1529" s="244">
        <f>ROUND(I1529*H1529,2)</f>
        <v>0</v>
      </c>
      <c r="BL1529" s="19" t="s">
        <v>637</v>
      </c>
      <c r="BM1529" s="243" t="s">
        <v>4700</v>
      </c>
    </row>
    <row r="1530" s="2" customFormat="1" ht="16.5" customHeight="1">
      <c r="A1530" s="40"/>
      <c r="B1530" s="41"/>
      <c r="C1530" s="231" t="s">
        <v>2388</v>
      </c>
      <c r="D1530" s="231" t="s">
        <v>226</v>
      </c>
      <c r="E1530" s="232" t="s">
        <v>2604</v>
      </c>
      <c r="F1530" s="233" t="s">
        <v>2605</v>
      </c>
      <c r="G1530" s="234" t="s">
        <v>1068</v>
      </c>
      <c r="H1530" s="235">
        <v>6</v>
      </c>
      <c r="I1530" s="236"/>
      <c r="J1530" s="237">
        <f>ROUND(I1530*H1530,2)</f>
        <v>0</v>
      </c>
      <c r="K1530" s="238"/>
      <c r="L1530" s="46"/>
      <c r="M1530" s="239" t="s">
        <v>1</v>
      </c>
      <c r="N1530" s="240" t="s">
        <v>44</v>
      </c>
      <c r="O1530" s="93"/>
      <c r="P1530" s="241">
        <f>O1530*H1530</f>
        <v>0</v>
      </c>
      <c r="Q1530" s="241">
        <v>0</v>
      </c>
      <c r="R1530" s="241">
        <f>Q1530*H1530</f>
        <v>0</v>
      </c>
      <c r="S1530" s="241">
        <v>0</v>
      </c>
      <c r="T1530" s="242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43" t="s">
        <v>637</v>
      </c>
      <c r="AT1530" s="243" t="s">
        <v>226</v>
      </c>
      <c r="AU1530" s="243" t="s">
        <v>93</v>
      </c>
      <c r="AY1530" s="19" t="s">
        <v>224</v>
      </c>
      <c r="BE1530" s="244">
        <f>IF(N1530="základní",J1530,0)</f>
        <v>0</v>
      </c>
      <c r="BF1530" s="244">
        <f>IF(N1530="snížená",J1530,0)</f>
        <v>0</v>
      </c>
      <c r="BG1530" s="244">
        <f>IF(N1530="zákl. přenesená",J1530,0)</f>
        <v>0</v>
      </c>
      <c r="BH1530" s="244">
        <f>IF(N1530="sníž. přenesená",J1530,0)</f>
        <v>0</v>
      </c>
      <c r="BI1530" s="244">
        <f>IF(N1530="nulová",J1530,0)</f>
        <v>0</v>
      </c>
      <c r="BJ1530" s="19" t="s">
        <v>89</v>
      </c>
      <c r="BK1530" s="244">
        <f>ROUND(I1530*H1530,2)</f>
        <v>0</v>
      </c>
      <c r="BL1530" s="19" t="s">
        <v>637</v>
      </c>
      <c r="BM1530" s="243" t="s">
        <v>4701</v>
      </c>
    </row>
    <row r="1531" s="2" customFormat="1" ht="16.5" customHeight="1">
      <c r="A1531" s="40"/>
      <c r="B1531" s="41"/>
      <c r="C1531" s="231" t="s">
        <v>2392</v>
      </c>
      <c r="D1531" s="231" t="s">
        <v>226</v>
      </c>
      <c r="E1531" s="232" t="s">
        <v>2608</v>
      </c>
      <c r="F1531" s="233" t="s">
        <v>2609</v>
      </c>
      <c r="G1531" s="234" t="s">
        <v>1068</v>
      </c>
      <c r="H1531" s="235">
        <v>2</v>
      </c>
      <c r="I1531" s="236"/>
      <c r="J1531" s="237">
        <f>ROUND(I1531*H1531,2)</f>
        <v>0</v>
      </c>
      <c r="K1531" s="238"/>
      <c r="L1531" s="46"/>
      <c r="M1531" s="239" t="s">
        <v>1</v>
      </c>
      <c r="N1531" s="240" t="s">
        <v>44</v>
      </c>
      <c r="O1531" s="93"/>
      <c r="P1531" s="241">
        <f>O1531*H1531</f>
        <v>0</v>
      </c>
      <c r="Q1531" s="241">
        <v>0</v>
      </c>
      <c r="R1531" s="241">
        <f>Q1531*H1531</f>
        <v>0</v>
      </c>
      <c r="S1531" s="241">
        <v>0</v>
      </c>
      <c r="T1531" s="242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3" t="s">
        <v>637</v>
      </c>
      <c r="AT1531" s="243" t="s">
        <v>226</v>
      </c>
      <c r="AU1531" s="243" t="s">
        <v>93</v>
      </c>
      <c r="AY1531" s="19" t="s">
        <v>224</v>
      </c>
      <c r="BE1531" s="244">
        <f>IF(N1531="základní",J1531,0)</f>
        <v>0</v>
      </c>
      <c r="BF1531" s="244">
        <f>IF(N1531="snížená",J1531,0)</f>
        <v>0</v>
      </c>
      <c r="BG1531" s="244">
        <f>IF(N1531="zákl. přenesená",J1531,0)</f>
        <v>0</v>
      </c>
      <c r="BH1531" s="244">
        <f>IF(N1531="sníž. přenesená",J1531,0)</f>
        <v>0</v>
      </c>
      <c r="BI1531" s="244">
        <f>IF(N1531="nulová",J1531,0)</f>
        <v>0</v>
      </c>
      <c r="BJ1531" s="19" t="s">
        <v>89</v>
      </c>
      <c r="BK1531" s="244">
        <f>ROUND(I1531*H1531,2)</f>
        <v>0</v>
      </c>
      <c r="BL1531" s="19" t="s">
        <v>637</v>
      </c>
      <c r="BM1531" s="243" t="s">
        <v>4702</v>
      </c>
    </row>
    <row r="1532" s="2" customFormat="1" ht="16.5" customHeight="1">
      <c r="A1532" s="40"/>
      <c r="B1532" s="41"/>
      <c r="C1532" s="231" t="s">
        <v>2396</v>
      </c>
      <c r="D1532" s="231" t="s">
        <v>226</v>
      </c>
      <c r="E1532" s="232" t="s">
        <v>2612</v>
      </c>
      <c r="F1532" s="233" t="s">
        <v>2613</v>
      </c>
      <c r="G1532" s="234" t="s">
        <v>1068</v>
      </c>
      <c r="H1532" s="235">
        <v>1</v>
      </c>
      <c r="I1532" s="236"/>
      <c r="J1532" s="237">
        <f>ROUND(I1532*H1532,2)</f>
        <v>0</v>
      </c>
      <c r="K1532" s="238"/>
      <c r="L1532" s="46"/>
      <c r="M1532" s="239" t="s">
        <v>1</v>
      </c>
      <c r="N1532" s="240" t="s">
        <v>44</v>
      </c>
      <c r="O1532" s="93"/>
      <c r="P1532" s="241">
        <f>O1532*H1532</f>
        <v>0</v>
      </c>
      <c r="Q1532" s="241">
        <v>0</v>
      </c>
      <c r="R1532" s="241">
        <f>Q1532*H1532</f>
        <v>0</v>
      </c>
      <c r="S1532" s="241">
        <v>0</v>
      </c>
      <c r="T1532" s="242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3" t="s">
        <v>637</v>
      </c>
      <c r="AT1532" s="243" t="s">
        <v>226</v>
      </c>
      <c r="AU1532" s="243" t="s">
        <v>93</v>
      </c>
      <c r="AY1532" s="19" t="s">
        <v>224</v>
      </c>
      <c r="BE1532" s="244">
        <f>IF(N1532="základní",J1532,0)</f>
        <v>0</v>
      </c>
      <c r="BF1532" s="244">
        <f>IF(N1532="snížená",J1532,0)</f>
        <v>0</v>
      </c>
      <c r="BG1532" s="244">
        <f>IF(N1532="zákl. přenesená",J1532,0)</f>
        <v>0</v>
      </c>
      <c r="BH1532" s="244">
        <f>IF(N1532="sníž. přenesená",J1532,0)</f>
        <v>0</v>
      </c>
      <c r="BI1532" s="244">
        <f>IF(N1532="nulová",J1532,0)</f>
        <v>0</v>
      </c>
      <c r="BJ1532" s="19" t="s">
        <v>89</v>
      </c>
      <c r="BK1532" s="244">
        <f>ROUND(I1532*H1532,2)</f>
        <v>0</v>
      </c>
      <c r="BL1532" s="19" t="s">
        <v>637</v>
      </c>
      <c r="BM1532" s="243" t="s">
        <v>4703</v>
      </c>
    </row>
    <row r="1533" s="2" customFormat="1" ht="16.5" customHeight="1">
      <c r="A1533" s="40"/>
      <c r="B1533" s="41"/>
      <c r="C1533" s="231" t="s">
        <v>2400</v>
      </c>
      <c r="D1533" s="231" t="s">
        <v>226</v>
      </c>
      <c r="E1533" s="232" t="s">
        <v>2616</v>
      </c>
      <c r="F1533" s="233" t="s">
        <v>2617</v>
      </c>
      <c r="G1533" s="234" t="s">
        <v>1068</v>
      </c>
      <c r="H1533" s="235">
        <v>1</v>
      </c>
      <c r="I1533" s="236"/>
      <c r="J1533" s="237">
        <f>ROUND(I1533*H1533,2)</f>
        <v>0</v>
      </c>
      <c r="K1533" s="238"/>
      <c r="L1533" s="46"/>
      <c r="M1533" s="239" t="s">
        <v>1</v>
      </c>
      <c r="N1533" s="240" t="s">
        <v>44</v>
      </c>
      <c r="O1533" s="93"/>
      <c r="P1533" s="241">
        <f>O1533*H1533</f>
        <v>0</v>
      </c>
      <c r="Q1533" s="241">
        <v>0</v>
      </c>
      <c r="R1533" s="241">
        <f>Q1533*H1533</f>
        <v>0</v>
      </c>
      <c r="S1533" s="241">
        <v>0</v>
      </c>
      <c r="T1533" s="242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3" t="s">
        <v>637</v>
      </c>
      <c r="AT1533" s="243" t="s">
        <v>226</v>
      </c>
      <c r="AU1533" s="243" t="s">
        <v>93</v>
      </c>
      <c r="AY1533" s="19" t="s">
        <v>224</v>
      </c>
      <c r="BE1533" s="244">
        <f>IF(N1533="základní",J1533,0)</f>
        <v>0</v>
      </c>
      <c r="BF1533" s="244">
        <f>IF(N1533="snížená",J1533,0)</f>
        <v>0</v>
      </c>
      <c r="BG1533" s="244">
        <f>IF(N1533="zákl. přenesená",J1533,0)</f>
        <v>0</v>
      </c>
      <c r="BH1533" s="244">
        <f>IF(N1533="sníž. přenesená",J1533,0)</f>
        <v>0</v>
      </c>
      <c r="BI1533" s="244">
        <f>IF(N1533="nulová",J1533,0)</f>
        <v>0</v>
      </c>
      <c r="BJ1533" s="19" t="s">
        <v>89</v>
      </c>
      <c r="BK1533" s="244">
        <f>ROUND(I1533*H1533,2)</f>
        <v>0</v>
      </c>
      <c r="BL1533" s="19" t="s">
        <v>637</v>
      </c>
      <c r="BM1533" s="243" t="s">
        <v>4704</v>
      </c>
    </row>
    <row r="1534" s="2" customFormat="1" ht="16.5" customHeight="1">
      <c r="A1534" s="40"/>
      <c r="B1534" s="41"/>
      <c r="C1534" s="231" t="s">
        <v>2404</v>
      </c>
      <c r="D1534" s="231" t="s">
        <v>226</v>
      </c>
      <c r="E1534" s="232" t="s">
        <v>2620</v>
      </c>
      <c r="F1534" s="233" t="s">
        <v>2621</v>
      </c>
      <c r="G1534" s="234" t="s">
        <v>273</v>
      </c>
      <c r="H1534" s="235">
        <v>15</v>
      </c>
      <c r="I1534" s="236"/>
      <c r="J1534" s="237">
        <f>ROUND(I1534*H1534,2)</f>
        <v>0</v>
      </c>
      <c r="K1534" s="238"/>
      <c r="L1534" s="46"/>
      <c r="M1534" s="239" t="s">
        <v>1</v>
      </c>
      <c r="N1534" s="240" t="s">
        <v>44</v>
      </c>
      <c r="O1534" s="93"/>
      <c r="P1534" s="241">
        <f>O1534*H1534</f>
        <v>0</v>
      </c>
      <c r="Q1534" s="241">
        <v>0</v>
      </c>
      <c r="R1534" s="241">
        <f>Q1534*H1534</f>
        <v>0</v>
      </c>
      <c r="S1534" s="241">
        <v>0</v>
      </c>
      <c r="T1534" s="242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3" t="s">
        <v>637</v>
      </c>
      <c r="AT1534" s="243" t="s">
        <v>226</v>
      </c>
      <c r="AU1534" s="243" t="s">
        <v>93</v>
      </c>
      <c r="AY1534" s="19" t="s">
        <v>224</v>
      </c>
      <c r="BE1534" s="244">
        <f>IF(N1534="základní",J1534,0)</f>
        <v>0</v>
      </c>
      <c r="BF1534" s="244">
        <f>IF(N1534="snížená",J1534,0)</f>
        <v>0</v>
      </c>
      <c r="BG1534" s="244">
        <f>IF(N1534="zákl. přenesená",J1534,0)</f>
        <v>0</v>
      </c>
      <c r="BH1534" s="244">
        <f>IF(N1534="sníž. přenesená",J1534,0)</f>
        <v>0</v>
      </c>
      <c r="BI1534" s="244">
        <f>IF(N1534="nulová",J1534,0)</f>
        <v>0</v>
      </c>
      <c r="BJ1534" s="19" t="s">
        <v>89</v>
      </c>
      <c r="BK1534" s="244">
        <f>ROUND(I1534*H1534,2)</f>
        <v>0</v>
      </c>
      <c r="BL1534" s="19" t="s">
        <v>637</v>
      </c>
      <c r="BM1534" s="243" t="s">
        <v>4705</v>
      </c>
    </row>
    <row r="1535" s="2" customFormat="1" ht="16.5" customHeight="1">
      <c r="A1535" s="40"/>
      <c r="B1535" s="41"/>
      <c r="C1535" s="231" t="s">
        <v>2408</v>
      </c>
      <c r="D1535" s="231" t="s">
        <v>226</v>
      </c>
      <c r="E1535" s="232" t="s">
        <v>2624</v>
      </c>
      <c r="F1535" s="233" t="s">
        <v>2625</v>
      </c>
      <c r="G1535" s="234" t="s">
        <v>273</v>
      </c>
      <c r="H1535" s="235">
        <v>71</v>
      </c>
      <c r="I1535" s="236"/>
      <c r="J1535" s="237">
        <f>ROUND(I1535*H1535,2)</f>
        <v>0</v>
      </c>
      <c r="K1535" s="238"/>
      <c r="L1535" s="46"/>
      <c r="M1535" s="239" t="s">
        <v>1</v>
      </c>
      <c r="N1535" s="240" t="s">
        <v>44</v>
      </c>
      <c r="O1535" s="93"/>
      <c r="P1535" s="241">
        <f>O1535*H1535</f>
        <v>0</v>
      </c>
      <c r="Q1535" s="241">
        <v>0</v>
      </c>
      <c r="R1535" s="241">
        <f>Q1535*H1535</f>
        <v>0</v>
      </c>
      <c r="S1535" s="241">
        <v>0</v>
      </c>
      <c r="T1535" s="242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43" t="s">
        <v>637</v>
      </c>
      <c r="AT1535" s="243" t="s">
        <v>226</v>
      </c>
      <c r="AU1535" s="243" t="s">
        <v>93</v>
      </c>
      <c r="AY1535" s="19" t="s">
        <v>224</v>
      </c>
      <c r="BE1535" s="244">
        <f>IF(N1535="základní",J1535,0)</f>
        <v>0</v>
      </c>
      <c r="BF1535" s="244">
        <f>IF(N1535="snížená",J1535,0)</f>
        <v>0</v>
      </c>
      <c r="BG1535" s="244">
        <f>IF(N1535="zákl. přenesená",J1535,0)</f>
        <v>0</v>
      </c>
      <c r="BH1535" s="244">
        <f>IF(N1535="sníž. přenesená",J1535,0)</f>
        <v>0</v>
      </c>
      <c r="BI1535" s="244">
        <f>IF(N1535="nulová",J1535,0)</f>
        <v>0</v>
      </c>
      <c r="BJ1535" s="19" t="s">
        <v>89</v>
      </c>
      <c r="BK1535" s="244">
        <f>ROUND(I1535*H1535,2)</f>
        <v>0</v>
      </c>
      <c r="BL1535" s="19" t="s">
        <v>637</v>
      </c>
      <c r="BM1535" s="243" t="s">
        <v>4706</v>
      </c>
    </row>
    <row r="1536" s="12" customFormat="1" ht="20.88" customHeight="1">
      <c r="A1536" s="12"/>
      <c r="B1536" s="215"/>
      <c r="C1536" s="216"/>
      <c r="D1536" s="217" t="s">
        <v>77</v>
      </c>
      <c r="E1536" s="229" t="s">
        <v>2627</v>
      </c>
      <c r="F1536" s="229" t="s">
        <v>2628</v>
      </c>
      <c r="G1536" s="216"/>
      <c r="H1536" s="216"/>
      <c r="I1536" s="219"/>
      <c r="J1536" s="230">
        <f>BK1536</f>
        <v>0</v>
      </c>
      <c r="K1536" s="216"/>
      <c r="L1536" s="221"/>
      <c r="M1536" s="222"/>
      <c r="N1536" s="223"/>
      <c r="O1536" s="223"/>
      <c r="P1536" s="224">
        <f>SUM(P1537:P1553)</f>
        <v>0</v>
      </c>
      <c r="Q1536" s="223"/>
      <c r="R1536" s="224">
        <f>SUM(R1537:R1553)</f>
        <v>0</v>
      </c>
      <c r="S1536" s="223"/>
      <c r="T1536" s="225">
        <f>SUM(T1537:T1553)</f>
        <v>0</v>
      </c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R1536" s="226" t="s">
        <v>93</v>
      </c>
      <c r="AT1536" s="227" t="s">
        <v>77</v>
      </c>
      <c r="AU1536" s="227" t="s">
        <v>89</v>
      </c>
      <c r="AY1536" s="226" t="s">
        <v>224</v>
      </c>
      <c r="BK1536" s="228">
        <f>SUM(BK1537:BK1553)</f>
        <v>0</v>
      </c>
    </row>
    <row r="1537" s="2" customFormat="1" ht="16.5" customHeight="1">
      <c r="A1537" s="40"/>
      <c r="B1537" s="41"/>
      <c r="C1537" s="231" t="s">
        <v>2412</v>
      </c>
      <c r="D1537" s="231" t="s">
        <v>226</v>
      </c>
      <c r="E1537" s="232" t="s">
        <v>2630</v>
      </c>
      <c r="F1537" s="233" t="s">
        <v>2631</v>
      </c>
      <c r="G1537" s="234" t="s">
        <v>1068</v>
      </c>
      <c r="H1537" s="235">
        <v>6</v>
      </c>
      <c r="I1537" s="236"/>
      <c r="J1537" s="237">
        <f>ROUND(I1537*H1537,2)</f>
        <v>0</v>
      </c>
      <c r="K1537" s="238"/>
      <c r="L1537" s="46"/>
      <c r="M1537" s="239" t="s">
        <v>1</v>
      </c>
      <c r="N1537" s="240" t="s">
        <v>44</v>
      </c>
      <c r="O1537" s="93"/>
      <c r="P1537" s="241">
        <f>O1537*H1537</f>
        <v>0</v>
      </c>
      <c r="Q1537" s="241">
        <v>0</v>
      </c>
      <c r="R1537" s="241">
        <f>Q1537*H1537</f>
        <v>0</v>
      </c>
      <c r="S1537" s="241">
        <v>0</v>
      </c>
      <c r="T1537" s="242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43" t="s">
        <v>637</v>
      </c>
      <c r="AT1537" s="243" t="s">
        <v>226</v>
      </c>
      <c r="AU1537" s="243" t="s">
        <v>93</v>
      </c>
      <c r="AY1537" s="19" t="s">
        <v>224</v>
      </c>
      <c r="BE1537" s="244">
        <f>IF(N1537="základní",J1537,0)</f>
        <v>0</v>
      </c>
      <c r="BF1537" s="244">
        <f>IF(N1537="snížená",J1537,0)</f>
        <v>0</v>
      </c>
      <c r="BG1537" s="244">
        <f>IF(N1537="zákl. přenesená",J1537,0)</f>
        <v>0</v>
      </c>
      <c r="BH1537" s="244">
        <f>IF(N1537="sníž. přenesená",J1537,0)</f>
        <v>0</v>
      </c>
      <c r="BI1537" s="244">
        <f>IF(N1537="nulová",J1537,0)</f>
        <v>0</v>
      </c>
      <c r="BJ1537" s="19" t="s">
        <v>89</v>
      </c>
      <c r="BK1537" s="244">
        <f>ROUND(I1537*H1537,2)</f>
        <v>0</v>
      </c>
      <c r="BL1537" s="19" t="s">
        <v>637</v>
      </c>
      <c r="BM1537" s="243" t="s">
        <v>4707</v>
      </c>
    </row>
    <row r="1538" s="2" customFormat="1" ht="16.5" customHeight="1">
      <c r="A1538" s="40"/>
      <c r="B1538" s="41"/>
      <c r="C1538" s="231" t="s">
        <v>2416</v>
      </c>
      <c r="D1538" s="231" t="s">
        <v>226</v>
      </c>
      <c r="E1538" s="232" t="s">
        <v>2634</v>
      </c>
      <c r="F1538" s="233" t="s">
        <v>2635</v>
      </c>
      <c r="G1538" s="234" t="s">
        <v>1068</v>
      </c>
      <c r="H1538" s="235">
        <v>1</v>
      </c>
      <c r="I1538" s="236"/>
      <c r="J1538" s="237">
        <f>ROUND(I1538*H1538,2)</f>
        <v>0</v>
      </c>
      <c r="K1538" s="238"/>
      <c r="L1538" s="46"/>
      <c r="M1538" s="239" t="s">
        <v>1</v>
      </c>
      <c r="N1538" s="240" t="s">
        <v>44</v>
      </c>
      <c r="O1538" s="93"/>
      <c r="P1538" s="241">
        <f>O1538*H1538</f>
        <v>0</v>
      </c>
      <c r="Q1538" s="241">
        <v>0</v>
      </c>
      <c r="R1538" s="241">
        <f>Q1538*H1538</f>
        <v>0</v>
      </c>
      <c r="S1538" s="241">
        <v>0</v>
      </c>
      <c r="T1538" s="242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43" t="s">
        <v>637</v>
      </c>
      <c r="AT1538" s="243" t="s">
        <v>226</v>
      </c>
      <c r="AU1538" s="243" t="s">
        <v>93</v>
      </c>
      <c r="AY1538" s="19" t="s">
        <v>224</v>
      </c>
      <c r="BE1538" s="244">
        <f>IF(N1538="základní",J1538,0)</f>
        <v>0</v>
      </c>
      <c r="BF1538" s="244">
        <f>IF(N1538="snížená",J1538,0)</f>
        <v>0</v>
      </c>
      <c r="BG1538" s="244">
        <f>IF(N1538="zákl. přenesená",J1538,0)</f>
        <v>0</v>
      </c>
      <c r="BH1538" s="244">
        <f>IF(N1538="sníž. přenesená",J1538,0)</f>
        <v>0</v>
      </c>
      <c r="BI1538" s="244">
        <f>IF(N1538="nulová",J1538,0)</f>
        <v>0</v>
      </c>
      <c r="BJ1538" s="19" t="s">
        <v>89</v>
      </c>
      <c r="BK1538" s="244">
        <f>ROUND(I1538*H1538,2)</f>
        <v>0</v>
      </c>
      <c r="BL1538" s="19" t="s">
        <v>637</v>
      </c>
      <c r="BM1538" s="243" t="s">
        <v>4708</v>
      </c>
    </row>
    <row r="1539" s="2" customFormat="1" ht="16.5" customHeight="1">
      <c r="A1539" s="40"/>
      <c r="B1539" s="41"/>
      <c r="C1539" s="231" t="s">
        <v>2420</v>
      </c>
      <c r="D1539" s="231" t="s">
        <v>226</v>
      </c>
      <c r="E1539" s="232" t="s">
        <v>2638</v>
      </c>
      <c r="F1539" s="233" t="s">
        <v>2639</v>
      </c>
      <c r="G1539" s="234" t="s">
        <v>1068</v>
      </c>
      <c r="H1539" s="235">
        <v>35</v>
      </c>
      <c r="I1539" s="236"/>
      <c r="J1539" s="237">
        <f>ROUND(I1539*H1539,2)</f>
        <v>0</v>
      </c>
      <c r="K1539" s="238"/>
      <c r="L1539" s="46"/>
      <c r="M1539" s="239" t="s">
        <v>1</v>
      </c>
      <c r="N1539" s="240" t="s">
        <v>44</v>
      </c>
      <c r="O1539" s="93"/>
      <c r="P1539" s="241">
        <f>O1539*H1539</f>
        <v>0</v>
      </c>
      <c r="Q1539" s="241">
        <v>0</v>
      </c>
      <c r="R1539" s="241">
        <f>Q1539*H1539</f>
        <v>0</v>
      </c>
      <c r="S1539" s="241">
        <v>0</v>
      </c>
      <c r="T1539" s="242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3" t="s">
        <v>637</v>
      </c>
      <c r="AT1539" s="243" t="s">
        <v>226</v>
      </c>
      <c r="AU1539" s="243" t="s">
        <v>93</v>
      </c>
      <c r="AY1539" s="19" t="s">
        <v>224</v>
      </c>
      <c r="BE1539" s="244">
        <f>IF(N1539="základní",J1539,0)</f>
        <v>0</v>
      </c>
      <c r="BF1539" s="244">
        <f>IF(N1539="snížená",J1539,0)</f>
        <v>0</v>
      </c>
      <c r="BG1539" s="244">
        <f>IF(N1539="zákl. přenesená",J1539,0)</f>
        <v>0</v>
      </c>
      <c r="BH1539" s="244">
        <f>IF(N1539="sníž. přenesená",J1539,0)</f>
        <v>0</v>
      </c>
      <c r="BI1539" s="244">
        <f>IF(N1539="nulová",J1539,0)</f>
        <v>0</v>
      </c>
      <c r="BJ1539" s="19" t="s">
        <v>89</v>
      </c>
      <c r="BK1539" s="244">
        <f>ROUND(I1539*H1539,2)</f>
        <v>0</v>
      </c>
      <c r="BL1539" s="19" t="s">
        <v>637</v>
      </c>
      <c r="BM1539" s="243" t="s">
        <v>4709</v>
      </c>
    </row>
    <row r="1540" s="2" customFormat="1" ht="16.5" customHeight="1">
      <c r="A1540" s="40"/>
      <c r="B1540" s="41"/>
      <c r="C1540" s="231" t="s">
        <v>2424</v>
      </c>
      <c r="D1540" s="231" t="s">
        <v>226</v>
      </c>
      <c r="E1540" s="232" t="s">
        <v>2642</v>
      </c>
      <c r="F1540" s="233" t="s">
        <v>2643</v>
      </c>
      <c r="G1540" s="234" t="s">
        <v>1068</v>
      </c>
      <c r="H1540" s="235">
        <v>1</v>
      </c>
      <c r="I1540" s="236"/>
      <c r="J1540" s="237">
        <f>ROUND(I1540*H1540,2)</f>
        <v>0</v>
      </c>
      <c r="K1540" s="238"/>
      <c r="L1540" s="46"/>
      <c r="M1540" s="239" t="s">
        <v>1</v>
      </c>
      <c r="N1540" s="240" t="s">
        <v>44</v>
      </c>
      <c r="O1540" s="93"/>
      <c r="P1540" s="241">
        <f>O1540*H1540</f>
        <v>0</v>
      </c>
      <c r="Q1540" s="241">
        <v>0</v>
      </c>
      <c r="R1540" s="241">
        <f>Q1540*H1540</f>
        <v>0</v>
      </c>
      <c r="S1540" s="241">
        <v>0</v>
      </c>
      <c r="T1540" s="242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3" t="s">
        <v>637</v>
      </c>
      <c r="AT1540" s="243" t="s">
        <v>226</v>
      </c>
      <c r="AU1540" s="243" t="s">
        <v>93</v>
      </c>
      <c r="AY1540" s="19" t="s">
        <v>224</v>
      </c>
      <c r="BE1540" s="244">
        <f>IF(N1540="základní",J1540,0)</f>
        <v>0</v>
      </c>
      <c r="BF1540" s="244">
        <f>IF(N1540="snížená",J1540,0)</f>
        <v>0</v>
      </c>
      <c r="BG1540" s="244">
        <f>IF(N1540="zákl. přenesená",J1540,0)</f>
        <v>0</v>
      </c>
      <c r="BH1540" s="244">
        <f>IF(N1540="sníž. přenesená",J1540,0)</f>
        <v>0</v>
      </c>
      <c r="BI1540" s="244">
        <f>IF(N1540="nulová",J1540,0)</f>
        <v>0</v>
      </c>
      <c r="BJ1540" s="19" t="s">
        <v>89</v>
      </c>
      <c r="BK1540" s="244">
        <f>ROUND(I1540*H1540,2)</f>
        <v>0</v>
      </c>
      <c r="BL1540" s="19" t="s">
        <v>637</v>
      </c>
      <c r="BM1540" s="243" t="s">
        <v>4710</v>
      </c>
    </row>
    <row r="1541" s="2" customFormat="1" ht="16.5" customHeight="1">
      <c r="A1541" s="40"/>
      <c r="B1541" s="41"/>
      <c r="C1541" s="231" t="s">
        <v>2428</v>
      </c>
      <c r="D1541" s="231" t="s">
        <v>226</v>
      </c>
      <c r="E1541" s="232" t="s">
        <v>2646</v>
      </c>
      <c r="F1541" s="233" t="s">
        <v>2647</v>
      </c>
      <c r="G1541" s="234" t="s">
        <v>1068</v>
      </c>
      <c r="H1541" s="235">
        <v>1</v>
      </c>
      <c r="I1541" s="236"/>
      <c r="J1541" s="237">
        <f>ROUND(I1541*H1541,2)</f>
        <v>0</v>
      </c>
      <c r="K1541" s="238"/>
      <c r="L1541" s="46"/>
      <c r="M1541" s="239" t="s">
        <v>1</v>
      </c>
      <c r="N1541" s="240" t="s">
        <v>44</v>
      </c>
      <c r="O1541" s="93"/>
      <c r="P1541" s="241">
        <f>O1541*H1541</f>
        <v>0</v>
      </c>
      <c r="Q1541" s="241">
        <v>0</v>
      </c>
      <c r="R1541" s="241">
        <f>Q1541*H1541</f>
        <v>0</v>
      </c>
      <c r="S1541" s="241">
        <v>0</v>
      </c>
      <c r="T1541" s="242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43" t="s">
        <v>637</v>
      </c>
      <c r="AT1541" s="243" t="s">
        <v>226</v>
      </c>
      <c r="AU1541" s="243" t="s">
        <v>93</v>
      </c>
      <c r="AY1541" s="19" t="s">
        <v>224</v>
      </c>
      <c r="BE1541" s="244">
        <f>IF(N1541="základní",J1541,0)</f>
        <v>0</v>
      </c>
      <c r="BF1541" s="244">
        <f>IF(N1541="snížená",J1541,0)</f>
        <v>0</v>
      </c>
      <c r="BG1541" s="244">
        <f>IF(N1541="zákl. přenesená",J1541,0)</f>
        <v>0</v>
      </c>
      <c r="BH1541" s="244">
        <f>IF(N1541="sníž. přenesená",J1541,0)</f>
        <v>0</v>
      </c>
      <c r="BI1541" s="244">
        <f>IF(N1541="nulová",J1541,0)</f>
        <v>0</v>
      </c>
      <c r="BJ1541" s="19" t="s">
        <v>89</v>
      </c>
      <c r="BK1541" s="244">
        <f>ROUND(I1541*H1541,2)</f>
        <v>0</v>
      </c>
      <c r="BL1541" s="19" t="s">
        <v>637</v>
      </c>
      <c r="BM1541" s="243" t="s">
        <v>4711</v>
      </c>
    </row>
    <row r="1542" s="2" customFormat="1" ht="16.5" customHeight="1">
      <c r="A1542" s="40"/>
      <c r="B1542" s="41"/>
      <c r="C1542" s="231" t="s">
        <v>2432</v>
      </c>
      <c r="D1542" s="231" t="s">
        <v>226</v>
      </c>
      <c r="E1542" s="232" t="s">
        <v>2650</v>
      </c>
      <c r="F1542" s="233" t="s">
        <v>2651</v>
      </c>
      <c r="G1542" s="234" t="s">
        <v>1068</v>
      </c>
      <c r="H1542" s="235">
        <v>1</v>
      </c>
      <c r="I1542" s="236"/>
      <c r="J1542" s="237">
        <f>ROUND(I1542*H1542,2)</f>
        <v>0</v>
      </c>
      <c r="K1542" s="238"/>
      <c r="L1542" s="46"/>
      <c r="M1542" s="239" t="s">
        <v>1</v>
      </c>
      <c r="N1542" s="240" t="s">
        <v>44</v>
      </c>
      <c r="O1542" s="93"/>
      <c r="P1542" s="241">
        <f>O1542*H1542</f>
        <v>0</v>
      </c>
      <c r="Q1542" s="241">
        <v>0</v>
      </c>
      <c r="R1542" s="241">
        <f>Q1542*H1542</f>
        <v>0</v>
      </c>
      <c r="S1542" s="241">
        <v>0</v>
      </c>
      <c r="T1542" s="242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3" t="s">
        <v>637</v>
      </c>
      <c r="AT1542" s="243" t="s">
        <v>226</v>
      </c>
      <c r="AU1542" s="243" t="s">
        <v>93</v>
      </c>
      <c r="AY1542" s="19" t="s">
        <v>224</v>
      </c>
      <c r="BE1542" s="244">
        <f>IF(N1542="základní",J1542,0)</f>
        <v>0</v>
      </c>
      <c r="BF1542" s="244">
        <f>IF(N1542="snížená",J1542,0)</f>
        <v>0</v>
      </c>
      <c r="BG1542" s="244">
        <f>IF(N1542="zákl. přenesená",J1542,0)</f>
        <v>0</v>
      </c>
      <c r="BH1542" s="244">
        <f>IF(N1542="sníž. přenesená",J1542,0)</f>
        <v>0</v>
      </c>
      <c r="BI1542" s="244">
        <f>IF(N1542="nulová",J1542,0)</f>
        <v>0</v>
      </c>
      <c r="BJ1542" s="19" t="s">
        <v>89</v>
      </c>
      <c r="BK1542" s="244">
        <f>ROUND(I1542*H1542,2)</f>
        <v>0</v>
      </c>
      <c r="BL1542" s="19" t="s">
        <v>637</v>
      </c>
      <c r="BM1542" s="243" t="s">
        <v>4712</v>
      </c>
    </row>
    <row r="1543" s="2" customFormat="1" ht="16.5" customHeight="1">
      <c r="A1543" s="40"/>
      <c r="B1543" s="41"/>
      <c r="C1543" s="231" t="s">
        <v>2436</v>
      </c>
      <c r="D1543" s="231" t="s">
        <v>226</v>
      </c>
      <c r="E1543" s="232" t="s">
        <v>2654</v>
      </c>
      <c r="F1543" s="233" t="s">
        <v>2655</v>
      </c>
      <c r="G1543" s="234" t="s">
        <v>1068</v>
      </c>
      <c r="H1543" s="235">
        <v>1</v>
      </c>
      <c r="I1543" s="236"/>
      <c r="J1543" s="237">
        <f>ROUND(I1543*H1543,2)</f>
        <v>0</v>
      </c>
      <c r="K1543" s="238"/>
      <c r="L1543" s="46"/>
      <c r="M1543" s="239" t="s">
        <v>1</v>
      </c>
      <c r="N1543" s="240" t="s">
        <v>44</v>
      </c>
      <c r="O1543" s="93"/>
      <c r="P1543" s="241">
        <f>O1543*H1543</f>
        <v>0</v>
      </c>
      <c r="Q1543" s="241">
        <v>0</v>
      </c>
      <c r="R1543" s="241">
        <f>Q1543*H1543</f>
        <v>0</v>
      </c>
      <c r="S1543" s="241">
        <v>0</v>
      </c>
      <c r="T1543" s="242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43" t="s">
        <v>637</v>
      </c>
      <c r="AT1543" s="243" t="s">
        <v>226</v>
      </c>
      <c r="AU1543" s="243" t="s">
        <v>93</v>
      </c>
      <c r="AY1543" s="19" t="s">
        <v>224</v>
      </c>
      <c r="BE1543" s="244">
        <f>IF(N1543="základní",J1543,0)</f>
        <v>0</v>
      </c>
      <c r="BF1543" s="244">
        <f>IF(N1543="snížená",J1543,0)</f>
        <v>0</v>
      </c>
      <c r="BG1543" s="244">
        <f>IF(N1543="zákl. přenesená",J1543,0)</f>
        <v>0</v>
      </c>
      <c r="BH1543" s="244">
        <f>IF(N1543="sníž. přenesená",J1543,0)</f>
        <v>0</v>
      </c>
      <c r="BI1543" s="244">
        <f>IF(N1543="nulová",J1543,0)</f>
        <v>0</v>
      </c>
      <c r="BJ1543" s="19" t="s">
        <v>89</v>
      </c>
      <c r="BK1543" s="244">
        <f>ROUND(I1543*H1543,2)</f>
        <v>0</v>
      </c>
      <c r="BL1543" s="19" t="s">
        <v>637</v>
      </c>
      <c r="BM1543" s="243" t="s">
        <v>4713</v>
      </c>
    </row>
    <row r="1544" s="2" customFormat="1" ht="16.5" customHeight="1">
      <c r="A1544" s="40"/>
      <c r="B1544" s="41"/>
      <c r="C1544" s="231" t="s">
        <v>2440</v>
      </c>
      <c r="D1544" s="231" t="s">
        <v>226</v>
      </c>
      <c r="E1544" s="232" t="s">
        <v>2658</v>
      </c>
      <c r="F1544" s="233" t="s">
        <v>2659</v>
      </c>
      <c r="G1544" s="234" t="s">
        <v>1068</v>
      </c>
      <c r="H1544" s="235">
        <v>1</v>
      </c>
      <c r="I1544" s="236"/>
      <c r="J1544" s="237">
        <f>ROUND(I1544*H1544,2)</f>
        <v>0</v>
      </c>
      <c r="K1544" s="238"/>
      <c r="L1544" s="46"/>
      <c r="M1544" s="239" t="s">
        <v>1</v>
      </c>
      <c r="N1544" s="240" t="s">
        <v>44</v>
      </c>
      <c r="O1544" s="93"/>
      <c r="P1544" s="241">
        <f>O1544*H1544</f>
        <v>0</v>
      </c>
      <c r="Q1544" s="241">
        <v>0</v>
      </c>
      <c r="R1544" s="241">
        <f>Q1544*H1544</f>
        <v>0</v>
      </c>
      <c r="S1544" s="241">
        <v>0</v>
      </c>
      <c r="T1544" s="242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3" t="s">
        <v>637</v>
      </c>
      <c r="AT1544" s="243" t="s">
        <v>226</v>
      </c>
      <c r="AU1544" s="243" t="s">
        <v>93</v>
      </c>
      <c r="AY1544" s="19" t="s">
        <v>224</v>
      </c>
      <c r="BE1544" s="244">
        <f>IF(N1544="základní",J1544,0)</f>
        <v>0</v>
      </c>
      <c r="BF1544" s="244">
        <f>IF(N1544="snížená",J1544,0)</f>
        <v>0</v>
      </c>
      <c r="BG1544" s="244">
        <f>IF(N1544="zákl. přenesená",J1544,0)</f>
        <v>0</v>
      </c>
      <c r="BH1544" s="244">
        <f>IF(N1544="sníž. přenesená",J1544,0)</f>
        <v>0</v>
      </c>
      <c r="BI1544" s="244">
        <f>IF(N1544="nulová",J1544,0)</f>
        <v>0</v>
      </c>
      <c r="BJ1544" s="19" t="s">
        <v>89</v>
      </c>
      <c r="BK1544" s="244">
        <f>ROUND(I1544*H1544,2)</f>
        <v>0</v>
      </c>
      <c r="BL1544" s="19" t="s">
        <v>637</v>
      </c>
      <c r="BM1544" s="243" t="s">
        <v>4714</v>
      </c>
    </row>
    <row r="1545" s="2" customFormat="1" ht="16.5" customHeight="1">
      <c r="A1545" s="40"/>
      <c r="B1545" s="41"/>
      <c r="C1545" s="231" t="s">
        <v>2446</v>
      </c>
      <c r="D1545" s="231" t="s">
        <v>226</v>
      </c>
      <c r="E1545" s="232" t="s">
        <v>2662</v>
      </c>
      <c r="F1545" s="233" t="s">
        <v>2663</v>
      </c>
      <c r="G1545" s="234" t="s">
        <v>1068</v>
      </c>
      <c r="H1545" s="235">
        <v>1</v>
      </c>
      <c r="I1545" s="236"/>
      <c r="J1545" s="237">
        <f>ROUND(I1545*H1545,2)</f>
        <v>0</v>
      </c>
      <c r="K1545" s="238"/>
      <c r="L1545" s="46"/>
      <c r="M1545" s="239" t="s">
        <v>1</v>
      </c>
      <c r="N1545" s="240" t="s">
        <v>44</v>
      </c>
      <c r="O1545" s="93"/>
      <c r="P1545" s="241">
        <f>O1545*H1545</f>
        <v>0</v>
      </c>
      <c r="Q1545" s="241">
        <v>0</v>
      </c>
      <c r="R1545" s="241">
        <f>Q1545*H1545</f>
        <v>0</v>
      </c>
      <c r="S1545" s="241">
        <v>0</v>
      </c>
      <c r="T1545" s="242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3" t="s">
        <v>637</v>
      </c>
      <c r="AT1545" s="243" t="s">
        <v>226</v>
      </c>
      <c r="AU1545" s="243" t="s">
        <v>93</v>
      </c>
      <c r="AY1545" s="19" t="s">
        <v>224</v>
      </c>
      <c r="BE1545" s="244">
        <f>IF(N1545="základní",J1545,0)</f>
        <v>0</v>
      </c>
      <c r="BF1545" s="244">
        <f>IF(N1545="snížená",J1545,0)</f>
        <v>0</v>
      </c>
      <c r="BG1545" s="244">
        <f>IF(N1545="zákl. přenesená",J1545,0)</f>
        <v>0</v>
      </c>
      <c r="BH1545" s="244">
        <f>IF(N1545="sníž. přenesená",J1545,0)</f>
        <v>0</v>
      </c>
      <c r="BI1545" s="244">
        <f>IF(N1545="nulová",J1545,0)</f>
        <v>0</v>
      </c>
      <c r="BJ1545" s="19" t="s">
        <v>89</v>
      </c>
      <c r="BK1545" s="244">
        <f>ROUND(I1545*H1545,2)</f>
        <v>0</v>
      </c>
      <c r="BL1545" s="19" t="s">
        <v>637</v>
      </c>
      <c r="BM1545" s="243" t="s">
        <v>4715</v>
      </c>
    </row>
    <row r="1546" s="2" customFormat="1" ht="16.5" customHeight="1">
      <c r="A1546" s="40"/>
      <c r="B1546" s="41"/>
      <c r="C1546" s="231" t="s">
        <v>2450</v>
      </c>
      <c r="D1546" s="231" t="s">
        <v>226</v>
      </c>
      <c r="E1546" s="232" t="s">
        <v>2666</v>
      </c>
      <c r="F1546" s="233" t="s">
        <v>2667</v>
      </c>
      <c r="G1546" s="234" t="s">
        <v>1068</v>
      </c>
      <c r="H1546" s="235">
        <v>8</v>
      </c>
      <c r="I1546" s="236"/>
      <c r="J1546" s="237">
        <f>ROUND(I1546*H1546,2)</f>
        <v>0</v>
      </c>
      <c r="K1546" s="238"/>
      <c r="L1546" s="46"/>
      <c r="M1546" s="239" t="s">
        <v>1</v>
      </c>
      <c r="N1546" s="240" t="s">
        <v>44</v>
      </c>
      <c r="O1546" s="93"/>
      <c r="P1546" s="241">
        <f>O1546*H1546</f>
        <v>0</v>
      </c>
      <c r="Q1546" s="241">
        <v>0</v>
      </c>
      <c r="R1546" s="241">
        <f>Q1546*H1546</f>
        <v>0</v>
      </c>
      <c r="S1546" s="241">
        <v>0</v>
      </c>
      <c r="T1546" s="242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3" t="s">
        <v>637</v>
      </c>
      <c r="AT1546" s="243" t="s">
        <v>226</v>
      </c>
      <c r="AU1546" s="243" t="s">
        <v>93</v>
      </c>
      <c r="AY1546" s="19" t="s">
        <v>224</v>
      </c>
      <c r="BE1546" s="244">
        <f>IF(N1546="základní",J1546,0)</f>
        <v>0</v>
      </c>
      <c r="BF1546" s="244">
        <f>IF(N1546="snížená",J1546,0)</f>
        <v>0</v>
      </c>
      <c r="BG1546" s="244">
        <f>IF(N1546="zákl. přenesená",J1546,0)</f>
        <v>0</v>
      </c>
      <c r="BH1546" s="244">
        <f>IF(N1546="sníž. přenesená",J1546,0)</f>
        <v>0</v>
      </c>
      <c r="BI1546" s="244">
        <f>IF(N1546="nulová",J1546,0)</f>
        <v>0</v>
      </c>
      <c r="BJ1546" s="19" t="s">
        <v>89</v>
      </c>
      <c r="BK1546" s="244">
        <f>ROUND(I1546*H1546,2)</f>
        <v>0</v>
      </c>
      <c r="BL1546" s="19" t="s">
        <v>637</v>
      </c>
      <c r="BM1546" s="243" t="s">
        <v>4716</v>
      </c>
    </row>
    <row r="1547" s="2" customFormat="1" ht="16.5" customHeight="1">
      <c r="A1547" s="40"/>
      <c r="B1547" s="41"/>
      <c r="C1547" s="231" t="s">
        <v>2454</v>
      </c>
      <c r="D1547" s="231" t="s">
        <v>226</v>
      </c>
      <c r="E1547" s="232" t="s">
        <v>2670</v>
      </c>
      <c r="F1547" s="233" t="s">
        <v>2671</v>
      </c>
      <c r="G1547" s="234" t="s">
        <v>1068</v>
      </c>
      <c r="H1547" s="235">
        <v>1</v>
      </c>
      <c r="I1547" s="236"/>
      <c r="J1547" s="237">
        <f>ROUND(I1547*H1547,2)</f>
        <v>0</v>
      </c>
      <c r="K1547" s="238"/>
      <c r="L1547" s="46"/>
      <c r="M1547" s="239" t="s">
        <v>1</v>
      </c>
      <c r="N1547" s="240" t="s">
        <v>44</v>
      </c>
      <c r="O1547" s="93"/>
      <c r="P1547" s="241">
        <f>O1547*H1547</f>
        <v>0</v>
      </c>
      <c r="Q1547" s="241">
        <v>0</v>
      </c>
      <c r="R1547" s="241">
        <f>Q1547*H1547</f>
        <v>0</v>
      </c>
      <c r="S1547" s="241">
        <v>0</v>
      </c>
      <c r="T1547" s="242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3" t="s">
        <v>637</v>
      </c>
      <c r="AT1547" s="243" t="s">
        <v>226</v>
      </c>
      <c r="AU1547" s="243" t="s">
        <v>93</v>
      </c>
      <c r="AY1547" s="19" t="s">
        <v>224</v>
      </c>
      <c r="BE1547" s="244">
        <f>IF(N1547="základní",J1547,0)</f>
        <v>0</v>
      </c>
      <c r="BF1547" s="244">
        <f>IF(N1547="snížená",J1547,0)</f>
        <v>0</v>
      </c>
      <c r="BG1547" s="244">
        <f>IF(N1547="zákl. přenesená",J1547,0)</f>
        <v>0</v>
      </c>
      <c r="BH1547" s="244">
        <f>IF(N1547="sníž. přenesená",J1547,0)</f>
        <v>0</v>
      </c>
      <c r="BI1547" s="244">
        <f>IF(N1547="nulová",J1547,0)</f>
        <v>0</v>
      </c>
      <c r="BJ1547" s="19" t="s">
        <v>89</v>
      </c>
      <c r="BK1547" s="244">
        <f>ROUND(I1547*H1547,2)</f>
        <v>0</v>
      </c>
      <c r="BL1547" s="19" t="s">
        <v>637</v>
      </c>
      <c r="BM1547" s="243" t="s">
        <v>4717</v>
      </c>
    </row>
    <row r="1548" s="2" customFormat="1" ht="16.5" customHeight="1">
      <c r="A1548" s="40"/>
      <c r="B1548" s="41"/>
      <c r="C1548" s="231" t="s">
        <v>2458</v>
      </c>
      <c r="D1548" s="231" t="s">
        <v>226</v>
      </c>
      <c r="E1548" s="232" t="s">
        <v>2674</v>
      </c>
      <c r="F1548" s="233" t="s">
        <v>2675</v>
      </c>
      <c r="G1548" s="234" t="s">
        <v>1068</v>
      </c>
      <c r="H1548" s="235">
        <v>1</v>
      </c>
      <c r="I1548" s="236"/>
      <c r="J1548" s="237">
        <f>ROUND(I1548*H1548,2)</f>
        <v>0</v>
      </c>
      <c r="K1548" s="238"/>
      <c r="L1548" s="46"/>
      <c r="M1548" s="239" t="s">
        <v>1</v>
      </c>
      <c r="N1548" s="240" t="s">
        <v>44</v>
      </c>
      <c r="O1548" s="93"/>
      <c r="P1548" s="241">
        <f>O1548*H1548</f>
        <v>0</v>
      </c>
      <c r="Q1548" s="241">
        <v>0</v>
      </c>
      <c r="R1548" s="241">
        <f>Q1548*H1548</f>
        <v>0</v>
      </c>
      <c r="S1548" s="241">
        <v>0</v>
      </c>
      <c r="T1548" s="242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43" t="s">
        <v>637</v>
      </c>
      <c r="AT1548" s="243" t="s">
        <v>226</v>
      </c>
      <c r="AU1548" s="243" t="s">
        <v>93</v>
      </c>
      <c r="AY1548" s="19" t="s">
        <v>224</v>
      </c>
      <c r="BE1548" s="244">
        <f>IF(N1548="základní",J1548,0)</f>
        <v>0</v>
      </c>
      <c r="BF1548" s="244">
        <f>IF(N1548="snížená",J1548,0)</f>
        <v>0</v>
      </c>
      <c r="BG1548" s="244">
        <f>IF(N1548="zákl. přenesená",J1548,0)</f>
        <v>0</v>
      </c>
      <c r="BH1548" s="244">
        <f>IF(N1548="sníž. přenesená",J1548,0)</f>
        <v>0</v>
      </c>
      <c r="BI1548" s="244">
        <f>IF(N1548="nulová",J1548,0)</f>
        <v>0</v>
      </c>
      <c r="BJ1548" s="19" t="s">
        <v>89</v>
      </c>
      <c r="BK1548" s="244">
        <f>ROUND(I1548*H1548,2)</f>
        <v>0</v>
      </c>
      <c r="BL1548" s="19" t="s">
        <v>637</v>
      </c>
      <c r="BM1548" s="243" t="s">
        <v>4718</v>
      </c>
    </row>
    <row r="1549" s="2" customFormat="1" ht="16.5" customHeight="1">
      <c r="A1549" s="40"/>
      <c r="B1549" s="41"/>
      <c r="C1549" s="231" t="s">
        <v>2462</v>
      </c>
      <c r="D1549" s="231" t="s">
        <v>226</v>
      </c>
      <c r="E1549" s="232" t="s">
        <v>2678</v>
      </c>
      <c r="F1549" s="233" t="s">
        <v>2679</v>
      </c>
      <c r="G1549" s="234" t="s">
        <v>2591</v>
      </c>
      <c r="H1549" s="235">
        <v>15</v>
      </c>
      <c r="I1549" s="236"/>
      <c r="J1549" s="237">
        <f>ROUND(I1549*H1549,2)</f>
        <v>0</v>
      </c>
      <c r="K1549" s="238"/>
      <c r="L1549" s="46"/>
      <c r="M1549" s="239" t="s">
        <v>1</v>
      </c>
      <c r="N1549" s="240" t="s">
        <v>44</v>
      </c>
      <c r="O1549" s="93"/>
      <c r="P1549" s="241">
        <f>O1549*H1549</f>
        <v>0</v>
      </c>
      <c r="Q1549" s="241">
        <v>0</v>
      </c>
      <c r="R1549" s="241">
        <f>Q1549*H1549</f>
        <v>0</v>
      </c>
      <c r="S1549" s="241">
        <v>0</v>
      </c>
      <c r="T1549" s="242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3" t="s">
        <v>637</v>
      </c>
      <c r="AT1549" s="243" t="s">
        <v>226</v>
      </c>
      <c r="AU1549" s="243" t="s">
        <v>93</v>
      </c>
      <c r="AY1549" s="19" t="s">
        <v>224</v>
      </c>
      <c r="BE1549" s="244">
        <f>IF(N1549="základní",J1549,0)</f>
        <v>0</v>
      </c>
      <c r="BF1549" s="244">
        <f>IF(N1549="snížená",J1549,0)</f>
        <v>0</v>
      </c>
      <c r="BG1549" s="244">
        <f>IF(N1549="zákl. přenesená",J1549,0)</f>
        <v>0</v>
      </c>
      <c r="BH1549" s="244">
        <f>IF(N1549="sníž. přenesená",J1549,0)</f>
        <v>0</v>
      </c>
      <c r="BI1549" s="244">
        <f>IF(N1549="nulová",J1549,0)</f>
        <v>0</v>
      </c>
      <c r="BJ1549" s="19" t="s">
        <v>89</v>
      </c>
      <c r="BK1549" s="244">
        <f>ROUND(I1549*H1549,2)</f>
        <v>0</v>
      </c>
      <c r="BL1549" s="19" t="s">
        <v>637</v>
      </c>
      <c r="BM1549" s="243" t="s">
        <v>4719</v>
      </c>
    </row>
    <row r="1550" s="2" customFormat="1" ht="16.5" customHeight="1">
      <c r="A1550" s="40"/>
      <c r="B1550" s="41"/>
      <c r="C1550" s="231" t="s">
        <v>2466</v>
      </c>
      <c r="D1550" s="231" t="s">
        <v>226</v>
      </c>
      <c r="E1550" s="232" t="s">
        <v>2682</v>
      </c>
      <c r="F1550" s="233" t="s">
        <v>2683</v>
      </c>
      <c r="G1550" s="234" t="s">
        <v>273</v>
      </c>
      <c r="H1550" s="235">
        <v>110</v>
      </c>
      <c r="I1550" s="236"/>
      <c r="J1550" s="237">
        <f>ROUND(I1550*H1550,2)</f>
        <v>0</v>
      </c>
      <c r="K1550" s="238"/>
      <c r="L1550" s="46"/>
      <c r="M1550" s="239" t="s">
        <v>1</v>
      </c>
      <c r="N1550" s="240" t="s">
        <v>44</v>
      </c>
      <c r="O1550" s="93"/>
      <c r="P1550" s="241">
        <f>O1550*H1550</f>
        <v>0</v>
      </c>
      <c r="Q1550" s="241">
        <v>0</v>
      </c>
      <c r="R1550" s="241">
        <f>Q1550*H1550</f>
        <v>0</v>
      </c>
      <c r="S1550" s="241">
        <v>0</v>
      </c>
      <c r="T1550" s="242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43" t="s">
        <v>637</v>
      </c>
      <c r="AT1550" s="243" t="s">
        <v>226</v>
      </c>
      <c r="AU1550" s="243" t="s">
        <v>93</v>
      </c>
      <c r="AY1550" s="19" t="s">
        <v>224</v>
      </c>
      <c r="BE1550" s="244">
        <f>IF(N1550="základní",J1550,0)</f>
        <v>0</v>
      </c>
      <c r="BF1550" s="244">
        <f>IF(N1550="snížená",J1550,0)</f>
        <v>0</v>
      </c>
      <c r="BG1550" s="244">
        <f>IF(N1550="zákl. přenesená",J1550,0)</f>
        <v>0</v>
      </c>
      <c r="BH1550" s="244">
        <f>IF(N1550="sníž. přenesená",J1550,0)</f>
        <v>0</v>
      </c>
      <c r="BI1550" s="244">
        <f>IF(N1550="nulová",J1550,0)</f>
        <v>0</v>
      </c>
      <c r="BJ1550" s="19" t="s">
        <v>89</v>
      </c>
      <c r="BK1550" s="244">
        <f>ROUND(I1550*H1550,2)</f>
        <v>0</v>
      </c>
      <c r="BL1550" s="19" t="s">
        <v>637</v>
      </c>
      <c r="BM1550" s="243" t="s">
        <v>4720</v>
      </c>
    </row>
    <row r="1551" s="2" customFormat="1" ht="16.5" customHeight="1">
      <c r="A1551" s="40"/>
      <c r="B1551" s="41"/>
      <c r="C1551" s="231" t="s">
        <v>2470</v>
      </c>
      <c r="D1551" s="231" t="s">
        <v>226</v>
      </c>
      <c r="E1551" s="232" t="s">
        <v>2686</v>
      </c>
      <c r="F1551" s="233" t="s">
        <v>2348</v>
      </c>
      <c r="G1551" s="234" t="s">
        <v>273</v>
      </c>
      <c r="H1551" s="235">
        <v>30</v>
      </c>
      <c r="I1551" s="236"/>
      <c r="J1551" s="237">
        <f>ROUND(I1551*H1551,2)</f>
        <v>0</v>
      </c>
      <c r="K1551" s="238"/>
      <c r="L1551" s="46"/>
      <c r="M1551" s="239" t="s">
        <v>1</v>
      </c>
      <c r="N1551" s="240" t="s">
        <v>44</v>
      </c>
      <c r="O1551" s="93"/>
      <c r="P1551" s="241">
        <f>O1551*H1551</f>
        <v>0</v>
      </c>
      <c r="Q1551" s="241">
        <v>0</v>
      </c>
      <c r="R1551" s="241">
        <f>Q1551*H1551</f>
        <v>0</v>
      </c>
      <c r="S1551" s="241">
        <v>0</v>
      </c>
      <c r="T1551" s="242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3" t="s">
        <v>637</v>
      </c>
      <c r="AT1551" s="243" t="s">
        <v>226</v>
      </c>
      <c r="AU1551" s="243" t="s">
        <v>93</v>
      </c>
      <c r="AY1551" s="19" t="s">
        <v>224</v>
      </c>
      <c r="BE1551" s="244">
        <f>IF(N1551="základní",J1551,0)</f>
        <v>0</v>
      </c>
      <c r="BF1551" s="244">
        <f>IF(N1551="snížená",J1551,0)</f>
        <v>0</v>
      </c>
      <c r="BG1551" s="244">
        <f>IF(N1551="zákl. přenesená",J1551,0)</f>
        <v>0</v>
      </c>
      <c r="BH1551" s="244">
        <f>IF(N1551="sníž. přenesená",J1551,0)</f>
        <v>0</v>
      </c>
      <c r="BI1551" s="244">
        <f>IF(N1551="nulová",J1551,0)</f>
        <v>0</v>
      </c>
      <c r="BJ1551" s="19" t="s">
        <v>89</v>
      </c>
      <c r="BK1551" s="244">
        <f>ROUND(I1551*H1551,2)</f>
        <v>0</v>
      </c>
      <c r="BL1551" s="19" t="s">
        <v>637</v>
      </c>
      <c r="BM1551" s="243" t="s">
        <v>4721</v>
      </c>
    </row>
    <row r="1552" s="2" customFormat="1" ht="16.5" customHeight="1">
      <c r="A1552" s="40"/>
      <c r="B1552" s="41"/>
      <c r="C1552" s="231" t="s">
        <v>2474</v>
      </c>
      <c r="D1552" s="231" t="s">
        <v>226</v>
      </c>
      <c r="E1552" s="232" t="s">
        <v>2689</v>
      </c>
      <c r="F1552" s="233" t="s">
        <v>2690</v>
      </c>
      <c r="G1552" s="234" t="s">
        <v>273</v>
      </c>
      <c r="H1552" s="235">
        <v>10</v>
      </c>
      <c r="I1552" s="236"/>
      <c r="J1552" s="237">
        <f>ROUND(I1552*H1552,2)</f>
        <v>0</v>
      </c>
      <c r="K1552" s="238"/>
      <c r="L1552" s="46"/>
      <c r="M1552" s="239" t="s">
        <v>1</v>
      </c>
      <c r="N1552" s="240" t="s">
        <v>44</v>
      </c>
      <c r="O1552" s="93"/>
      <c r="P1552" s="241">
        <f>O1552*H1552</f>
        <v>0</v>
      </c>
      <c r="Q1552" s="241">
        <v>0</v>
      </c>
      <c r="R1552" s="241">
        <f>Q1552*H1552</f>
        <v>0</v>
      </c>
      <c r="S1552" s="241">
        <v>0</v>
      </c>
      <c r="T1552" s="242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3" t="s">
        <v>637</v>
      </c>
      <c r="AT1552" s="243" t="s">
        <v>226</v>
      </c>
      <c r="AU1552" s="243" t="s">
        <v>93</v>
      </c>
      <c r="AY1552" s="19" t="s">
        <v>224</v>
      </c>
      <c r="BE1552" s="244">
        <f>IF(N1552="základní",J1552,0)</f>
        <v>0</v>
      </c>
      <c r="BF1552" s="244">
        <f>IF(N1552="snížená",J1552,0)</f>
        <v>0</v>
      </c>
      <c r="BG1552" s="244">
        <f>IF(N1552="zákl. přenesená",J1552,0)</f>
        <v>0</v>
      </c>
      <c r="BH1552" s="244">
        <f>IF(N1552="sníž. přenesená",J1552,0)</f>
        <v>0</v>
      </c>
      <c r="BI1552" s="244">
        <f>IF(N1552="nulová",J1552,0)</f>
        <v>0</v>
      </c>
      <c r="BJ1552" s="19" t="s">
        <v>89</v>
      </c>
      <c r="BK1552" s="244">
        <f>ROUND(I1552*H1552,2)</f>
        <v>0</v>
      </c>
      <c r="BL1552" s="19" t="s">
        <v>637</v>
      </c>
      <c r="BM1552" s="243" t="s">
        <v>4722</v>
      </c>
    </row>
    <row r="1553" s="2" customFormat="1" ht="16.5" customHeight="1">
      <c r="A1553" s="40"/>
      <c r="B1553" s="41"/>
      <c r="C1553" s="231" t="s">
        <v>2478</v>
      </c>
      <c r="D1553" s="231" t="s">
        <v>226</v>
      </c>
      <c r="E1553" s="232" t="s">
        <v>2693</v>
      </c>
      <c r="F1553" s="233" t="s">
        <v>2320</v>
      </c>
      <c r="G1553" s="234" t="s">
        <v>273</v>
      </c>
      <c r="H1553" s="235">
        <v>10</v>
      </c>
      <c r="I1553" s="236"/>
      <c r="J1553" s="237">
        <f>ROUND(I1553*H1553,2)</f>
        <v>0</v>
      </c>
      <c r="K1553" s="238"/>
      <c r="L1553" s="46"/>
      <c r="M1553" s="239" t="s">
        <v>1</v>
      </c>
      <c r="N1553" s="240" t="s">
        <v>44</v>
      </c>
      <c r="O1553" s="93"/>
      <c r="P1553" s="241">
        <f>O1553*H1553</f>
        <v>0</v>
      </c>
      <c r="Q1553" s="241">
        <v>0</v>
      </c>
      <c r="R1553" s="241">
        <f>Q1553*H1553</f>
        <v>0</v>
      </c>
      <c r="S1553" s="241">
        <v>0</v>
      </c>
      <c r="T1553" s="242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43" t="s">
        <v>637</v>
      </c>
      <c r="AT1553" s="243" t="s">
        <v>226</v>
      </c>
      <c r="AU1553" s="243" t="s">
        <v>93</v>
      </c>
      <c r="AY1553" s="19" t="s">
        <v>224</v>
      </c>
      <c r="BE1553" s="244">
        <f>IF(N1553="základní",J1553,0)</f>
        <v>0</v>
      </c>
      <c r="BF1553" s="244">
        <f>IF(N1553="snížená",J1553,0)</f>
        <v>0</v>
      </c>
      <c r="BG1553" s="244">
        <f>IF(N1553="zákl. přenesená",J1553,0)</f>
        <v>0</v>
      </c>
      <c r="BH1553" s="244">
        <f>IF(N1553="sníž. přenesená",J1553,0)</f>
        <v>0</v>
      </c>
      <c r="BI1553" s="244">
        <f>IF(N1553="nulová",J1553,0)</f>
        <v>0</v>
      </c>
      <c r="BJ1553" s="19" t="s">
        <v>89</v>
      </c>
      <c r="BK1553" s="244">
        <f>ROUND(I1553*H1553,2)</f>
        <v>0</v>
      </c>
      <c r="BL1553" s="19" t="s">
        <v>637</v>
      </c>
      <c r="BM1553" s="243" t="s">
        <v>4723</v>
      </c>
    </row>
    <row r="1554" s="12" customFormat="1" ht="20.88" customHeight="1">
      <c r="A1554" s="12"/>
      <c r="B1554" s="215"/>
      <c r="C1554" s="216"/>
      <c r="D1554" s="217" t="s">
        <v>77</v>
      </c>
      <c r="E1554" s="229" t="s">
        <v>2695</v>
      </c>
      <c r="F1554" s="229" t="s">
        <v>2696</v>
      </c>
      <c r="G1554" s="216"/>
      <c r="H1554" s="216"/>
      <c r="I1554" s="219"/>
      <c r="J1554" s="230">
        <f>BK1554</f>
        <v>0</v>
      </c>
      <c r="K1554" s="216"/>
      <c r="L1554" s="221"/>
      <c r="M1554" s="222"/>
      <c r="N1554" s="223"/>
      <c r="O1554" s="223"/>
      <c r="P1554" s="224">
        <f>SUM(P1555:P1556)</f>
        <v>0</v>
      </c>
      <c r="Q1554" s="223"/>
      <c r="R1554" s="224">
        <f>SUM(R1555:R1556)</f>
        <v>0</v>
      </c>
      <c r="S1554" s="223"/>
      <c r="T1554" s="225">
        <f>SUM(T1555:T1556)</f>
        <v>0</v>
      </c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R1554" s="226" t="s">
        <v>93</v>
      </c>
      <c r="AT1554" s="227" t="s">
        <v>77</v>
      </c>
      <c r="AU1554" s="227" t="s">
        <v>89</v>
      </c>
      <c r="AY1554" s="226" t="s">
        <v>224</v>
      </c>
      <c r="BK1554" s="228">
        <f>SUM(BK1555:BK1556)</f>
        <v>0</v>
      </c>
    </row>
    <row r="1555" s="2" customFormat="1" ht="16.5" customHeight="1">
      <c r="A1555" s="40"/>
      <c r="B1555" s="41"/>
      <c r="C1555" s="231" t="s">
        <v>2486</v>
      </c>
      <c r="D1555" s="231" t="s">
        <v>226</v>
      </c>
      <c r="E1555" s="232" t="s">
        <v>2698</v>
      </c>
      <c r="F1555" s="233" t="s">
        <v>2699</v>
      </c>
      <c r="G1555" s="234" t="s">
        <v>2591</v>
      </c>
      <c r="H1555" s="235">
        <v>45</v>
      </c>
      <c r="I1555" s="236"/>
      <c r="J1555" s="237">
        <f>ROUND(I1555*H1555,2)</f>
        <v>0</v>
      </c>
      <c r="K1555" s="238"/>
      <c r="L1555" s="46"/>
      <c r="M1555" s="239" t="s">
        <v>1</v>
      </c>
      <c r="N1555" s="240" t="s">
        <v>44</v>
      </c>
      <c r="O1555" s="93"/>
      <c r="P1555" s="241">
        <f>O1555*H1555</f>
        <v>0</v>
      </c>
      <c r="Q1555" s="241">
        <v>0</v>
      </c>
      <c r="R1555" s="241">
        <f>Q1555*H1555</f>
        <v>0</v>
      </c>
      <c r="S1555" s="241">
        <v>0</v>
      </c>
      <c r="T1555" s="242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3" t="s">
        <v>637</v>
      </c>
      <c r="AT1555" s="243" t="s">
        <v>226</v>
      </c>
      <c r="AU1555" s="243" t="s">
        <v>93</v>
      </c>
      <c r="AY1555" s="19" t="s">
        <v>224</v>
      </c>
      <c r="BE1555" s="244">
        <f>IF(N1555="základní",J1555,0)</f>
        <v>0</v>
      </c>
      <c r="BF1555" s="244">
        <f>IF(N1555="snížená",J1555,0)</f>
        <v>0</v>
      </c>
      <c r="BG1555" s="244">
        <f>IF(N1555="zákl. přenesená",J1555,0)</f>
        <v>0</v>
      </c>
      <c r="BH1555" s="244">
        <f>IF(N1555="sníž. přenesená",J1555,0)</f>
        <v>0</v>
      </c>
      <c r="BI1555" s="244">
        <f>IF(N1555="nulová",J1555,0)</f>
        <v>0</v>
      </c>
      <c r="BJ1555" s="19" t="s">
        <v>89</v>
      </c>
      <c r="BK1555" s="244">
        <f>ROUND(I1555*H1555,2)</f>
        <v>0</v>
      </c>
      <c r="BL1555" s="19" t="s">
        <v>637</v>
      </c>
      <c r="BM1555" s="243" t="s">
        <v>4724</v>
      </c>
    </row>
    <row r="1556" s="2" customFormat="1" ht="16.5" customHeight="1">
      <c r="A1556" s="40"/>
      <c r="B1556" s="41"/>
      <c r="C1556" s="231" t="s">
        <v>2490</v>
      </c>
      <c r="D1556" s="231" t="s">
        <v>226</v>
      </c>
      <c r="E1556" s="232" t="s">
        <v>2702</v>
      </c>
      <c r="F1556" s="233" t="s">
        <v>2703</v>
      </c>
      <c r="G1556" s="234" t="s">
        <v>1068</v>
      </c>
      <c r="H1556" s="235">
        <v>1</v>
      </c>
      <c r="I1556" s="236"/>
      <c r="J1556" s="237">
        <f>ROUND(I1556*H1556,2)</f>
        <v>0</v>
      </c>
      <c r="K1556" s="238"/>
      <c r="L1556" s="46"/>
      <c r="M1556" s="239" t="s">
        <v>1</v>
      </c>
      <c r="N1556" s="240" t="s">
        <v>44</v>
      </c>
      <c r="O1556" s="93"/>
      <c r="P1556" s="241">
        <f>O1556*H1556</f>
        <v>0</v>
      </c>
      <c r="Q1556" s="241">
        <v>0</v>
      </c>
      <c r="R1556" s="241">
        <f>Q1556*H1556</f>
        <v>0</v>
      </c>
      <c r="S1556" s="241">
        <v>0</v>
      </c>
      <c r="T1556" s="242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43" t="s">
        <v>637</v>
      </c>
      <c r="AT1556" s="243" t="s">
        <v>226</v>
      </c>
      <c r="AU1556" s="243" t="s">
        <v>93</v>
      </c>
      <c r="AY1556" s="19" t="s">
        <v>224</v>
      </c>
      <c r="BE1556" s="244">
        <f>IF(N1556="základní",J1556,0)</f>
        <v>0</v>
      </c>
      <c r="BF1556" s="244">
        <f>IF(N1556="snížená",J1556,0)</f>
        <v>0</v>
      </c>
      <c r="BG1556" s="244">
        <f>IF(N1556="zákl. přenesená",J1556,0)</f>
        <v>0</v>
      </c>
      <c r="BH1556" s="244">
        <f>IF(N1556="sníž. přenesená",J1556,0)</f>
        <v>0</v>
      </c>
      <c r="BI1556" s="244">
        <f>IF(N1556="nulová",J1556,0)</f>
        <v>0</v>
      </c>
      <c r="BJ1556" s="19" t="s">
        <v>89</v>
      </c>
      <c r="BK1556" s="244">
        <f>ROUND(I1556*H1556,2)</f>
        <v>0</v>
      </c>
      <c r="BL1556" s="19" t="s">
        <v>637</v>
      </c>
      <c r="BM1556" s="243" t="s">
        <v>4725</v>
      </c>
    </row>
    <row r="1557" s="12" customFormat="1" ht="22.8" customHeight="1">
      <c r="A1557" s="12"/>
      <c r="B1557" s="215"/>
      <c r="C1557" s="216"/>
      <c r="D1557" s="217" t="s">
        <v>77</v>
      </c>
      <c r="E1557" s="229" t="s">
        <v>2705</v>
      </c>
      <c r="F1557" s="229" t="s">
        <v>2706</v>
      </c>
      <c r="G1557" s="216"/>
      <c r="H1557" s="216"/>
      <c r="I1557" s="219"/>
      <c r="J1557" s="230">
        <f>BK1557</f>
        <v>0</v>
      </c>
      <c r="K1557" s="216"/>
      <c r="L1557" s="221"/>
      <c r="M1557" s="222"/>
      <c r="N1557" s="223"/>
      <c r="O1557" s="223"/>
      <c r="P1557" s="224">
        <f>P1558+P1588</f>
        <v>0</v>
      </c>
      <c r="Q1557" s="223"/>
      <c r="R1557" s="224">
        <f>R1558+R1588</f>
        <v>0.00050000000000000001</v>
      </c>
      <c r="S1557" s="223"/>
      <c r="T1557" s="225">
        <f>T1558+T1588</f>
        <v>0</v>
      </c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R1557" s="226" t="s">
        <v>93</v>
      </c>
      <c r="AT1557" s="227" t="s">
        <v>77</v>
      </c>
      <c r="AU1557" s="227" t="s">
        <v>84</v>
      </c>
      <c r="AY1557" s="226" t="s">
        <v>224</v>
      </c>
      <c r="BK1557" s="228">
        <f>BK1558+BK1588</f>
        <v>0</v>
      </c>
    </row>
    <row r="1558" s="12" customFormat="1" ht="20.88" customHeight="1">
      <c r="A1558" s="12"/>
      <c r="B1558" s="215"/>
      <c r="C1558" s="216"/>
      <c r="D1558" s="217" t="s">
        <v>77</v>
      </c>
      <c r="E1558" s="229" t="s">
        <v>2707</v>
      </c>
      <c r="F1558" s="229" t="s">
        <v>2708</v>
      </c>
      <c r="G1558" s="216"/>
      <c r="H1558" s="216"/>
      <c r="I1558" s="219"/>
      <c r="J1558" s="230">
        <f>BK1558</f>
        <v>0</v>
      </c>
      <c r="K1558" s="216"/>
      <c r="L1558" s="221"/>
      <c r="M1558" s="222"/>
      <c r="N1558" s="223"/>
      <c r="O1558" s="223"/>
      <c r="P1558" s="224">
        <f>SUM(P1559:P1587)</f>
        <v>0</v>
      </c>
      <c r="Q1558" s="223"/>
      <c r="R1558" s="224">
        <f>SUM(R1559:R1587)</f>
        <v>0.00050000000000000001</v>
      </c>
      <c r="S1558" s="223"/>
      <c r="T1558" s="225">
        <f>SUM(T1559:T1587)</f>
        <v>0</v>
      </c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R1558" s="226" t="s">
        <v>93</v>
      </c>
      <c r="AT1558" s="227" t="s">
        <v>77</v>
      </c>
      <c r="AU1558" s="227" t="s">
        <v>89</v>
      </c>
      <c r="AY1558" s="226" t="s">
        <v>224</v>
      </c>
      <c r="BK1558" s="228">
        <f>SUM(BK1559:BK1587)</f>
        <v>0</v>
      </c>
    </row>
    <row r="1559" s="2" customFormat="1" ht="37.8" customHeight="1">
      <c r="A1559" s="40"/>
      <c r="B1559" s="41"/>
      <c r="C1559" s="231" t="s">
        <v>4091</v>
      </c>
      <c r="D1559" s="231" t="s">
        <v>226</v>
      </c>
      <c r="E1559" s="232" t="s">
        <v>2710</v>
      </c>
      <c r="F1559" s="233" t="s">
        <v>2711</v>
      </c>
      <c r="G1559" s="234" t="s">
        <v>1055</v>
      </c>
      <c r="H1559" s="235">
        <v>1</v>
      </c>
      <c r="I1559" s="236"/>
      <c r="J1559" s="237">
        <f>ROUND(I1559*H1559,2)</f>
        <v>0</v>
      </c>
      <c r="K1559" s="238"/>
      <c r="L1559" s="46"/>
      <c r="M1559" s="239" t="s">
        <v>1</v>
      </c>
      <c r="N1559" s="240" t="s">
        <v>44</v>
      </c>
      <c r="O1559" s="93"/>
      <c r="P1559" s="241">
        <f>O1559*H1559</f>
        <v>0</v>
      </c>
      <c r="Q1559" s="241">
        <v>0</v>
      </c>
      <c r="R1559" s="241">
        <f>Q1559*H1559</f>
        <v>0</v>
      </c>
      <c r="S1559" s="241">
        <v>0</v>
      </c>
      <c r="T1559" s="242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43" t="s">
        <v>637</v>
      </c>
      <c r="AT1559" s="243" t="s">
        <v>226</v>
      </c>
      <c r="AU1559" s="243" t="s">
        <v>93</v>
      </c>
      <c r="AY1559" s="19" t="s">
        <v>224</v>
      </c>
      <c r="BE1559" s="244">
        <f>IF(N1559="základní",J1559,0)</f>
        <v>0</v>
      </c>
      <c r="BF1559" s="244">
        <f>IF(N1559="snížená",J1559,0)</f>
        <v>0</v>
      </c>
      <c r="BG1559" s="244">
        <f>IF(N1559="zákl. přenesená",J1559,0)</f>
        <v>0</v>
      </c>
      <c r="BH1559" s="244">
        <f>IF(N1559="sníž. přenesená",J1559,0)</f>
        <v>0</v>
      </c>
      <c r="BI1559" s="244">
        <f>IF(N1559="nulová",J1559,0)</f>
        <v>0</v>
      </c>
      <c r="BJ1559" s="19" t="s">
        <v>89</v>
      </c>
      <c r="BK1559" s="244">
        <f>ROUND(I1559*H1559,2)</f>
        <v>0</v>
      </c>
      <c r="BL1559" s="19" t="s">
        <v>637</v>
      </c>
      <c r="BM1559" s="243" t="s">
        <v>4726</v>
      </c>
    </row>
    <row r="1560" s="14" customFormat="1">
      <c r="A1560" s="14"/>
      <c r="B1560" s="257"/>
      <c r="C1560" s="258"/>
      <c r="D1560" s="247" t="s">
        <v>232</v>
      </c>
      <c r="E1560" s="259" t="s">
        <v>1</v>
      </c>
      <c r="F1560" s="260" t="s">
        <v>2713</v>
      </c>
      <c r="G1560" s="258"/>
      <c r="H1560" s="259" t="s">
        <v>1</v>
      </c>
      <c r="I1560" s="261"/>
      <c r="J1560" s="258"/>
      <c r="K1560" s="258"/>
      <c r="L1560" s="262"/>
      <c r="M1560" s="263"/>
      <c r="N1560" s="264"/>
      <c r="O1560" s="264"/>
      <c r="P1560" s="264"/>
      <c r="Q1560" s="264"/>
      <c r="R1560" s="264"/>
      <c r="S1560" s="264"/>
      <c r="T1560" s="26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6" t="s">
        <v>232</v>
      </c>
      <c r="AU1560" s="266" t="s">
        <v>93</v>
      </c>
      <c r="AV1560" s="14" t="s">
        <v>84</v>
      </c>
      <c r="AW1560" s="14" t="s">
        <v>33</v>
      </c>
      <c r="AX1560" s="14" t="s">
        <v>78</v>
      </c>
      <c r="AY1560" s="266" t="s">
        <v>224</v>
      </c>
    </row>
    <row r="1561" s="13" customFormat="1">
      <c r="A1561" s="13"/>
      <c r="B1561" s="245"/>
      <c r="C1561" s="246"/>
      <c r="D1561" s="247" t="s">
        <v>232</v>
      </c>
      <c r="E1561" s="248" t="s">
        <v>1</v>
      </c>
      <c r="F1561" s="249" t="s">
        <v>84</v>
      </c>
      <c r="G1561" s="246"/>
      <c r="H1561" s="250">
        <v>1</v>
      </c>
      <c r="I1561" s="251"/>
      <c r="J1561" s="246"/>
      <c r="K1561" s="246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6" t="s">
        <v>232</v>
      </c>
      <c r="AU1561" s="256" t="s">
        <v>93</v>
      </c>
      <c r="AV1561" s="13" t="s">
        <v>89</v>
      </c>
      <c r="AW1561" s="13" t="s">
        <v>33</v>
      </c>
      <c r="AX1561" s="13" t="s">
        <v>84</v>
      </c>
      <c r="AY1561" s="256" t="s">
        <v>224</v>
      </c>
    </row>
    <row r="1562" s="2" customFormat="1" ht="16.5" customHeight="1">
      <c r="A1562" s="40"/>
      <c r="B1562" s="41"/>
      <c r="C1562" s="231" t="s">
        <v>2498</v>
      </c>
      <c r="D1562" s="231" t="s">
        <v>226</v>
      </c>
      <c r="E1562" s="232" t="s">
        <v>2715</v>
      </c>
      <c r="F1562" s="233" t="s">
        <v>2716</v>
      </c>
      <c r="G1562" s="234" t="s">
        <v>1068</v>
      </c>
      <c r="H1562" s="235">
        <v>2</v>
      </c>
      <c r="I1562" s="236"/>
      <c r="J1562" s="237">
        <f>ROUND(I1562*H1562,2)</f>
        <v>0</v>
      </c>
      <c r="K1562" s="238"/>
      <c r="L1562" s="46"/>
      <c r="M1562" s="239" t="s">
        <v>1</v>
      </c>
      <c r="N1562" s="240" t="s">
        <v>44</v>
      </c>
      <c r="O1562" s="93"/>
      <c r="P1562" s="241">
        <f>O1562*H1562</f>
        <v>0</v>
      </c>
      <c r="Q1562" s="241">
        <v>0</v>
      </c>
      <c r="R1562" s="241">
        <f>Q1562*H1562</f>
        <v>0</v>
      </c>
      <c r="S1562" s="241">
        <v>0</v>
      </c>
      <c r="T1562" s="242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3" t="s">
        <v>637</v>
      </c>
      <c r="AT1562" s="243" t="s">
        <v>226</v>
      </c>
      <c r="AU1562" s="243" t="s">
        <v>93</v>
      </c>
      <c r="AY1562" s="19" t="s">
        <v>224</v>
      </c>
      <c r="BE1562" s="244">
        <f>IF(N1562="základní",J1562,0)</f>
        <v>0</v>
      </c>
      <c r="BF1562" s="244">
        <f>IF(N1562="snížená",J1562,0)</f>
        <v>0</v>
      </c>
      <c r="BG1562" s="244">
        <f>IF(N1562="zákl. přenesená",J1562,0)</f>
        <v>0</v>
      </c>
      <c r="BH1562" s="244">
        <f>IF(N1562="sníž. přenesená",J1562,0)</f>
        <v>0</v>
      </c>
      <c r="BI1562" s="244">
        <f>IF(N1562="nulová",J1562,0)</f>
        <v>0</v>
      </c>
      <c r="BJ1562" s="19" t="s">
        <v>89</v>
      </c>
      <c r="BK1562" s="244">
        <f>ROUND(I1562*H1562,2)</f>
        <v>0</v>
      </c>
      <c r="BL1562" s="19" t="s">
        <v>637</v>
      </c>
      <c r="BM1562" s="243" t="s">
        <v>4727</v>
      </c>
    </row>
    <row r="1563" s="2" customFormat="1" ht="16.5" customHeight="1">
      <c r="A1563" s="40"/>
      <c r="B1563" s="41"/>
      <c r="C1563" s="231" t="s">
        <v>2504</v>
      </c>
      <c r="D1563" s="231" t="s">
        <v>226</v>
      </c>
      <c r="E1563" s="232" t="s">
        <v>2719</v>
      </c>
      <c r="F1563" s="233" t="s">
        <v>2720</v>
      </c>
      <c r="G1563" s="234" t="s">
        <v>1068</v>
      </c>
      <c r="H1563" s="235">
        <v>1</v>
      </c>
      <c r="I1563" s="236"/>
      <c r="J1563" s="237">
        <f>ROUND(I1563*H1563,2)</f>
        <v>0</v>
      </c>
      <c r="K1563" s="238"/>
      <c r="L1563" s="46"/>
      <c r="M1563" s="239" t="s">
        <v>1</v>
      </c>
      <c r="N1563" s="240" t="s">
        <v>44</v>
      </c>
      <c r="O1563" s="93"/>
      <c r="P1563" s="241">
        <f>O1563*H1563</f>
        <v>0</v>
      </c>
      <c r="Q1563" s="241">
        <v>0</v>
      </c>
      <c r="R1563" s="241">
        <f>Q1563*H1563</f>
        <v>0</v>
      </c>
      <c r="S1563" s="241">
        <v>0</v>
      </c>
      <c r="T1563" s="242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3" t="s">
        <v>637</v>
      </c>
      <c r="AT1563" s="243" t="s">
        <v>226</v>
      </c>
      <c r="AU1563" s="243" t="s">
        <v>93</v>
      </c>
      <c r="AY1563" s="19" t="s">
        <v>224</v>
      </c>
      <c r="BE1563" s="244">
        <f>IF(N1563="základní",J1563,0)</f>
        <v>0</v>
      </c>
      <c r="BF1563" s="244">
        <f>IF(N1563="snížená",J1563,0)</f>
        <v>0</v>
      </c>
      <c r="BG1563" s="244">
        <f>IF(N1563="zákl. přenesená",J1563,0)</f>
        <v>0</v>
      </c>
      <c r="BH1563" s="244">
        <f>IF(N1563="sníž. přenesená",J1563,0)</f>
        <v>0</v>
      </c>
      <c r="BI1563" s="244">
        <f>IF(N1563="nulová",J1563,0)</f>
        <v>0</v>
      </c>
      <c r="BJ1563" s="19" t="s">
        <v>89</v>
      </c>
      <c r="BK1563" s="244">
        <f>ROUND(I1563*H1563,2)</f>
        <v>0</v>
      </c>
      <c r="BL1563" s="19" t="s">
        <v>637</v>
      </c>
      <c r="BM1563" s="243" t="s">
        <v>4728</v>
      </c>
    </row>
    <row r="1564" s="2" customFormat="1" ht="16.5" customHeight="1">
      <c r="A1564" s="40"/>
      <c r="B1564" s="41"/>
      <c r="C1564" s="231" t="s">
        <v>2508</v>
      </c>
      <c r="D1564" s="231" t="s">
        <v>226</v>
      </c>
      <c r="E1564" s="232" t="s">
        <v>2723</v>
      </c>
      <c r="F1564" s="233" t="s">
        <v>2724</v>
      </c>
      <c r="G1564" s="234" t="s">
        <v>1068</v>
      </c>
      <c r="H1564" s="235">
        <v>1</v>
      </c>
      <c r="I1564" s="236"/>
      <c r="J1564" s="237">
        <f>ROUND(I1564*H1564,2)</f>
        <v>0</v>
      </c>
      <c r="K1564" s="238"/>
      <c r="L1564" s="46"/>
      <c r="M1564" s="239" t="s">
        <v>1</v>
      </c>
      <c r="N1564" s="240" t="s">
        <v>44</v>
      </c>
      <c r="O1564" s="93"/>
      <c r="P1564" s="241">
        <f>O1564*H1564</f>
        <v>0</v>
      </c>
      <c r="Q1564" s="241">
        <v>0</v>
      </c>
      <c r="R1564" s="241">
        <f>Q1564*H1564</f>
        <v>0</v>
      </c>
      <c r="S1564" s="241">
        <v>0</v>
      </c>
      <c r="T1564" s="242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43" t="s">
        <v>637</v>
      </c>
      <c r="AT1564" s="243" t="s">
        <v>226</v>
      </c>
      <c r="AU1564" s="243" t="s">
        <v>93</v>
      </c>
      <c r="AY1564" s="19" t="s">
        <v>224</v>
      </c>
      <c r="BE1564" s="244">
        <f>IF(N1564="základní",J1564,0)</f>
        <v>0</v>
      </c>
      <c r="BF1564" s="244">
        <f>IF(N1564="snížená",J1564,0)</f>
        <v>0</v>
      </c>
      <c r="BG1564" s="244">
        <f>IF(N1564="zákl. přenesená",J1564,0)</f>
        <v>0</v>
      </c>
      <c r="BH1564" s="244">
        <f>IF(N1564="sníž. přenesená",J1564,0)</f>
        <v>0</v>
      </c>
      <c r="BI1564" s="244">
        <f>IF(N1564="nulová",J1564,0)</f>
        <v>0</v>
      </c>
      <c r="BJ1564" s="19" t="s">
        <v>89</v>
      </c>
      <c r="BK1564" s="244">
        <f>ROUND(I1564*H1564,2)</f>
        <v>0</v>
      </c>
      <c r="BL1564" s="19" t="s">
        <v>637</v>
      </c>
      <c r="BM1564" s="243" t="s">
        <v>4729</v>
      </c>
    </row>
    <row r="1565" s="2" customFormat="1" ht="16.5" customHeight="1">
      <c r="A1565" s="40"/>
      <c r="B1565" s="41"/>
      <c r="C1565" s="231" t="s">
        <v>2512</v>
      </c>
      <c r="D1565" s="231" t="s">
        <v>226</v>
      </c>
      <c r="E1565" s="232" t="s">
        <v>2727</v>
      </c>
      <c r="F1565" s="233" t="s">
        <v>2728</v>
      </c>
      <c r="G1565" s="234" t="s">
        <v>273</v>
      </c>
      <c r="H1565" s="235">
        <v>15</v>
      </c>
      <c r="I1565" s="236"/>
      <c r="J1565" s="237">
        <f>ROUND(I1565*H1565,2)</f>
        <v>0</v>
      </c>
      <c r="K1565" s="238"/>
      <c r="L1565" s="46"/>
      <c r="M1565" s="239" t="s">
        <v>1</v>
      </c>
      <c r="N1565" s="240" t="s">
        <v>44</v>
      </c>
      <c r="O1565" s="93"/>
      <c r="P1565" s="241">
        <f>O1565*H1565</f>
        <v>0</v>
      </c>
      <c r="Q1565" s="241">
        <v>0</v>
      </c>
      <c r="R1565" s="241">
        <f>Q1565*H1565</f>
        <v>0</v>
      </c>
      <c r="S1565" s="241">
        <v>0</v>
      </c>
      <c r="T1565" s="242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3" t="s">
        <v>637</v>
      </c>
      <c r="AT1565" s="243" t="s">
        <v>226</v>
      </c>
      <c r="AU1565" s="243" t="s">
        <v>93</v>
      </c>
      <c r="AY1565" s="19" t="s">
        <v>224</v>
      </c>
      <c r="BE1565" s="244">
        <f>IF(N1565="základní",J1565,0)</f>
        <v>0</v>
      </c>
      <c r="BF1565" s="244">
        <f>IF(N1565="snížená",J1565,0)</f>
        <v>0</v>
      </c>
      <c r="BG1565" s="244">
        <f>IF(N1565="zákl. přenesená",J1565,0)</f>
        <v>0</v>
      </c>
      <c r="BH1565" s="244">
        <f>IF(N1565="sníž. přenesená",J1565,0)</f>
        <v>0</v>
      </c>
      <c r="BI1565" s="244">
        <f>IF(N1565="nulová",J1565,0)</f>
        <v>0</v>
      </c>
      <c r="BJ1565" s="19" t="s">
        <v>89</v>
      </c>
      <c r="BK1565" s="244">
        <f>ROUND(I1565*H1565,2)</f>
        <v>0</v>
      </c>
      <c r="BL1565" s="19" t="s">
        <v>637</v>
      </c>
      <c r="BM1565" s="243" t="s">
        <v>4730</v>
      </c>
    </row>
    <row r="1566" s="2" customFormat="1" ht="16.5" customHeight="1">
      <c r="A1566" s="40"/>
      <c r="B1566" s="41"/>
      <c r="C1566" s="231" t="s">
        <v>2516</v>
      </c>
      <c r="D1566" s="231" t="s">
        <v>226</v>
      </c>
      <c r="E1566" s="232" t="s">
        <v>2731</v>
      </c>
      <c r="F1566" s="233" t="s">
        <v>2732</v>
      </c>
      <c r="G1566" s="234" t="s">
        <v>273</v>
      </c>
      <c r="H1566" s="235">
        <v>5</v>
      </c>
      <c r="I1566" s="236"/>
      <c r="J1566" s="237">
        <f>ROUND(I1566*H1566,2)</f>
        <v>0</v>
      </c>
      <c r="K1566" s="238"/>
      <c r="L1566" s="46"/>
      <c r="M1566" s="239" t="s">
        <v>1</v>
      </c>
      <c r="N1566" s="240" t="s">
        <v>44</v>
      </c>
      <c r="O1566" s="93"/>
      <c r="P1566" s="241">
        <f>O1566*H1566</f>
        <v>0</v>
      </c>
      <c r="Q1566" s="241">
        <v>0</v>
      </c>
      <c r="R1566" s="241">
        <f>Q1566*H1566</f>
        <v>0</v>
      </c>
      <c r="S1566" s="241">
        <v>0</v>
      </c>
      <c r="T1566" s="242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3" t="s">
        <v>637</v>
      </c>
      <c r="AT1566" s="243" t="s">
        <v>226</v>
      </c>
      <c r="AU1566" s="243" t="s">
        <v>93</v>
      </c>
      <c r="AY1566" s="19" t="s">
        <v>224</v>
      </c>
      <c r="BE1566" s="244">
        <f>IF(N1566="základní",J1566,0)</f>
        <v>0</v>
      </c>
      <c r="BF1566" s="244">
        <f>IF(N1566="snížená",J1566,0)</f>
        <v>0</v>
      </c>
      <c r="BG1566" s="244">
        <f>IF(N1566="zákl. přenesená",J1566,0)</f>
        <v>0</v>
      </c>
      <c r="BH1566" s="244">
        <f>IF(N1566="sníž. přenesená",J1566,0)</f>
        <v>0</v>
      </c>
      <c r="BI1566" s="244">
        <f>IF(N1566="nulová",J1566,0)</f>
        <v>0</v>
      </c>
      <c r="BJ1566" s="19" t="s">
        <v>89</v>
      </c>
      <c r="BK1566" s="244">
        <f>ROUND(I1566*H1566,2)</f>
        <v>0</v>
      </c>
      <c r="BL1566" s="19" t="s">
        <v>637</v>
      </c>
      <c r="BM1566" s="243" t="s">
        <v>4731</v>
      </c>
    </row>
    <row r="1567" s="2" customFormat="1" ht="16.5" customHeight="1">
      <c r="A1567" s="40"/>
      <c r="B1567" s="41"/>
      <c r="C1567" s="231" t="s">
        <v>2520</v>
      </c>
      <c r="D1567" s="231" t="s">
        <v>226</v>
      </c>
      <c r="E1567" s="232" t="s">
        <v>2735</v>
      </c>
      <c r="F1567" s="233" t="s">
        <v>2736</v>
      </c>
      <c r="G1567" s="234" t="s">
        <v>1068</v>
      </c>
      <c r="H1567" s="235">
        <v>2</v>
      </c>
      <c r="I1567" s="236"/>
      <c r="J1567" s="237">
        <f>ROUND(I1567*H1567,2)</f>
        <v>0</v>
      </c>
      <c r="K1567" s="238"/>
      <c r="L1567" s="46"/>
      <c r="M1567" s="239" t="s">
        <v>1</v>
      </c>
      <c r="N1567" s="240" t="s">
        <v>44</v>
      </c>
      <c r="O1567" s="93"/>
      <c r="P1567" s="241">
        <f>O1567*H1567</f>
        <v>0</v>
      </c>
      <c r="Q1567" s="241">
        <v>0</v>
      </c>
      <c r="R1567" s="241">
        <f>Q1567*H1567</f>
        <v>0</v>
      </c>
      <c r="S1567" s="241">
        <v>0</v>
      </c>
      <c r="T1567" s="242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3" t="s">
        <v>637</v>
      </c>
      <c r="AT1567" s="243" t="s">
        <v>226</v>
      </c>
      <c r="AU1567" s="243" t="s">
        <v>93</v>
      </c>
      <c r="AY1567" s="19" t="s">
        <v>224</v>
      </c>
      <c r="BE1567" s="244">
        <f>IF(N1567="základní",J1567,0)</f>
        <v>0</v>
      </c>
      <c r="BF1567" s="244">
        <f>IF(N1567="snížená",J1567,0)</f>
        <v>0</v>
      </c>
      <c r="BG1567" s="244">
        <f>IF(N1567="zákl. přenesená",J1567,0)</f>
        <v>0</v>
      </c>
      <c r="BH1567" s="244">
        <f>IF(N1567="sníž. přenesená",J1567,0)</f>
        <v>0</v>
      </c>
      <c r="BI1567" s="244">
        <f>IF(N1567="nulová",J1567,0)</f>
        <v>0</v>
      </c>
      <c r="BJ1567" s="19" t="s">
        <v>89</v>
      </c>
      <c r="BK1567" s="244">
        <f>ROUND(I1567*H1567,2)</f>
        <v>0</v>
      </c>
      <c r="BL1567" s="19" t="s">
        <v>637</v>
      </c>
      <c r="BM1567" s="243" t="s">
        <v>4732</v>
      </c>
    </row>
    <row r="1568" s="2" customFormat="1" ht="16.5" customHeight="1">
      <c r="A1568" s="40"/>
      <c r="B1568" s="41"/>
      <c r="C1568" s="231" t="s">
        <v>2524</v>
      </c>
      <c r="D1568" s="231" t="s">
        <v>226</v>
      </c>
      <c r="E1568" s="232" t="s">
        <v>2739</v>
      </c>
      <c r="F1568" s="233" t="s">
        <v>2740</v>
      </c>
      <c r="G1568" s="234" t="s">
        <v>1068</v>
      </c>
      <c r="H1568" s="235">
        <v>1</v>
      </c>
      <c r="I1568" s="236"/>
      <c r="J1568" s="237">
        <f>ROUND(I1568*H1568,2)</f>
        <v>0</v>
      </c>
      <c r="K1568" s="238"/>
      <c r="L1568" s="46"/>
      <c r="M1568" s="239" t="s">
        <v>1</v>
      </c>
      <c r="N1568" s="240" t="s">
        <v>44</v>
      </c>
      <c r="O1568" s="93"/>
      <c r="P1568" s="241">
        <f>O1568*H1568</f>
        <v>0</v>
      </c>
      <c r="Q1568" s="241">
        <v>0</v>
      </c>
      <c r="R1568" s="241">
        <f>Q1568*H1568</f>
        <v>0</v>
      </c>
      <c r="S1568" s="241">
        <v>0</v>
      </c>
      <c r="T1568" s="242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3" t="s">
        <v>637</v>
      </c>
      <c r="AT1568" s="243" t="s">
        <v>226</v>
      </c>
      <c r="AU1568" s="243" t="s">
        <v>93</v>
      </c>
      <c r="AY1568" s="19" t="s">
        <v>224</v>
      </c>
      <c r="BE1568" s="244">
        <f>IF(N1568="základní",J1568,0)</f>
        <v>0</v>
      </c>
      <c r="BF1568" s="244">
        <f>IF(N1568="snížená",J1568,0)</f>
        <v>0</v>
      </c>
      <c r="BG1568" s="244">
        <f>IF(N1568="zákl. přenesená",J1568,0)</f>
        <v>0</v>
      </c>
      <c r="BH1568" s="244">
        <f>IF(N1568="sníž. přenesená",J1568,0)</f>
        <v>0</v>
      </c>
      <c r="BI1568" s="244">
        <f>IF(N1568="nulová",J1568,0)</f>
        <v>0</v>
      </c>
      <c r="BJ1568" s="19" t="s">
        <v>89</v>
      </c>
      <c r="BK1568" s="244">
        <f>ROUND(I1568*H1568,2)</f>
        <v>0</v>
      </c>
      <c r="BL1568" s="19" t="s">
        <v>637</v>
      </c>
      <c r="BM1568" s="243" t="s">
        <v>4733</v>
      </c>
    </row>
    <row r="1569" s="2" customFormat="1" ht="16.5" customHeight="1">
      <c r="A1569" s="40"/>
      <c r="B1569" s="41"/>
      <c r="C1569" s="231" t="s">
        <v>2528</v>
      </c>
      <c r="D1569" s="231" t="s">
        <v>226</v>
      </c>
      <c r="E1569" s="232" t="s">
        <v>2743</v>
      </c>
      <c r="F1569" s="233" t="s">
        <v>2744</v>
      </c>
      <c r="G1569" s="234" t="s">
        <v>273</v>
      </c>
      <c r="H1569" s="235">
        <v>4</v>
      </c>
      <c r="I1569" s="236"/>
      <c r="J1569" s="237">
        <f>ROUND(I1569*H1569,2)</f>
        <v>0</v>
      </c>
      <c r="K1569" s="238"/>
      <c r="L1569" s="46"/>
      <c r="M1569" s="239" t="s">
        <v>1</v>
      </c>
      <c r="N1569" s="240" t="s">
        <v>44</v>
      </c>
      <c r="O1569" s="93"/>
      <c r="P1569" s="241">
        <f>O1569*H1569</f>
        <v>0</v>
      </c>
      <c r="Q1569" s="241">
        <v>0</v>
      </c>
      <c r="R1569" s="241">
        <f>Q1569*H1569</f>
        <v>0</v>
      </c>
      <c r="S1569" s="241">
        <v>0</v>
      </c>
      <c r="T1569" s="242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3" t="s">
        <v>637</v>
      </c>
      <c r="AT1569" s="243" t="s">
        <v>226</v>
      </c>
      <c r="AU1569" s="243" t="s">
        <v>93</v>
      </c>
      <c r="AY1569" s="19" t="s">
        <v>224</v>
      </c>
      <c r="BE1569" s="244">
        <f>IF(N1569="základní",J1569,0)</f>
        <v>0</v>
      </c>
      <c r="BF1569" s="244">
        <f>IF(N1569="snížená",J1569,0)</f>
        <v>0</v>
      </c>
      <c r="BG1569" s="244">
        <f>IF(N1569="zákl. přenesená",J1569,0)</f>
        <v>0</v>
      </c>
      <c r="BH1569" s="244">
        <f>IF(N1569="sníž. přenesená",J1569,0)</f>
        <v>0</v>
      </c>
      <c r="BI1569" s="244">
        <f>IF(N1569="nulová",J1569,0)</f>
        <v>0</v>
      </c>
      <c r="BJ1569" s="19" t="s">
        <v>89</v>
      </c>
      <c r="BK1569" s="244">
        <f>ROUND(I1569*H1569,2)</f>
        <v>0</v>
      </c>
      <c r="BL1569" s="19" t="s">
        <v>637</v>
      </c>
      <c r="BM1569" s="243" t="s">
        <v>4734</v>
      </c>
    </row>
    <row r="1570" s="2" customFormat="1" ht="16.5" customHeight="1">
      <c r="A1570" s="40"/>
      <c r="B1570" s="41"/>
      <c r="C1570" s="231" t="s">
        <v>2532</v>
      </c>
      <c r="D1570" s="231" t="s">
        <v>226</v>
      </c>
      <c r="E1570" s="232" t="s">
        <v>2747</v>
      </c>
      <c r="F1570" s="233" t="s">
        <v>2748</v>
      </c>
      <c r="G1570" s="234" t="s">
        <v>273</v>
      </c>
      <c r="H1570" s="235">
        <v>7</v>
      </c>
      <c r="I1570" s="236"/>
      <c r="J1570" s="237">
        <f>ROUND(I1570*H1570,2)</f>
        <v>0</v>
      </c>
      <c r="K1570" s="238"/>
      <c r="L1570" s="46"/>
      <c r="M1570" s="239" t="s">
        <v>1</v>
      </c>
      <c r="N1570" s="240" t="s">
        <v>44</v>
      </c>
      <c r="O1570" s="93"/>
      <c r="P1570" s="241">
        <f>O1570*H1570</f>
        <v>0</v>
      </c>
      <c r="Q1570" s="241">
        <v>0</v>
      </c>
      <c r="R1570" s="241">
        <f>Q1570*H1570</f>
        <v>0</v>
      </c>
      <c r="S1570" s="241">
        <v>0</v>
      </c>
      <c r="T1570" s="242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43" t="s">
        <v>637</v>
      </c>
      <c r="AT1570" s="243" t="s">
        <v>226</v>
      </c>
      <c r="AU1570" s="243" t="s">
        <v>93</v>
      </c>
      <c r="AY1570" s="19" t="s">
        <v>224</v>
      </c>
      <c r="BE1570" s="244">
        <f>IF(N1570="základní",J1570,0)</f>
        <v>0</v>
      </c>
      <c r="BF1570" s="244">
        <f>IF(N1570="snížená",J1570,0)</f>
        <v>0</v>
      </c>
      <c r="BG1570" s="244">
        <f>IF(N1570="zákl. přenesená",J1570,0)</f>
        <v>0</v>
      </c>
      <c r="BH1570" s="244">
        <f>IF(N1570="sníž. přenesená",J1570,0)</f>
        <v>0</v>
      </c>
      <c r="BI1570" s="244">
        <f>IF(N1570="nulová",J1570,0)</f>
        <v>0</v>
      </c>
      <c r="BJ1570" s="19" t="s">
        <v>89</v>
      </c>
      <c r="BK1570" s="244">
        <f>ROUND(I1570*H1570,2)</f>
        <v>0</v>
      </c>
      <c r="BL1570" s="19" t="s">
        <v>637</v>
      </c>
      <c r="BM1570" s="243" t="s">
        <v>4735</v>
      </c>
    </row>
    <row r="1571" s="2" customFormat="1" ht="24.15" customHeight="1">
      <c r="A1571" s="40"/>
      <c r="B1571" s="41"/>
      <c r="C1571" s="231" t="s">
        <v>2536</v>
      </c>
      <c r="D1571" s="231" t="s">
        <v>226</v>
      </c>
      <c r="E1571" s="232" t="s">
        <v>2751</v>
      </c>
      <c r="F1571" s="233" t="s">
        <v>2752</v>
      </c>
      <c r="G1571" s="234" t="s">
        <v>229</v>
      </c>
      <c r="H1571" s="235">
        <v>6</v>
      </c>
      <c r="I1571" s="236"/>
      <c r="J1571" s="237">
        <f>ROUND(I1571*H1571,2)</f>
        <v>0</v>
      </c>
      <c r="K1571" s="238"/>
      <c r="L1571" s="46"/>
      <c r="M1571" s="239" t="s">
        <v>1</v>
      </c>
      <c r="N1571" s="240" t="s">
        <v>44</v>
      </c>
      <c r="O1571" s="93"/>
      <c r="P1571" s="241">
        <f>O1571*H1571</f>
        <v>0</v>
      </c>
      <c r="Q1571" s="241">
        <v>0</v>
      </c>
      <c r="R1571" s="241">
        <f>Q1571*H1571</f>
        <v>0</v>
      </c>
      <c r="S1571" s="241">
        <v>0</v>
      </c>
      <c r="T1571" s="242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3" t="s">
        <v>637</v>
      </c>
      <c r="AT1571" s="243" t="s">
        <v>226</v>
      </c>
      <c r="AU1571" s="243" t="s">
        <v>93</v>
      </c>
      <c r="AY1571" s="19" t="s">
        <v>224</v>
      </c>
      <c r="BE1571" s="244">
        <f>IF(N1571="základní",J1571,0)</f>
        <v>0</v>
      </c>
      <c r="BF1571" s="244">
        <f>IF(N1571="snížená",J1571,0)</f>
        <v>0</v>
      </c>
      <c r="BG1571" s="244">
        <f>IF(N1571="zákl. přenesená",J1571,0)</f>
        <v>0</v>
      </c>
      <c r="BH1571" s="244">
        <f>IF(N1571="sníž. přenesená",J1571,0)</f>
        <v>0</v>
      </c>
      <c r="BI1571" s="244">
        <f>IF(N1571="nulová",J1571,0)</f>
        <v>0</v>
      </c>
      <c r="BJ1571" s="19" t="s">
        <v>89</v>
      </c>
      <c r="BK1571" s="244">
        <f>ROUND(I1571*H1571,2)</f>
        <v>0</v>
      </c>
      <c r="BL1571" s="19" t="s">
        <v>637</v>
      </c>
      <c r="BM1571" s="243" t="s">
        <v>4736</v>
      </c>
    </row>
    <row r="1572" s="2" customFormat="1" ht="24.15" customHeight="1">
      <c r="A1572" s="40"/>
      <c r="B1572" s="41"/>
      <c r="C1572" s="231" t="s">
        <v>2540</v>
      </c>
      <c r="D1572" s="231" t="s">
        <v>226</v>
      </c>
      <c r="E1572" s="232" t="s">
        <v>2755</v>
      </c>
      <c r="F1572" s="233" t="s">
        <v>2756</v>
      </c>
      <c r="G1572" s="234" t="s">
        <v>229</v>
      </c>
      <c r="H1572" s="235">
        <v>11</v>
      </c>
      <c r="I1572" s="236"/>
      <c r="J1572" s="237">
        <f>ROUND(I1572*H1572,2)</f>
        <v>0</v>
      </c>
      <c r="K1572" s="238"/>
      <c r="L1572" s="46"/>
      <c r="M1572" s="239" t="s">
        <v>1</v>
      </c>
      <c r="N1572" s="240" t="s">
        <v>44</v>
      </c>
      <c r="O1572" s="93"/>
      <c r="P1572" s="241">
        <f>O1572*H1572</f>
        <v>0</v>
      </c>
      <c r="Q1572" s="241">
        <v>0</v>
      </c>
      <c r="R1572" s="241">
        <f>Q1572*H1572</f>
        <v>0</v>
      </c>
      <c r="S1572" s="241">
        <v>0</v>
      </c>
      <c r="T1572" s="242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3" t="s">
        <v>637</v>
      </c>
      <c r="AT1572" s="243" t="s">
        <v>226</v>
      </c>
      <c r="AU1572" s="243" t="s">
        <v>93</v>
      </c>
      <c r="AY1572" s="19" t="s">
        <v>224</v>
      </c>
      <c r="BE1572" s="244">
        <f>IF(N1572="základní",J1572,0)</f>
        <v>0</v>
      </c>
      <c r="BF1572" s="244">
        <f>IF(N1572="snížená",J1572,0)</f>
        <v>0</v>
      </c>
      <c r="BG1572" s="244">
        <f>IF(N1572="zákl. přenesená",J1572,0)</f>
        <v>0</v>
      </c>
      <c r="BH1572" s="244">
        <f>IF(N1572="sníž. přenesená",J1572,0)</f>
        <v>0</v>
      </c>
      <c r="BI1572" s="244">
        <f>IF(N1572="nulová",J1572,0)</f>
        <v>0</v>
      </c>
      <c r="BJ1572" s="19" t="s">
        <v>89</v>
      </c>
      <c r="BK1572" s="244">
        <f>ROUND(I1572*H1572,2)</f>
        <v>0</v>
      </c>
      <c r="BL1572" s="19" t="s">
        <v>637</v>
      </c>
      <c r="BM1572" s="243" t="s">
        <v>4737</v>
      </c>
    </row>
    <row r="1573" s="2" customFormat="1" ht="16.5" customHeight="1">
      <c r="A1573" s="40"/>
      <c r="B1573" s="41"/>
      <c r="C1573" s="231" t="s">
        <v>2544</v>
      </c>
      <c r="D1573" s="231" t="s">
        <v>226</v>
      </c>
      <c r="E1573" s="232" t="s">
        <v>2759</v>
      </c>
      <c r="F1573" s="233" t="s">
        <v>2760</v>
      </c>
      <c r="G1573" s="234" t="s">
        <v>1068</v>
      </c>
      <c r="H1573" s="235">
        <v>1</v>
      </c>
      <c r="I1573" s="236"/>
      <c r="J1573" s="237">
        <f>ROUND(I1573*H1573,2)</f>
        <v>0</v>
      </c>
      <c r="K1573" s="238"/>
      <c r="L1573" s="46"/>
      <c r="M1573" s="239" t="s">
        <v>1</v>
      </c>
      <c r="N1573" s="240" t="s">
        <v>44</v>
      </c>
      <c r="O1573" s="93"/>
      <c r="P1573" s="241">
        <f>O1573*H1573</f>
        <v>0</v>
      </c>
      <c r="Q1573" s="241">
        <v>0</v>
      </c>
      <c r="R1573" s="241">
        <f>Q1573*H1573</f>
        <v>0</v>
      </c>
      <c r="S1573" s="241">
        <v>0</v>
      </c>
      <c r="T1573" s="242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3" t="s">
        <v>637</v>
      </c>
      <c r="AT1573" s="243" t="s">
        <v>226</v>
      </c>
      <c r="AU1573" s="243" t="s">
        <v>93</v>
      </c>
      <c r="AY1573" s="19" t="s">
        <v>224</v>
      </c>
      <c r="BE1573" s="244">
        <f>IF(N1573="základní",J1573,0)</f>
        <v>0</v>
      </c>
      <c r="BF1573" s="244">
        <f>IF(N1573="snížená",J1573,0)</f>
        <v>0</v>
      </c>
      <c r="BG1573" s="244">
        <f>IF(N1573="zákl. přenesená",J1573,0)</f>
        <v>0</v>
      </c>
      <c r="BH1573" s="244">
        <f>IF(N1573="sníž. přenesená",J1573,0)</f>
        <v>0</v>
      </c>
      <c r="BI1573" s="244">
        <f>IF(N1573="nulová",J1573,0)</f>
        <v>0</v>
      </c>
      <c r="BJ1573" s="19" t="s">
        <v>89</v>
      </c>
      <c r="BK1573" s="244">
        <f>ROUND(I1573*H1573,2)</f>
        <v>0</v>
      </c>
      <c r="BL1573" s="19" t="s">
        <v>637</v>
      </c>
      <c r="BM1573" s="243" t="s">
        <v>4738</v>
      </c>
    </row>
    <row r="1574" s="2" customFormat="1" ht="16.5" customHeight="1">
      <c r="A1574" s="40"/>
      <c r="B1574" s="41"/>
      <c r="C1574" s="231" t="s">
        <v>2548</v>
      </c>
      <c r="D1574" s="231" t="s">
        <v>226</v>
      </c>
      <c r="E1574" s="232" t="s">
        <v>2763</v>
      </c>
      <c r="F1574" s="233" t="s">
        <v>4105</v>
      </c>
      <c r="G1574" s="234" t="s">
        <v>1068</v>
      </c>
      <c r="H1574" s="235">
        <v>1</v>
      </c>
      <c r="I1574" s="236"/>
      <c r="J1574" s="237">
        <f>ROUND(I1574*H1574,2)</f>
        <v>0</v>
      </c>
      <c r="K1574" s="238"/>
      <c r="L1574" s="46"/>
      <c r="M1574" s="239" t="s">
        <v>1</v>
      </c>
      <c r="N1574" s="240" t="s">
        <v>44</v>
      </c>
      <c r="O1574" s="93"/>
      <c r="P1574" s="241">
        <f>O1574*H1574</f>
        <v>0</v>
      </c>
      <c r="Q1574" s="241">
        <v>0</v>
      </c>
      <c r="R1574" s="241">
        <f>Q1574*H1574</f>
        <v>0</v>
      </c>
      <c r="S1574" s="241">
        <v>0</v>
      </c>
      <c r="T1574" s="242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3" t="s">
        <v>637</v>
      </c>
      <c r="AT1574" s="243" t="s">
        <v>226</v>
      </c>
      <c r="AU1574" s="243" t="s">
        <v>93</v>
      </c>
      <c r="AY1574" s="19" t="s">
        <v>224</v>
      </c>
      <c r="BE1574" s="244">
        <f>IF(N1574="základní",J1574,0)</f>
        <v>0</v>
      </c>
      <c r="BF1574" s="244">
        <f>IF(N1574="snížená",J1574,0)</f>
        <v>0</v>
      </c>
      <c r="BG1574" s="244">
        <f>IF(N1574="zákl. přenesená",J1574,0)</f>
        <v>0</v>
      </c>
      <c r="BH1574" s="244">
        <f>IF(N1574="sníž. přenesená",J1574,0)</f>
        <v>0</v>
      </c>
      <c r="BI1574" s="244">
        <f>IF(N1574="nulová",J1574,0)</f>
        <v>0</v>
      </c>
      <c r="BJ1574" s="19" t="s">
        <v>89</v>
      </c>
      <c r="BK1574" s="244">
        <f>ROUND(I1574*H1574,2)</f>
        <v>0</v>
      </c>
      <c r="BL1574" s="19" t="s">
        <v>637</v>
      </c>
      <c r="BM1574" s="243" t="s">
        <v>4739</v>
      </c>
    </row>
    <row r="1575" s="2" customFormat="1" ht="16.5" customHeight="1">
      <c r="A1575" s="40"/>
      <c r="B1575" s="41"/>
      <c r="C1575" s="231" t="s">
        <v>2552</v>
      </c>
      <c r="D1575" s="231" t="s">
        <v>226</v>
      </c>
      <c r="E1575" s="232" t="s">
        <v>2767</v>
      </c>
      <c r="F1575" s="233" t="s">
        <v>2768</v>
      </c>
      <c r="G1575" s="234" t="s">
        <v>273</v>
      </c>
      <c r="H1575" s="235">
        <v>80</v>
      </c>
      <c r="I1575" s="236"/>
      <c r="J1575" s="237">
        <f>ROUND(I1575*H1575,2)</f>
        <v>0</v>
      </c>
      <c r="K1575" s="238"/>
      <c r="L1575" s="46"/>
      <c r="M1575" s="239" t="s">
        <v>1</v>
      </c>
      <c r="N1575" s="240" t="s">
        <v>44</v>
      </c>
      <c r="O1575" s="93"/>
      <c r="P1575" s="241">
        <f>O1575*H1575</f>
        <v>0</v>
      </c>
      <c r="Q1575" s="241">
        <v>0</v>
      </c>
      <c r="R1575" s="241">
        <f>Q1575*H1575</f>
        <v>0</v>
      </c>
      <c r="S1575" s="241">
        <v>0</v>
      </c>
      <c r="T1575" s="242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3" t="s">
        <v>637</v>
      </c>
      <c r="AT1575" s="243" t="s">
        <v>226</v>
      </c>
      <c r="AU1575" s="243" t="s">
        <v>93</v>
      </c>
      <c r="AY1575" s="19" t="s">
        <v>224</v>
      </c>
      <c r="BE1575" s="244">
        <f>IF(N1575="základní",J1575,0)</f>
        <v>0</v>
      </c>
      <c r="BF1575" s="244">
        <f>IF(N1575="snížená",J1575,0)</f>
        <v>0</v>
      </c>
      <c r="BG1575" s="244">
        <f>IF(N1575="zákl. přenesená",J1575,0)</f>
        <v>0</v>
      </c>
      <c r="BH1575" s="244">
        <f>IF(N1575="sníž. přenesená",J1575,0)</f>
        <v>0</v>
      </c>
      <c r="BI1575" s="244">
        <f>IF(N1575="nulová",J1575,0)</f>
        <v>0</v>
      </c>
      <c r="BJ1575" s="19" t="s">
        <v>89</v>
      </c>
      <c r="BK1575" s="244">
        <f>ROUND(I1575*H1575,2)</f>
        <v>0</v>
      </c>
      <c r="BL1575" s="19" t="s">
        <v>637</v>
      </c>
      <c r="BM1575" s="243" t="s">
        <v>4740</v>
      </c>
    </row>
    <row r="1576" s="2" customFormat="1" ht="16.5" customHeight="1">
      <c r="A1576" s="40"/>
      <c r="B1576" s="41"/>
      <c r="C1576" s="231" t="s">
        <v>2556</v>
      </c>
      <c r="D1576" s="231" t="s">
        <v>226</v>
      </c>
      <c r="E1576" s="232" t="s">
        <v>2771</v>
      </c>
      <c r="F1576" s="233" t="s">
        <v>2772</v>
      </c>
      <c r="G1576" s="234" t="s">
        <v>1068</v>
      </c>
      <c r="H1576" s="235">
        <v>8</v>
      </c>
      <c r="I1576" s="236"/>
      <c r="J1576" s="237">
        <f>ROUND(I1576*H1576,2)</f>
        <v>0</v>
      </c>
      <c r="K1576" s="238"/>
      <c r="L1576" s="46"/>
      <c r="M1576" s="239" t="s">
        <v>1</v>
      </c>
      <c r="N1576" s="240" t="s">
        <v>44</v>
      </c>
      <c r="O1576" s="93"/>
      <c r="P1576" s="241">
        <f>O1576*H1576</f>
        <v>0</v>
      </c>
      <c r="Q1576" s="241">
        <v>0</v>
      </c>
      <c r="R1576" s="241">
        <f>Q1576*H1576</f>
        <v>0</v>
      </c>
      <c r="S1576" s="241">
        <v>0</v>
      </c>
      <c r="T1576" s="242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3" t="s">
        <v>637</v>
      </c>
      <c r="AT1576" s="243" t="s">
        <v>226</v>
      </c>
      <c r="AU1576" s="243" t="s">
        <v>93</v>
      </c>
      <c r="AY1576" s="19" t="s">
        <v>224</v>
      </c>
      <c r="BE1576" s="244">
        <f>IF(N1576="základní",J1576,0)</f>
        <v>0</v>
      </c>
      <c r="BF1576" s="244">
        <f>IF(N1576="snížená",J1576,0)</f>
        <v>0</v>
      </c>
      <c r="BG1576" s="244">
        <f>IF(N1576="zákl. přenesená",J1576,0)</f>
        <v>0</v>
      </c>
      <c r="BH1576" s="244">
        <f>IF(N1576="sníž. přenesená",J1576,0)</f>
        <v>0</v>
      </c>
      <c r="BI1576" s="244">
        <f>IF(N1576="nulová",J1576,0)</f>
        <v>0</v>
      </c>
      <c r="BJ1576" s="19" t="s">
        <v>89</v>
      </c>
      <c r="BK1576" s="244">
        <f>ROUND(I1576*H1576,2)</f>
        <v>0</v>
      </c>
      <c r="BL1576" s="19" t="s">
        <v>637</v>
      </c>
      <c r="BM1576" s="243" t="s">
        <v>4741</v>
      </c>
    </row>
    <row r="1577" s="2" customFormat="1" ht="16.5" customHeight="1">
      <c r="A1577" s="40"/>
      <c r="B1577" s="41"/>
      <c r="C1577" s="231" t="s">
        <v>2560</v>
      </c>
      <c r="D1577" s="231" t="s">
        <v>226</v>
      </c>
      <c r="E1577" s="232" t="s">
        <v>2775</v>
      </c>
      <c r="F1577" s="233" t="s">
        <v>2776</v>
      </c>
      <c r="G1577" s="234" t="s">
        <v>1068</v>
      </c>
      <c r="H1577" s="235">
        <v>8</v>
      </c>
      <c r="I1577" s="236"/>
      <c r="J1577" s="237">
        <f>ROUND(I1577*H1577,2)</f>
        <v>0</v>
      </c>
      <c r="K1577" s="238"/>
      <c r="L1577" s="46"/>
      <c r="M1577" s="239" t="s">
        <v>1</v>
      </c>
      <c r="N1577" s="240" t="s">
        <v>44</v>
      </c>
      <c r="O1577" s="93"/>
      <c r="P1577" s="241">
        <f>O1577*H1577</f>
        <v>0</v>
      </c>
      <c r="Q1577" s="241">
        <v>0</v>
      </c>
      <c r="R1577" s="241">
        <f>Q1577*H1577</f>
        <v>0</v>
      </c>
      <c r="S1577" s="241">
        <v>0</v>
      </c>
      <c r="T1577" s="242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3" t="s">
        <v>637</v>
      </c>
      <c r="AT1577" s="243" t="s">
        <v>226</v>
      </c>
      <c r="AU1577" s="243" t="s">
        <v>93</v>
      </c>
      <c r="AY1577" s="19" t="s">
        <v>224</v>
      </c>
      <c r="BE1577" s="244">
        <f>IF(N1577="základní",J1577,0)</f>
        <v>0</v>
      </c>
      <c r="BF1577" s="244">
        <f>IF(N1577="snížená",J1577,0)</f>
        <v>0</v>
      </c>
      <c r="BG1577" s="244">
        <f>IF(N1577="zákl. přenesená",J1577,0)</f>
        <v>0</v>
      </c>
      <c r="BH1577" s="244">
        <f>IF(N1577="sníž. přenesená",J1577,0)</f>
        <v>0</v>
      </c>
      <c r="BI1577" s="244">
        <f>IF(N1577="nulová",J1577,0)</f>
        <v>0</v>
      </c>
      <c r="BJ1577" s="19" t="s">
        <v>89</v>
      </c>
      <c r="BK1577" s="244">
        <f>ROUND(I1577*H1577,2)</f>
        <v>0</v>
      </c>
      <c r="BL1577" s="19" t="s">
        <v>637</v>
      </c>
      <c r="BM1577" s="243" t="s">
        <v>4742</v>
      </c>
    </row>
    <row r="1578" s="2" customFormat="1" ht="16.5" customHeight="1">
      <c r="A1578" s="40"/>
      <c r="B1578" s="41"/>
      <c r="C1578" s="231" t="s">
        <v>2564</v>
      </c>
      <c r="D1578" s="231" t="s">
        <v>226</v>
      </c>
      <c r="E1578" s="232" t="s">
        <v>2779</v>
      </c>
      <c r="F1578" s="233" t="s">
        <v>2780</v>
      </c>
      <c r="G1578" s="234" t="s">
        <v>1055</v>
      </c>
      <c r="H1578" s="235">
        <v>1</v>
      </c>
      <c r="I1578" s="236"/>
      <c r="J1578" s="237">
        <f>ROUND(I1578*H1578,2)</f>
        <v>0</v>
      </c>
      <c r="K1578" s="238"/>
      <c r="L1578" s="46"/>
      <c r="M1578" s="239" t="s">
        <v>1</v>
      </c>
      <c r="N1578" s="240" t="s">
        <v>44</v>
      </c>
      <c r="O1578" s="93"/>
      <c r="P1578" s="241">
        <f>O1578*H1578</f>
        <v>0</v>
      </c>
      <c r="Q1578" s="241">
        <v>0</v>
      </c>
      <c r="R1578" s="241">
        <f>Q1578*H1578</f>
        <v>0</v>
      </c>
      <c r="S1578" s="241">
        <v>0</v>
      </c>
      <c r="T1578" s="242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3" t="s">
        <v>637</v>
      </c>
      <c r="AT1578" s="243" t="s">
        <v>226</v>
      </c>
      <c r="AU1578" s="243" t="s">
        <v>93</v>
      </c>
      <c r="AY1578" s="19" t="s">
        <v>224</v>
      </c>
      <c r="BE1578" s="244">
        <f>IF(N1578="základní",J1578,0)</f>
        <v>0</v>
      </c>
      <c r="BF1578" s="244">
        <f>IF(N1578="snížená",J1578,0)</f>
        <v>0</v>
      </c>
      <c r="BG1578" s="244">
        <f>IF(N1578="zákl. přenesená",J1578,0)</f>
        <v>0</v>
      </c>
      <c r="BH1578" s="244">
        <f>IF(N1578="sníž. přenesená",J1578,0)</f>
        <v>0</v>
      </c>
      <c r="BI1578" s="244">
        <f>IF(N1578="nulová",J1578,0)</f>
        <v>0</v>
      </c>
      <c r="BJ1578" s="19" t="s">
        <v>89</v>
      </c>
      <c r="BK1578" s="244">
        <f>ROUND(I1578*H1578,2)</f>
        <v>0</v>
      </c>
      <c r="BL1578" s="19" t="s">
        <v>637</v>
      </c>
      <c r="BM1578" s="243" t="s">
        <v>4743</v>
      </c>
    </row>
    <row r="1579" s="2" customFormat="1" ht="16.5" customHeight="1">
      <c r="A1579" s="40"/>
      <c r="B1579" s="41"/>
      <c r="C1579" s="231" t="s">
        <v>2568</v>
      </c>
      <c r="D1579" s="231" t="s">
        <v>226</v>
      </c>
      <c r="E1579" s="232" t="s">
        <v>2783</v>
      </c>
      <c r="F1579" s="233" t="s">
        <v>2784</v>
      </c>
      <c r="G1579" s="234" t="s">
        <v>1068</v>
      </c>
      <c r="H1579" s="235">
        <v>1</v>
      </c>
      <c r="I1579" s="236"/>
      <c r="J1579" s="237">
        <f>ROUND(I1579*H1579,2)</f>
        <v>0</v>
      </c>
      <c r="K1579" s="238"/>
      <c r="L1579" s="46"/>
      <c r="M1579" s="239" t="s">
        <v>1</v>
      </c>
      <c r="N1579" s="240" t="s">
        <v>44</v>
      </c>
      <c r="O1579" s="93"/>
      <c r="P1579" s="241">
        <f>O1579*H1579</f>
        <v>0</v>
      </c>
      <c r="Q1579" s="241">
        <v>0</v>
      </c>
      <c r="R1579" s="241">
        <f>Q1579*H1579</f>
        <v>0</v>
      </c>
      <c r="S1579" s="241">
        <v>0</v>
      </c>
      <c r="T1579" s="242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3" t="s">
        <v>637</v>
      </c>
      <c r="AT1579" s="243" t="s">
        <v>226</v>
      </c>
      <c r="AU1579" s="243" t="s">
        <v>93</v>
      </c>
      <c r="AY1579" s="19" t="s">
        <v>224</v>
      </c>
      <c r="BE1579" s="244">
        <f>IF(N1579="základní",J1579,0)</f>
        <v>0</v>
      </c>
      <c r="BF1579" s="244">
        <f>IF(N1579="snížená",J1579,0)</f>
        <v>0</v>
      </c>
      <c r="BG1579" s="244">
        <f>IF(N1579="zákl. přenesená",J1579,0)</f>
        <v>0</v>
      </c>
      <c r="BH1579" s="244">
        <f>IF(N1579="sníž. přenesená",J1579,0)</f>
        <v>0</v>
      </c>
      <c r="BI1579" s="244">
        <f>IF(N1579="nulová",J1579,0)</f>
        <v>0</v>
      </c>
      <c r="BJ1579" s="19" t="s">
        <v>89</v>
      </c>
      <c r="BK1579" s="244">
        <f>ROUND(I1579*H1579,2)</f>
        <v>0</v>
      </c>
      <c r="BL1579" s="19" t="s">
        <v>637</v>
      </c>
      <c r="BM1579" s="243" t="s">
        <v>4744</v>
      </c>
    </row>
    <row r="1580" s="2" customFormat="1" ht="16.5" customHeight="1">
      <c r="A1580" s="40"/>
      <c r="B1580" s="41"/>
      <c r="C1580" s="231" t="s">
        <v>2572</v>
      </c>
      <c r="D1580" s="231" t="s">
        <v>226</v>
      </c>
      <c r="E1580" s="232" t="s">
        <v>2787</v>
      </c>
      <c r="F1580" s="233" t="s">
        <v>2788</v>
      </c>
      <c r="G1580" s="234" t="s">
        <v>1055</v>
      </c>
      <c r="H1580" s="235">
        <v>1</v>
      </c>
      <c r="I1580" s="236"/>
      <c r="J1580" s="237">
        <f>ROUND(I1580*H1580,2)</f>
        <v>0</v>
      </c>
      <c r="K1580" s="238"/>
      <c r="L1580" s="46"/>
      <c r="M1580" s="239" t="s">
        <v>1</v>
      </c>
      <c r="N1580" s="240" t="s">
        <v>44</v>
      </c>
      <c r="O1580" s="93"/>
      <c r="P1580" s="241">
        <f>O1580*H1580</f>
        <v>0</v>
      </c>
      <c r="Q1580" s="241">
        <v>0</v>
      </c>
      <c r="R1580" s="241">
        <f>Q1580*H1580</f>
        <v>0</v>
      </c>
      <c r="S1580" s="241">
        <v>0</v>
      </c>
      <c r="T1580" s="242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3" t="s">
        <v>637</v>
      </c>
      <c r="AT1580" s="243" t="s">
        <v>226</v>
      </c>
      <c r="AU1580" s="243" t="s">
        <v>93</v>
      </c>
      <c r="AY1580" s="19" t="s">
        <v>224</v>
      </c>
      <c r="BE1580" s="244">
        <f>IF(N1580="základní",J1580,0)</f>
        <v>0</v>
      </c>
      <c r="BF1580" s="244">
        <f>IF(N1580="snížená",J1580,0)</f>
        <v>0</v>
      </c>
      <c r="BG1580" s="244">
        <f>IF(N1580="zákl. přenesená",J1580,0)</f>
        <v>0</v>
      </c>
      <c r="BH1580" s="244">
        <f>IF(N1580="sníž. přenesená",J1580,0)</f>
        <v>0</v>
      </c>
      <c r="BI1580" s="244">
        <f>IF(N1580="nulová",J1580,0)</f>
        <v>0</v>
      </c>
      <c r="BJ1580" s="19" t="s">
        <v>89</v>
      </c>
      <c r="BK1580" s="244">
        <f>ROUND(I1580*H1580,2)</f>
        <v>0</v>
      </c>
      <c r="BL1580" s="19" t="s">
        <v>637</v>
      </c>
      <c r="BM1580" s="243" t="s">
        <v>4745</v>
      </c>
    </row>
    <row r="1581" s="2" customFormat="1" ht="16.5" customHeight="1">
      <c r="A1581" s="40"/>
      <c r="B1581" s="41"/>
      <c r="C1581" s="231" t="s">
        <v>2576</v>
      </c>
      <c r="D1581" s="231" t="s">
        <v>226</v>
      </c>
      <c r="E1581" s="232" t="s">
        <v>4113</v>
      </c>
      <c r="F1581" s="233" t="s">
        <v>4114</v>
      </c>
      <c r="G1581" s="234" t="s">
        <v>1068</v>
      </c>
      <c r="H1581" s="235">
        <v>2</v>
      </c>
      <c r="I1581" s="236"/>
      <c r="J1581" s="237">
        <f>ROUND(I1581*H1581,2)</f>
        <v>0</v>
      </c>
      <c r="K1581" s="238"/>
      <c r="L1581" s="46"/>
      <c r="M1581" s="239" t="s">
        <v>1</v>
      </c>
      <c r="N1581" s="240" t="s">
        <v>44</v>
      </c>
      <c r="O1581" s="93"/>
      <c r="P1581" s="241">
        <f>O1581*H1581</f>
        <v>0</v>
      </c>
      <c r="Q1581" s="241">
        <v>0</v>
      </c>
      <c r="R1581" s="241">
        <f>Q1581*H1581</f>
        <v>0</v>
      </c>
      <c r="S1581" s="241">
        <v>0</v>
      </c>
      <c r="T1581" s="242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43" t="s">
        <v>637</v>
      </c>
      <c r="AT1581" s="243" t="s">
        <v>226</v>
      </c>
      <c r="AU1581" s="243" t="s">
        <v>93</v>
      </c>
      <c r="AY1581" s="19" t="s">
        <v>224</v>
      </c>
      <c r="BE1581" s="244">
        <f>IF(N1581="základní",J1581,0)</f>
        <v>0</v>
      </c>
      <c r="BF1581" s="244">
        <f>IF(N1581="snížená",J1581,0)</f>
        <v>0</v>
      </c>
      <c r="BG1581" s="244">
        <f>IF(N1581="zákl. přenesená",J1581,0)</f>
        <v>0</v>
      </c>
      <c r="BH1581" s="244">
        <f>IF(N1581="sníž. přenesená",J1581,0)</f>
        <v>0</v>
      </c>
      <c r="BI1581" s="244">
        <f>IF(N1581="nulová",J1581,0)</f>
        <v>0</v>
      </c>
      <c r="BJ1581" s="19" t="s">
        <v>89</v>
      </c>
      <c r="BK1581" s="244">
        <f>ROUND(I1581*H1581,2)</f>
        <v>0</v>
      </c>
      <c r="BL1581" s="19" t="s">
        <v>637</v>
      </c>
      <c r="BM1581" s="243" t="s">
        <v>4746</v>
      </c>
    </row>
    <row r="1582" s="2" customFormat="1" ht="16.5" customHeight="1">
      <c r="A1582" s="40"/>
      <c r="B1582" s="41"/>
      <c r="C1582" s="231" t="s">
        <v>2580</v>
      </c>
      <c r="D1582" s="231" t="s">
        <v>226</v>
      </c>
      <c r="E1582" s="232" t="s">
        <v>4116</v>
      </c>
      <c r="F1582" s="233" t="s">
        <v>4117</v>
      </c>
      <c r="G1582" s="234" t="s">
        <v>1068</v>
      </c>
      <c r="H1582" s="235">
        <v>2</v>
      </c>
      <c r="I1582" s="236"/>
      <c r="J1582" s="237">
        <f>ROUND(I1582*H1582,2)</f>
        <v>0</v>
      </c>
      <c r="K1582" s="238"/>
      <c r="L1582" s="46"/>
      <c r="M1582" s="239" t="s">
        <v>1</v>
      </c>
      <c r="N1582" s="240" t="s">
        <v>44</v>
      </c>
      <c r="O1582" s="93"/>
      <c r="P1582" s="241">
        <f>O1582*H1582</f>
        <v>0</v>
      </c>
      <c r="Q1582" s="241">
        <v>0</v>
      </c>
      <c r="R1582" s="241">
        <f>Q1582*H1582</f>
        <v>0</v>
      </c>
      <c r="S1582" s="241">
        <v>0</v>
      </c>
      <c r="T1582" s="242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3" t="s">
        <v>637</v>
      </c>
      <c r="AT1582" s="243" t="s">
        <v>226</v>
      </c>
      <c r="AU1582" s="243" t="s">
        <v>93</v>
      </c>
      <c r="AY1582" s="19" t="s">
        <v>224</v>
      </c>
      <c r="BE1582" s="244">
        <f>IF(N1582="základní",J1582,0)</f>
        <v>0</v>
      </c>
      <c r="BF1582" s="244">
        <f>IF(N1582="snížená",J1582,0)</f>
        <v>0</v>
      </c>
      <c r="BG1582" s="244">
        <f>IF(N1582="zákl. přenesená",J1582,0)</f>
        <v>0</v>
      </c>
      <c r="BH1582" s="244">
        <f>IF(N1582="sníž. přenesená",J1582,0)</f>
        <v>0</v>
      </c>
      <c r="BI1582" s="244">
        <f>IF(N1582="nulová",J1582,0)</f>
        <v>0</v>
      </c>
      <c r="BJ1582" s="19" t="s">
        <v>89</v>
      </c>
      <c r="BK1582" s="244">
        <f>ROUND(I1582*H1582,2)</f>
        <v>0</v>
      </c>
      <c r="BL1582" s="19" t="s">
        <v>637</v>
      </c>
      <c r="BM1582" s="243" t="s">
        <v>4747</v>
      </c>
    </row>
    <row r="1583" s="2" customFormat="1" ht="16.5" customHeight="1">
      <c r="A1583" s="40"/>
      <c r="B1583" s="41"/>
      <c r="C1583" s="231" t="s">
        <v>2584</v>
      </c>
      <c r="D1583" s="231" t="s">
        <v>226</v>
      </c>
      <c r="E1583" s="232" t="s">
        <v>2791</v>
      </c>
      <c r="F1583" s="233" t="s">
        <v>2792</v>
      </c>
      <c r="G1583" s="234" t="s">
        <v>386</v>
      </c>
      <c r="H1583" s="235">
        <v>1</v>
      </c>
      <c r="I1583" s="236"/>
      <c r="J1583" s="237">
        <f>ROUND(I1583*H1583,2)</f>
        <v>0</v>
      </c>
      <c r="K1583" s="238"/>
      <c r="L1583" s="46"/>
      <c r="M1583" s="239" t="s">
        <v>1</v>
      </c>
      <c r="N1583" s="240" t="s">
        <v>44</v>
      </c>
      <c r="O1583" s="93"/>
      <c r="P1583" s="241">
        <f>O1583*H1583</f>
        <v>0</v>
      </c>
      <c r="Q1583" s="241">
        <v>0</v>
      </c>
      <c r="R1583" s="241">
        <f>Q1583*H1583</f>
        <v>0</v>
      </c>
      <c r="S1583" s="241">
        <v>0</v>
      </c>
      <c r="T1583" s="242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43" t="s">
        <v>637</v>
      </c>
      <c r="AT1583" s="243" t="s">
        <v>226</v>
      </c>
      <c r="AU1583" s="243" t="s">
        <v>93</v>
      </c>
      <c r="AY1583" s="19" t="s">
        <v>224</v>
      </c>
      <c r="BE1583" s="244">
        <f>IF(N1583="základní",J1583,0)</f>
        <v>0</v>
      </c>
      <c r="BF1583" s="244">
        <f>IF(N1583="snížená",J1583,0)</f>
        <v>0</v>
      </c>
      <c r="BG1583" s="244">
        <f>IF(N1583="zákl. přenesená",J1583,0)</f>
        <v>0</v>
      </c>
      <c r="BH1583" s="244">
        <f>IF(N1583="sníž. přenesená",J1583,0)</f>
        <v>0</v>
      </c>
      <c r="BI1583" s="244">
        <f>IF(N1583="nulová",J1583,0)</f>
        <v>0</v>
      </c>
      <c r="BJ1583" s="19" t="s">
        <v>89</v>
      </c>
      <c r="BK1583" s="244">
        <f>ROUND(I1583*H1583,2)</f>
        <v>0</v>
      </c>
      <c r="BL1583" s="19" t="s">
        <v>637</v>
      </c>
      <c r="BM1583" s="243" t="s">
        <v>4748</v>
      </c>
    </row>
    <row r="1584" s="13" customFormat="1">
      <c r="A1584" s="13"/>
      <c r="B1584" s="245"/>
      <c r="C1584" s="246"/>
      <c r="D1584" s="247" t="s">
        <v>232</v>
      </c>
      <c r="E1584" s="248" t="s">
        <v>1</v>
      </c>
      <c r="F1584" s="249" t="s">
        <v>4120</v>
      </c>
      <c r="G1584" s="246"/>
      <c r="H1584" s="250">
        <v>1</v>
      </c>
      <c r="I1584" s="251"/>
      <c r="J1584" s="246"/>
      <c r="K1584" s="246"/>
      <c r="L1584" s="252"/>
      <c r="M1584" s="253"/>
      <c r="N1584" s="254"/>
      <c r="O1584" s="254"/>
      <c r="P1584" s="254"/>
      <c r="Q1584" s="254"/>
      <c r="R1584" s="254"/>
      <c r="S1584" s="254"/>
      <c r="T1584" s="25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6" t="s">
        <v>232</v>
      </c>
      <c r="AU1584" s="256" t="s">
        <v>93</v>
      </c>
      <c r="AV1584" s="13" t="s">
        <v>89</v>
      </c>
      <c r="AW1584" s="13" t="s">
        <v>33</v>
      </c>
      <c r="AX1584" s="13" t="s">
        <v>84</v>
      </c>
      <c r="AY1584" s="256" t="s">
        <v>224</v>
      </c>
    </row>
    <row r="1585" s="2" customFormat="1" ht="24.15" customHeight="1">
      <c r="A1585" s="40"/>
      <c r="B1585" s="41"/>
      <c r="C1585" s="278" t="s">
        <v>2588</v>
      </c>
      <c r="D1585" s="278" t="s">
        <v>390</v>
      </c>
      <c r="E1585" s="279" t="s">
        <v>2796</v>
      </c>
      <c r="F1585" s="280" t="s">
        <v>2797</v>
      </c>
      <c r="G1585" s="281" t="s">
        <v>386</v>
      </c>
      <c r="H1585" s="282">
        <v>1</v>
      </c>
      <c r="I1585" s="283"/>
      <c r="J1585" s="284">
        <f>ROUND(I1585*H1585,2)</f>
        <v>0</v>
      </c>
      <c r="K1585" s="285"/>
      <c r="L1585" s="286"/>
      <c r="M1585" s="287" t="s">
        <v>1</v>
      </c>
      <c r="N1585" s="288" t="s">
        <v>44</v>
      </c>
      <c r="O1585" s="93"/>
      <c r="P1585" s="241">
        <f>O1585*H1585</f>
        <v>0</v>
      </c>
      <c r="Q1585" s="241">
        <v>0.00050000000000000001</v>
      </c>
      <c r="R1585" s="241">
        <f>Q1585*H1585</f>
        <v>0.00050000000000000001</v>
      </c>
      <c r="S1585" s="241">
        <v>0</v>
      </c>
      <c r="T1585" s="242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3" t="s">
        <v>1647</v>
      </c>
      <c r="AT1585" s="243" t="s">
        <v>390</v>
      </c>
      <c r="AU1585" s="243" t="s">
        <v>93</v>
      </c>
      <c r="AY1585" s="19" t="s">
        <v>224</v>
      </c>
      <c r="BE1585" s="244">
        <f>IF(N1585="základní",J1585,0)</f>
        <v>0</v>
      </c>
      <c r="BF1585" s="244">
        <f>IF(N1585="snížená",J1585,0)</f>
        <v>0</v>
      </c>
      <c r="BG1585" s="244">
        <f>IF(N1585="zákl. přenesená",J1585,0)</f>
        <v>0</v>
      </c>
      <c r="BH1585" s="244">
        <f>IF(N1585="sníž. přenesená",J1585,0)</f>
        <v>0</v>
      </c>
      <c r="BI1585" s="244">
        <f>IF(N1585="nulová",J1585,0)</f>
        <v>0</v>
      </c>
      <c r="BJ1585" s="19" t="s">
        <v>89</v>
      </c>
      <c r="BK1585" s="244">
        <f>ROUND(I1585*H1585,2)</f>
        <v>0</v>
      </c>
      <c r="BL1585" s="19" t="s">
        <v>637</v>
      </c>
      <c r="BM1585" s="243" t="s">
        <v>4749</v>
      </c>
    </row>
    <row r="1586" s="14" customFormat="1">
      <c r="A1586" s="14"/>
      <c r="B1586" s="257"/>
      <c r="C1586" s="258"/>
      <c r="D1586" s="247" t="s">
        <v>232</v>
      </c>
      <c r="E1586" s="259" t="s">
        <v>1</v>
      </c>
      <c r="F1586" s="260" t="s">
        <v>1026</v>
      </c>
      <c r="G1586" s="258"/>
      <c r="H1586" s="259" t="s">
        <v>1</v>
      </c>
      <c r="I1586" s="261"/>
      <c r="J1586" s="258"/>
      <c r="K1586" s="258"/>
      <c r="L1586" s="262"/>
      <c r="M1586" s="263"/>
      <c r="N1586" s="264"/>
      <c r="O1586" s="264"/>
      <c r="P1586" s="264"/>
      <c r="Q1586" s="264"/>
      <c r="R1586" s="264"/>
      <c r="S1586" s="264"/>
      <c r="T1586" s="26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6" t="s">
        <v>232</v>
      </c>
      <c r="AU1586" s="266" t="s">
        <v>93</v>
      </c>
      <c r="AV1586" s="14" t="s">
        <v>84</v>
      </c>
      <c r="AW1586" s="14" t="s">
        <v>33</v>
      </c>
      <c r="AX1586" s="14" t="s">
        <v>78</v>
      </c>
      <c r="AY1586" s="266" t="s">
        <v>224</v>
      </c>
    </row>
    <row r="1587" s="13" customFormat="1">
      <c r="A1587" s="13"/>
      <c r="B1587" s="245"/>
      <c r="C1587" s="246"/>
      <c r="D1587" s="247" t="s">
        <v>232</v>
      </c>
      <c r="E1587" s="248" t="s">
        <v>1</v>
      </c>
      <c r="F1587" s="249" t="s">
        <v>4122</v>
      </c>
      <c r="G1587" s="246"/>
      <c r="H1587" s="250">
        <v>1</v>
      </c>
      <c r="I1587" s="251"/>
      <c r="J1587" s="246"/>
      <c r="K1587" s="246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6" t="s">
        <v>232</v>
      </c>
      <c r="AU1587" s="256" t="s">
        <v>93</v>
      </c>
      <c r="AV1587" s="13" t="s">
        <v>89</v>
      </c>
      <c r="AW1587" s="13" t="s">
        <v>33</v>
      </c>
      <c r="AX1587" s="13" t="s">
        <v>84</v>
      </c>
      <c r="AY1587" s="256" t="s">
        <v>224</v>
      </c>
    </row>
    <row r="1588" s="12" customFormat="1" ht="20.88" customHeight="1">
      <c r="A1588" s="12"/>
      <c r="B1588" s="215"/>
      <c r="C1588" s="216"/>
      <c r="D1588" s="217" t="s">
        <v>77</v>
      </c>
      <c r="E1588" s="229" t="s">
        <v>2800</v>
      </c>
      <c r="F1588" s="229" t="s">
        <v>2801</v>
      </c>
      <c r="G1588" s="216"/>
      <c r="H1588" s="216"/>
      <c r="I1588" s="219"/>
      <c r="J1588" s="230">
        <f>BK1588</f>
        <v>0</v>
      </c>
      <c r="K1588" s="216"/>
      <c r="L1588" s="221"/>
      <c r="M1588" s="222"/>
      <c r="N1588" s="223"/>
      <c r="O1588" s="223"/>
      <c r="P1588" s="224">
        <f>SUM(P1589:P1596)</f>
        <v>0</v>
      </c>
      <c r="Q1588" s="223"/>
      <c r="R1588" s="224">
        <f>SUM(R1589:R1596)</f>
        <v>0</v>
      </c>
      <c r="S1588" s="223"/>
      <c r="T1588" s="225">
        <f>SUM(T1589:T1596)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226" t="s">
        <v>93</v>
      </c>
      <c r="AT1588" s="227" t="s">
        <v>77</v>
      </c>
      <c r="AU1588" s="227" t="s">
        <v>89</v>
      </c>
      <c r="AY1588" s="226" t="s">
        <v>224</v>
      </c>
      <c r="BK1588" s="228">
        <f>SUM(BK1589:BK1596)</f>
        <v>0</v>
      </c>
    </row>
    <row r="1589" s="2" customFormat="1" ht="16.5" customHeight="1">
      <c r="A1589" s="40"/>
      <c r="B1589" s="41"/>
      <c r="C1589" s="231" t="s">
        <v>2593</v>
      </c>
      <c r="D1589" s="231" t="s">
        <v>226</v>
      </c>
      <c r="E1589" s="232" t="s">
        <v>2803</v>
      </c>
      <c r="F1589" s="233" t="s">
        <v>2804</v>
      </c>
      <c r="G1589" s="234" t="s">
        <v>1055</v>
      </c>
      <c r="H1589" s="235">
        <v>1</v>
      </c>
      <c r="I1589" s="236"/>
      <c r="J1589" s="237">
        <f>ROUND(I1589*H1589,2)</f>
        <v>0</v>
      </c>
      <c r="K1589" s="238"/>
      <c r="L1589" s="46"/>
      <c r="M1589" s="239" t="s">
        <v>1</v>
      </c>
      <c r="N1589" s="240" t="s">
        <v>44</v>
      </c>
      <c r="O1589" s="93"/>
      <c r="P1589" s="241">
        <f>O1589*H1589</f>
        <v>0</v>
      </c>
      <c r="Q1589" s="241">
        <v>0</v>
      </c>
      <c r="R1589" s="241">
        <f>Q1589*H1589</f>
        <v>0</v>
      </c>
      <c r="S1589" s="241">
        <v>0</v>
      </c>
      <c r="T1589" s="242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3" t="s">
        <v>637</v>
      </c>
      <c r="AT1589" s="243" t="s">
        <v>226</v>
      </c>
      <c r="AU1589" s="243" t="s">
        <v>93</v>
      </c>
      <c r="AY1589" s="19" t="s">
        <v>224</v>
      </c>
      <c r="BE1589" s="244">
        <f>IF(N1589="základní",J1589,0)</f>
        <v>0</v>
      </c>
      <c r="BF1589" s="244">
        <f>IF(N1589="snížená",J1589,0)</f>
        <v>0</v>
      </c>
      <c r="BG1589" s="244">
        <f>IF(N1589="zákl. přenesená",J1589,0)</f>
        <v>0</v>
      </c>
      <c r="BH1589" s="244">
        <f>IF(N1589="sníž. přenesená",J1589,0)</f>
        <v>0</v>
      </c>
      <c r="BI1589" s="244">
        <f>IF(N1589="nulová",J1589,0)</f>
        <v>0</v>
      </c>
      <c r="BJ1589" s="19" t="s">
        <v>89</v>
      </c>
      <c r="BK1589" s="244">
        <f>ROUND(I1589*H1589,2)</f>
        <v>0</v>
      </c>
      <c r="BL1589" s="19" t="s">
        <v>637</v>
      </c>
      <c r="BM1589" s="243" t="s">
        <v>4750</v>
      </c>
    </row>
    <row r="1590" s="2" customFormat="1" ht="16.5" customHeight="1">
      <c r="A1590" s="40"/>
      <c r="B1590" s="41"/>
      <c r="C1590" s="231" t="s">
        <v>2599</v>
      </c>
      <c r="D1590" s="231" t="s">
        <v>226</v>
      </c>
      <c r="E1590" s="232" t="s">
        <v>2807</v>
      </c>
      <c r="F1590" s="233" t="s">
        <v>1215</v>
      </c>
      <c r="G1590" s="234" t="s">
        <v>1068</v>
      </c>
      <c r="H1590" s="235">
        <v>1</v>
      </c>
      <c r="I1590" s="236"/>
      <c r="J1590" s="237">
        <f>ROUND(I1590*H1590,2)</f>
        <v>0</v>
      </c>
      <c r="K1590" s="238"/>
      <c r="L1590" s="46"/>
      <c r="M1590" s="239" t="s">
        <v>1</v>
      </c>
      <c r="N1590" s="240" t="s">
        <v>44</v>
      </c>
      <c r="O1590" s="93"/>
      <c r="P1590" s="241">
        <f>O1590*H1590</f>
        <v>0</v>
      </c>
      <c r="Q1590" s="241">
        <v>0</v>
      </c>
      <c r="R1590" s="241">
        <f>Q1590*H1590</f>
        <v>0</v>
      </c>
      <c r="S1590" s="241">
        <v>0</v>
      </c>
      <c r="T1590" s="242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3" t="s">
        <v>637</v>
      </c>
      <c r="AT1590" s="243" t="s">
        <v>226</v>
      </c>
      <c r="AU1590" s="243" t="s">
        <v>93</v>
      </c>
      <c r="AY1590" s="19" t="s">
        <v>224</v>
      </c>
      <c r="BE1590" s="244">
        <f>IF(N1590="základní",J1590,0)</f>
        <v>0</v>
      </c>
      <c r="BF1590" s="244">
        <f>IF(N1590="snížená",J1590,0)</f>
        <v>0</v>
      </c>
      <c r="BG1590" s="244">
        <f>IF(N1590="zákl. přenesená",J1590,0)</f>
        <v>0</v>
      </c>
      <c r="BH1590" s="244">
        <f>IF(N1590="sníž. přenesená",J1590,0)</f>
        <v>0</v>
      </c>
      <c r="BI1590" s="244">
        <f>IF(N1590="nulová",J1590,0)</f>
        <v>0</v>
      </c>
      <c r="BJ1590" s="19" t="s">
        <v>89</v>
      </c>
      <c r="BK1590" s="244">
        <f>ROUND(I1590*H1590,2)</f>
        <v>0</v>
      </c>
      <c r="BL1590" s="19" t="s">
        <v>637</v>
      </c>
      <c r="BM1590" s="243" t="s">
        <v>4751</v>
      </c>
    </row>
    <row r="1591" s="2" customFormat="1" ht="16.5" customHeight="1">
      <c r="A1591" s="40"/>
      <c r="B1591" s="41"/>
      <c r="C1591" s="231" t="s">
        <v>2603</v>
      </c>
      <c r="D1591" s="231" t="s">
        <v>226</v>
      </c>
      <c r="E1591" s="232" t="s">
        <v>2810</v>
      </c>
      <c r="F1591" s="233" t="s">
        <v>755</v>
      </c>
      <c r="G1591" s="234" t="s">
        <v>1068</v>
      </c>
      <c r="H1591" s="235">
        <v>1</v>
      </c>
      <c r="I1591" s="236"/>
      <c r="J1591" s="237">
        <f>ROUND(I1591*H1591,2)</f>
        <v>0</v>
      </c>
      <c r="K1591" s="238"/>
      <c r="L1591" s="46"/>
      <c r="M1591" s="239" t="s">
        <v>1</v>
      </c>
      <c r="N1591" s="240" t="s">
        <v>44</v>
      </c>
      <c r="O1591" s="93"/>
      <c r="P1591" s="241">
        <f>O1591*H1591</f>
        <v>0</v>
      </c>
      <c r="Q1591" s="241">
        <v>0</v>
      </c>
      <c r="R1591" s="241">
        <f>Q1591*H1591</f>
        <v>0</v>
      </c>
      <c r="S1591" s="241">
        <v>0</v>
      </c>
      <c r="T1591" s="242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3" t="s">
        <v>637</v>
      </c>
      <c r="AT1591" s="243" t="s">
        <v>226</v>
      </c>
      <c r="AU1591" s="243" t="s">
        <v>93</v>
      </c>
      <c r="AY1591" s="19" t="s">
        <v>224</v>
      </c>
      <c r="BE1591" s="244">
        <f>IF(N1591="základní",J1591,0)</f>
        <v>0</v>
      </c>
      <c r="BF1591" s="244">
        <f>IF(N1591="snížená",J1591,0)</f>
        <v>0</v>
      </c>
      <c r="BG1591" s="244">
        <f>IF(N1591="zákl. přenesená",J1591,0)</f>
        <v>0</v>
      </c>
      <c r="BH1591" s="244">
        <f>IF(N1591="sníž. přenesená",J1591,0)</f>
        <v>0</v>
      </c>
      <c r="BI1591" s="244">
        <f>IF(N1591="nulová",J1591,0)</f>
        <v>0</v>
      </c>
      <c r="BJ1591" s="19" t="s">
        <v>89</v>
      </c>
      <c r="BK1591" s="244">
        <f>ROUND(I1591*H1591,2)</f>
        <v>0</v>
      </c>
      <c r="BL1591" s="19" t="s">
        <v>637</v>
      </c>
      <c r="BM1591" s="243" t="s">
        <v>4752</v>
      </c>
    </row>
    <row r="1592" s="2" customFormat="1" ht="16.5" customHeight="1">
      <c r="A1592" s="40"/>
      <c r="B1592" s="41"/>
      <c r="C1592" s="231" t="s">
        <v>2607</v>
      </c>
      <c r="D1592" s="231" t="s">
        <v>226</v>
      </c>
      <c r="E1592" s="232" t="s">
        <v>2813</v>
      </c>
      <c r="F1592" s="233" t="s">
        <v>1226</v>
      </c>
      <c r="G1592" s="234" t="s">
        <v>1068</v>
      </c>
      <c r="H1592" s="235">
        <v>1</v>
      </c>
      <c r="I1592" s="236"/>
      <c r="J1592" s="237">
        <f>ROUND(I1592*H1592,2)</f>
        <v>0</v>
      </c>
      <c r="K1592" s="238"/>
      <c r="L1592" s="46"/>
      <c r="M1592" s="239" t="s">
        <v>1</v>
      </c>
      <c r="N1592" s="240" t="s">
        <v>44</v>
      </c>
      <c r="O1592" s="93"/>
      <c r="P1592" s="241">
        <f>O1592*H1592</f>
        <v>0</v>
      </c>
      <c r="Q1592" s="241">
        <v>0</v>
      </c>
      <c r="R1592" s="241">
        <f>Q1592*H1592</f>
        <v>0</v>
      </c>
      <c r="S1592" s="241">
        <v>0</v>
      </c>
      <c r="T1592" s="242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43" t="s">
        <v>637</v>
      </c>
      <c r="AT1592" s="243" t="s">
        <v>226</v>
      </c>
      <c r="AU1592" s="243" t="s">
        <v>93</v>
      </c>
      <c r="AY1592" s="19" t="s">
        <v>224</v>
      </c>
      <c r="BE1592" s="244">
        <f>IF(N1592="základní",J1592,0)</f>
        <v>0</v>
      </c>
      <c r="BF1592" s="244">
        <f>IF(N1592="snížená",J1592,0)</f>
        <v>0</v>
      </c>
      <c r="BG1592" s="244">
        <f>IF(N1592="zákl. přenesená",J1592,0)</f>
        <v>0</v>
      </c>
      <c r="BH1592" s="244">
        <f>IF(N1592="sníž. přenesená",J1592,0)</f>
        <v>0</v>
      </c>
      <c r="BI1592" s="244">
        <f>IF(N1592="nulová",J1592,0)</f>
        <v>0</v>
      </c>
      <c r="BJ1592" s="19" t="s">
        <v>89</v>
      </c>
      <c r="BK1592" s="244">
        <f>ROUND(I1592*H1592,2)</f>
        <v>0</v>
      </c>
      <c r="BL1592" s="19" t="s">
        <v>637</v>
      </c>
      <c r="BM1592" s="243" t="s">
        <v>4753</v>
      </c>
    </row>
    <row r="1593" s="2" customFormat="1" ht="16.5" customHeight="1">
      <c r="A1593" s="40"/>
      <c r="B1593" s="41"/>
      <c r="C1593" s="231" t="s">
        <v>2611</v>
      </c>
      <c r="D1593" s="231" t="s">
        <v>226</v>
      </c>
      <c r="E1593" s="232" t="s">
        <v>2816</v>
      </c>
      <c r="F1593" s="233" t="s">
        <v>2817</v>
      </c>
      <c r="G1593" s="234" t="s">
        <v>1068</v>
      </c>
      <c r="H1593" s="235">
        <v>1</v>
      </c>
      <c r="I1593" s="236"/>
      <c r="J1593" s="237">
        <f>ROUND(I1593*H1593,2)</f>
        <v>0</v>
      </c>
      <c r="K1593" s="238"/>
      <c r="L1593" s="46"/>
      <c r="M1593" s="239" t="s">
        <v>1</v>
      </c>
      <c r="N1593" s="240" t="s">
        <v>44</v>
      </c>
      <c r="O1593" s="93"/>
      <c r="P1593" s="241">
        <f>O1593*H1593</f>
        <v>0</v>
      </c>
      <c r="Q1593" s="241">
        <v>0</v>
      </c>
      <c r="R1593" s="241">
        <f>Q1593*H1593</f>
        <v>0</v>
      </c>
      <c r="S1593" s="241">
        <v>0</v>
      </c>
      <c r="T1593" s="242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3" t="s">
        <v>637</v>
      </c>
      <c r="AT1593" s="243" t="s">
        <v>226</v>
      </c>
      <c r="AU1593" s="243" t="s">
        <v>93</v>
      </c>
      <c r="AY1593" s="19" t="s">
        <v>224</v>
      </c>
      <c r="BE1593" s="244">
        <f>IF(N1593="základní",J1593,0)</f>
        <v>0</v>
      </c>
      <c r="BF1593" s="244">
        <f>IF(N1593="snížená",J1593,0)</f>
        <v>0</v>
      </c>
      <c r="BG1593" s="244">
        <f>IF(N1593="zákl. přenesená",J1593,0)</f>
        <v>0</v>
      </c>
      <c r="BH1593" s="244">
        <f>IF(N1593="sníž. přenesená",J1593,0)</f>
        <v>0</v>
      </c>
      <c r="BI1593" s="244">
        <f>IF(N1593="nulová",J1593,0)</f>
        <v>0</v>
      </c>
      <c r="BJ1593" s="19" t="s">
        <v>89</v>
      </c>
      <c r="BK1593" s="244">
        <f>ROUND(I1593*H1593,2)</f>
        <v>0</v>
      </c>
      <c r="BL1593" s="19" t="s">
        <v>637</v>
      </c>
      <c r="BM1593" s="243" t="s">
        <v>4754</v>
      </c>
    </row>
    <row r="1594" s="2" customFormat="1" ht="16.5" customHeight="1">
      <c r="A1594" s="40"/>
      <c r="B1594" s="41"/>
      <c r="C1594" s="231" t="s">
        <v>2615</v>
      </c>
      <c r="D1594" s="231" t="s">
        <v>226</v>
      </c>
      <c r="E1594" s="232" t="s">
        <v>2820</v>
      </c>
      <c r="F1594" s="233" t="s">
        <v>1234</v>
      </c>
      <c r="G1594" s="234" t="s">
        <v>1068</v>
      </c>
      <c r="H1594" s="235">
        <v>1</v>
      </c>
      <c r="I1594" s="236"/>
      <c r="J1594" s="237">
        <f>ROUND(I1594*H1594,2)</f>
        <v>0</v>
      </c>
      <c r="K1594" s="238"/>
      <c r="L1594" s="46"/>
      <c r="M1594" s="239" t="s">
        <v>1</v>
      </c>
      <c r="N1594" s="240" t="s">
        <v>44</v>
      </c>
      <c r="O1594" s="93"/>
      <c r="P1594" s="241">
        <f>O1594*H1594</f>
        <v>0</v>
      </c>
      <c r="Q1594" s="241">
        <v>0</v>
      </c>
      <c r="R1594" s="241">
        <f>Q1594*H1594</f>
        <v>0</v>
      </c>
      <c r="S1594" s="241">
        <v>0</v>
      </c>
      <c r="T1594" s="242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43" t="s">
        <v>637</v>
      </c>
      <c r="AT1594" s="243" t="s">
        <v>226</v>
      </c>
      <c r="AU1594" s="243" t="s">
        <v>93</v>
      </c>
      <c r="AY1594" s="19" t="s">
        <v>224</v>
      </c>
      <c r="BE1594" s="244">
        <f>IF(N1594="základní",J1594,0)</f>
        <v>0</v>
      </c>
      <c r="BF1594" s="244">
        <f>IF(N1594="snížená",J1594,0)</f>
        <v>0</v>
      </c>
      <c r="BG1594" s="244">
        <f>IF(N1594="zákl. přenesená",J1594,0)</f>
        <v>0</v>
      </c>
      <c r="BH1594" s="244">
        <f>IF(N1594="sníž. přenesená",J1594,0)</f>
        <v>0</v>
      </c>
      <c r="BI1594" s="244">
        <f>IF(N1594="nulová",J1594,0)</f>
        <v>0</v>
      </c>
      <c r="BJ1594" s="19" t="s">
        <v>89</v>
      </c>
      <c r="BK1594" s="244">
        <f>ROUND(I1594*H1594,2)</f>
        <v>0</v>
      </c>
      <c r="BL1594" s="19" t="s">
        <v>637</v>
      </c>
      <c r="BM1594" s="243" t="s">
        <v>4755</v>
      </c>
    </row>
    <row r="1595" s="2" customFormat="1" ht="16.5" customHeight="1">
      <c r="A1595" s="40"/>
      <c r="B1595" s="41"/>
      <c r="C1595" s="231" t="s">
        <v>2619</v>
      </c>
      <c r="D1595" s="231" t="s">
        <v>226</v>
      </c>
      <c r="E1595" s="232" t="s">
        <v>2823</v>
      </c>
      <c r="F1595" s="233" t="s">
        <v>1238</v>
      </c>
      <c r="G1595" s="234" t="s">
        <v>1068</v>
      </c>
      <c r="H1595" s="235">
        <v>1</v>
      </c>
      <c r="I1595" s="236"/>
      <c r="J1595" s="237">
        <f>ROUND(I1595*H1595,2)</f>
        <v>0</v>
      </c>
      <c r="K1595" s="238"/>
      <c r="L1595" s="46"/>
      <c r="M1595" s="239" t="s">
        <v>1</v>
      </c>
      <c r="N1595" s="240" t="s">
        <v>44</v>
      </c>
      <c r="O1595" s="93"/>
      <c r="P1595" s="241">
        <f>O1595*H1595</f>
        <v>0</v>
      </c>
      <c r="Q1595" s="241">
        <v>0</v>
      </c>
      <c r="R1595" s="241">
        <f>Q1595*H1595</f>
        <v>0</v>
      </c>
      <c r="S1595" s="241">
        <v>0</v>
      </c>
      <c r="T1595" s="242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3" t="s">
        <v>637</v>
      </c>
      <c r="AT1595" s="243" t="s">
        <v>226</v>
      </c>
      <c r="AU1595" s="243" t="s">
        <v>93</v>
      </c>
      <c r="AY1595" s="19" t="s">
        <v>224</v>
      </c>
      <c r="BE1595" s="244">
        <f>IF(N1595="základní",J1595,0)</f>
        <v>0</v>
      </c>
      <c r="BF1595" s="244">
        <f>IF(N1595="snížená",J1595,0)</f>
        <v>0</v>
      </c>
      <c r="BG1595" s="244">
        <f>IF(N1595="zákl. přenesená",J1595,0)</f>
        <v>0</v>
      </c>
      <c r="BH1595" s="244">
        <f>IF(N1595="sníž. přenesená",J1595,0)</f>
        <v>0</v>
      </c>
      <c r="BI1595" s="244">
        <f>IF(N1595="nulová",J1595,0)</f>
        <v>0</v>
      </c>
      <c r="BJ1595" s="19" t="s">
        <v>89</v>
      </c>
      <c r="BK1595" s="244">
        <f>ROUND(I1595*H1595,2)</f>
        <v>0</v>
      </c>
      <c r="BL1595" s="19" t="s">
        <v>637</v>
      </c>
      <c r="BM1595" s="243" t="s">
        <v>4756</v>
      </c>
    </row>
    <row r="1596" s="2" customFormat="1" ht="16.5" customHeight="1">
      <c r="A1596" s="40"/>
      <c r="B1596" s="41"/>
      <c r="C1596" s="231" t="s">
        <v>2623</v>
      </c>
      <c r="D1596" s="231" t="s">
        <v>226</v>
      </c>
      <c r="E1596" s="232" t="s">
        <v>2826</v>
      </c>
      <c r="F1596" s="233" t="s">
        <v>1242</v>
      </c>
      <c r="G1596" s="234" t="s">
        <v>1068</v>
      </c>
      <c r="H1596" s="235">
        <v>1</v>
      </c>
      <c r="I1596" s="236"/>
      <c r="J1596" s="237">
        <f>ROUND(I1596*H1596,2)</f>
        <v>0</v>
      </c>
      <c r="K1596" s="238"/>
      <c r="L1596" s="46"/>
      <c r="M1596" s="301" t="s">
        <v>1</v>
      </c>
      <c r="N1596" s="302" t="s">
        <v>44</v>
      </c>
      <c r="O1596" s="303"/>
      <c r="P1596" s="304">
        <f>O1596*H1596</f>
        <v>0</v>
      </c>
      <c r="Q1596" s="304">
        <v>0</v>
      </c>
      <c r="R1596" s="304">
        <f>Q1596*H1596</f>
        <v>0</v>
      </c>
      <c r="S1596" s="304">
        <v>0</v>
      </c>
      <c r="T1596" s="305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3" t="s">
        <v>637</v>
      </c>
      <c r="AT1596" s="243" t="s">
        <v>226</v>
      </c>
      <c r="AU1596" s="243" t="s">
        <v>93</v>
      </c>
      <c r="AY1596" s="19" t="s">
        <v>224</v>
      </c>
      <c r="BE1596" s="244">
        <f>IF(N1596="základní",J1596,0)</f>
        <v>0</v>
      </c>
      <c r="BF1596" s="244">
        <f>IF(N1596="snížená",J1596,0)</f>
        <v>0</v>
      </c>
      <c r="BG1596" s="244">
        <f>IF(N1596="zákl. přenesená",J1596,0)</f>
        <v>0</v>
      </c>
      <c r="BH1596" s="244">
        <f>IF(N1596="sníž. přenesená",J1596,0)</f>
        <v>0</v>
      </c>
      <c r="BI1596" s="244">
        <f>IF(N1596="nulová",J1596,0)</f>
        <v>0</v>
      </c>
      <c r="BJ1596" s="19" t="s">
        <v>89</v>
      </c>
      <c r="BK1596" s="244">
        <f>ROUND(I1596*H1596,2)</f>
        <v>0</v>
      </c>
      <c r="BL1596" s="19" t="s">
        <v>637</v>
      </c>
      <c r="BM1596" s="243" t="s">
        <v>4757</v>
      </c>
    </row>
    <row r="1597" s="2" customFormat="1" ht="6.96" customHeight="1">
      <c r="A1597" s="40"/>
      <c r="B1597" s="68"/>
      <c r="C1597" s="69"/>
      <c r="D1597" s="69"/>
      <c r="E1597" s="69"/>
      <c r="F1597" s="69"/>
      <c r="G1597" s="69"/>
      <c r="H1597" s="69"/>
      <c r="I1597" s="69"/>
      <c r="J1597" s="69"/>
      <c r="K1597" s="69"/>
      <c r="L1597" s="46"/>
      <c r="M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</row>
  </sheetData>
  <sheetProtection sheet="1" autoFilter="0" formatColumns="0" formatRows="0" objects="1" scenarios="1" spinCount="100000" saltValue="4XdHSRNvybJUnMSFy2IbXQ0IjOCynumv9Z2JdS+H/KWzE50EU/AjqvndWbLaHU1SELB+D3XjBRGNYRAkOURNvg==" hashValue="xOCmRQALInlbuHwkiqvO+xQJv+E/BMCcLQK+0gvILuFsW2wZUQuHHt0bf9c2zftbzVMPh2IgSTY3HyA1Nnhunw==" algorithmName="SHA-512" password="CC35"/>
  <autoFilter ref="C170:K15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57:H157"/>
    <mergeCell ref="E161:H161"/>
    <mergeCell ref="E159:H159"/>
    <mergeCell ref="E163:H16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4246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4758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ROUND((SUM(BE137:BE259)),  2)</f>
        <v>0</v>
      </c>
      <c r="G37" s="40"/>
      <c r="H37" s="40"/>
      <c r="I37" s="167">
        <v>0.20999999999999999</v>
      </c>
      <c r="J37" s="166">
        <f>ROUND(((SUM(BE137:BE259))*I37),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ROUND((SUM(BF137:BF259)),  2)</f>
        <v>0</v>
      </c>
      <c r="G38" s="40"/>
      <c r="H38" s="40"/>
      <c r="I38" s="167">
        <v>0.12</v>
      </c>
      <c r="J38" s="166">
        <f>ROUND(((SUM(BF137:BF259))*I38),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ROUND((SUM(BG137:BG259)),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ROUND((SUM(BH137:BH259)),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ROUND((SUM(BI137:BI259)),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4246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0031 - ZTI A PLYNOVOD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2829</v>
      </c>
      <c r="E103" s="200"/>
      <c r="F103" s="200"/>
      <c r="G103" s="200"/>
      <c r="H103" s="200"/>
      <c r="I103" s="200"/>
      <c r="J103" s="201">
        <f>J156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173</v>
      </c>
      <c r="E104" s="200"/>
      <c r="F104" s="200"/>
      <c r="G104" s="200"/>
      <c r="H104" s="200"/>
      <c r="I104" s="200"/>
      <c r="J104" s="201">
        <f>J158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174</v>
      </c>
      <c r="E105" s="195"/>
      <c r="F105" s="195"/>
      <c r="G105" s="195"/>
      <c r="H105" s="195"/>
      <c r="I105" s="195"/>
      <c r="J105" s="196">
        <f>J160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2830</v>
      </c>
      <c r="E106" s="200"/>
      <c r="F106" s="200"/>
      <c r="G106" s="200"/>
      <c r="H106" s="200"/>
      <c r="I106" s="200"/>
      <c r="J106" s="201">
        <f>J161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2831</v>
      </c>
      <c r="E107" s="200"/>
      <c r="F107" s="200"/>
      <c r="G107" s="200"/>
      <c r="H107" s="200"/>
      <c r="I107" s="200"/>
      <c r="J107" s="201">
        <f>J187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2832</v>
      </c>
      <c r="E108" s="200"/>
      <c r="F108" s="200"/>
      <c r="G108" s="200"/>
      <c r="H108" s="200"/>
      <c r="I108" s="200"/>
      <c r="J108" s="201">
        <f>J209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2833</v>
      </c>
      <c r="E109" s="200"/>
      <c r="F109" s="200"/>
      <c r="G109" s="200"/>
      <c r="H109" s="200"/>
      <c r="I109" s="200"/>
      <c r="J109" s="201">
        <f>J218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2834</v>
      </c>
      <c r="E110" s="200"/>
      <c r="F110" s="200"/>
      <c r="G110" s="200"/>
      <c r="H110" s="200"/>
      <c r="I110" s="200"/>
      <c r="J110" s="201">
        <f>J245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2835</v>
      </c>
      <c r="E111" s="200"/>
      <c r="F111" s="200"/>
      <c r="G111" s="200"/>
      <c r="H111" s="200"/>
      <c r="I111" s="200"/>
      <c r="J111" s="201">
        <f>J254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195</v>
      </c>
      <c r="E112" s="195"/>
      <c r="F112" s="195"/>
      <c r="G112" s="195"/>
      <c r="H112" s="195"/>
      <c r="I112" s="195"/>
      <c r="J112" s="196">
        <f>J256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2836</v>
      </c>
      <c r="E113" s="200"/>
      <c r="F113" s="200"/>
      <c r="G113" s="200"/>
      <c r="H113" s="200"/>
      <c r="I113" s="200"/>
      <c r="J113" s="201">
        <f>J257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5" t="s">
        <v>209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SOCIÁLNÍ REHABILITACE NOVÉ MĚSTO NAD METUJÍ</v>
      </c>
      <c r="F123" s="34"/>
      <c r="G123" s="34"/>
      <c r="H123" s="34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3"/>
      <c r="C124" s="34" t="s">
        <v>150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1" customFormat="1" ht="16.5" customHeight="1">
      <c r="B125" s="23"/>
      <c r="C125" s="24"/>
      <c r="D125" s="24"/>
      <c r="E125" s="186" t="s">
        <v>151</v>
      </c>
      <c r="F125" s="24"/>
      <c r="G125" s="24"/>
      <c r="H125" s="24"/>
      <c r="I125" s="24"/>
      <c r="J125" s="24"/>
      <c r="K125" s="24"/>
      <c r="L125" s="22"/>
    </row>
    <row r="126" s="1" customFormat="1" ht="12" customHeight="1">
      <c r="B126" s="23"/>
      <c r="C126" s="34" t="s">
        <v>152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7" t="s">
        <v>4246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154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0031 - ZTI A PLYNOVOD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F16</f>
        <v>P.Č. 961, 2340, K.Ú. NOVÉ MĚSTO NAD METUJÍ</v>
      </c>
      <c r="G131" s="42"/>
      <c r="H131" s="42"/>
      <c r="I131" s="34" t="s">
        <v>22</v>
      </c>
      <c r="J131" s="81" t="str">
        <f>IF(J16="","",J16)</f>
        <v>18. 12. 2024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40.05" customHeight="1">
      <c r="A133" s="40"/>
      <c r="B133" s="41"/>
      <c r="C133" s="34" t="s">
        <v>24</v>
      </c>
      <c r="D133" s="42"/>
      <c r="E133" s="42"/>
      <c r="F133" s="29" t="str">
        <f>E19</f>
        <v>KRÁLOVÉHRADECKÝ KRAJ</v>
      </c>
      <c r="G133" s="42"/>
      <c r="H133" s="42"/>
      <c r="I133" s="34" t="s">
        <v>30</v>
      </c>
      <c r="J133" s="38" t="str">
        <f>E25</f>
        <v>ATELIER ARCHITEKTURY A URBANISMU,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28</v>
      </c>
      <c r="D134" s="42"/>
      <c r="E134" s="42"/>
      <c r="F134" s="29" t="str">
        <f>IF(E22="","",E22)</f>
        <v>Vyplň údaj</v>
      </c>
      <c r="G134" s="42"/>
      <c r="H134" s="42"/>
      <c r="I134" s="34" t="s">
        <v>34</v>
      </c>
      <c r="J134" s="38" t="str">
        <f>E28</f>
        <v>JIŘÍ KOCIÁN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3"/>
      <c r="B136" s="204"/>
      <c r="C136" s="205" t="s">
        <v>210</v>
      </c>
      <c r="D136" s="206" t="s">
        <v>63</v>
      </c>
      <c r="E136" s="206" t="s">
        <v>59</v>
      </c>
      <c r="F136" s="206" t="s">
        <v>60</v>
      </c>
      <c r="G136" s="206" t="s">
        <v>211</v>
      </c>
      <c r="H136" s="206" t="s">
        <v>212</v>
      </c>
      <c r="I136" s="206" t="s">
        <v>213</v>
      </c>
      <c r="J136" s="207" t="s">
        <v>158</v>
      </c>
      <c r="K136" s="208" t="s">
        <v>214</v>
      </c>
      <c r="L136" s="209"/>
      <c r="M136" s="102" t="s">
        <v>1</v>
      </c>
      <c r="N136" s="103" t="s">
        <v>42</v>
      </c>
      <c r="O136" s="103" t="s">
        <v>215</v>
      </c>
      <c r="P136" s="103" t="s">
        <v>216</v>
      </c>
      <c r="Q136" s="103" t="s">
        <v>217</v>
      </c>
      <c r="R136" s="103" t="s">
        <v>218</v>
      </c>
      <c r="S136" s="103" t="s">
        <v>219</v>
      </c>
      <c r="T136" s="104" t="s">
        <v>220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40"/>
      <c r="B137" s="41"/>
      <c r="C137" s="109" t="s">
        <v>221</v>
      </c>
      <c r="D137" s="42"/>
      <c r="E137" s="42"/>
      <c r="F137" s="42"/>
      <c r="G137" s="42"/>
      <c r="H137" s="42"/>
      <c r="I137" s="42"/>
      <c r="J137" s="210">
        <f>BK137</f>
        <v>0</v>
      </c>
      <c r="K137" s="42"/>
      <c r="L137" s="46"/>
      <c r="M137" s="105"/>
      <c r="N137" s="211"/>
      <c r="O137" s="106"/>
      <c r="P137" s="212">
        <f>P138+P160+P256</f>
        <v>0</v>
      </c>
      <c r="Q137" s="106"/>
      <c r="R137" s="212">
        <f>R138+R160+R256</f>
        <v>0</v>
      </c>
      <c r="S137" s="106"/>
      <c r="T137" s="213">
        <f>T138+T160+T256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160</v>
      </c>
      <c r="BK137" s="214">
        <f>BK138+BK160+BK256</f>
        <v>0</v>
      </c>
    </row>
    <row r="138" s="12" customFormat="1" ht="25.92" customHeight="1">
      <c r="A138" s="12"/>
      <c r="B138" s="215"/>
      <c r="C138" s="216"/>
      <c r="D138" s="217" t="s">
        <v>77</v>
      </c>
      <c r="E138" s="218" t="s">
        <v>222</v>
      </c>
      <c r="F138" s="218" t="s">
        <v>223</v>
      </c>
      <c r="G138" s="216"/>
      <c r="H138" s="216"/>
      <c r="I138" s="219"/>
      <c r="J138" s="220">
        <f>BK138</f>
        <v>0</v>
      </c>
      <c r="K138" s="216"/>
      <c r="L138" s="221"/>
      <c r="M138" s="222"/>
      <c r="N138" s="223"/>
      <c r="O138" s="223"/>
      <c r="P138" s="224">
        <f>P139+P156+P158</f>
        <v>0</v>
      </c>
      <c r="Q138" s="223"/>
      <c r="R138" s="224">
        <f>R139+R156+R158</f>
        <v>0</v>
      </c>
      <c r="S138" s="223"/>
      <c r="T138" s="225">
        <f>T139+T156+T158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6" t="s">
        <v>84</v>
      </c>
      <c r="AT138" s="227" t="s">
        <v>77</v>
      </c>
      <c r="AU138" s="227" t="s">
        <v>78</v>
      </c>
      <c r="AY138" s="226" t="s">
        <v>224</v>
      </c>
      <c r="BK138" s="228">
        <f>BK139+BK156+BK158</f>
        <v>0</v>
      </c>
    </row>
    <row r="139" s="12" customFormat="1" ht="22.8" customHeight="1">
      <c r="A139" s="12"/>
      <c r="B139" s="215"/>
      <c r="C139" s="216"/>
      <c r="D139" s="217" t="s">
        <v>77</v>
      </c>
      <c r="E139" s="229" t="s">
        <v>84</v>
      </c>
      <c r="F139" s="229" t="s">
        <v>225</v>
      </c>
      <c r="G139" s="216"/>
      <c r="H139" s="216"/>
      <c r="I139" s="219"/>
      <c r="J139" s="230">
        <f>BK139</f>
        <v>0</v>
      </c>
      <c r="K139" s="216"/>
      <c r="L139" s="221"/>
      <c r="M139" s="222"/>
      <c r="N139" s="223"/>
      <c r="O139" s="223"/>
      <c r="P139" s="224">
        <f>SUM(P140:P155)</f>
        <v>0</v>
      </c>
      <c r="Q139" s="223"/>
      <c r="R139" s="224">
        <f>SUM(R140:R155)</f>
        <v>0</v>
      </c>
      <c r="S139" s="223"/>
      <c r="T139" s="225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6" t="s">
        <v>84</v>
      </c>
      <c r="AT139" s="227" t="s">
        <v>77</v>
      </c>
      <c r="AU139" s="227" t="s">
        <v>84</v>
      </c>
      <c r="AY139" s="226" t="s">
        <v>224</v>
      </c>
      <c r="BK139" s="228">
        <f>SUM(BK140:BK155)</f>
        <v>0</v>
      </c>
    </row>
    <row r="140" s="2" customFormat="1" ht="21.75" customHeight="1">
      <c r="A140" s="40"/>
      <c r="B140" s="41"/>
      <c r="C140" s="231" t="s">
        <v>84</v>
      </c>
      <c r="D140" s="231" t="s">
        <v>226</v>
      </c>
      <c r="E140" s="232" t="s">
        <v>4132</v>
      </c>
      <c r="F140" s="233" t="s">
        <v>4133</v>
      </c>
      <c r="G140" s="234" t="s">
        <v>236</v>
      </c>
      <c r="H140" s="235">
        <v>14.529999999999999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230</v>
      </c>
      <c r="AT140" s="243" t="s">
        <v>226</v>
      </c>
      <c r="AU140" s="243" t="s">
        <v>89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230</v>
      </c>
      <c r="BM140" s="243" t="s">
        <v>4759</v>
      </c>
    </row>
    <row r="141" s="2" customFormat="1" ht="21.75" customHeight="1">
      <c r="A141" s="40"/>
      <c r="B141" s="41"/>
      <c r="C141" s="231" t="s">
        <v>89</v>
      </c>
      <c r="D141" s="231" t="s">
        <v>226</v>
      </c>
      <c r="E141" s="232" t="s">
        <v>4135</v>
      </c>
      <c r="F141" s="233" t="s">
        <v>4136</v>
      </c>
      <c r="G141" s="234" t="s">
        <v>236</v>
      </c>
      <c r="H141" s="235">
        <v>2.2000000000000002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230</v>
      </c>
      <c r="AT141" s="243" t="s">
        <v>226</v>
      </c>
      <c r="AU141" s="243" t="s">
        <v>89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230</v>
      </c>
      <c r="BM141" s="243" t="s">
        <v>4760</v>
      </c>
    </row>
    <row r="142" s="2" customFormat="1" ht="16.5" customHeight="1">
      <c r="A142" s="40"/>
      <c r="B142" s="41"/>
      <c r="C142" s="231" t="s">
        <v>93</v>
      </c>
      <c r="D142" s="231" t="s">
        <v>226</v>
      </c>
      <c r="E142" s="232" t="s">
        <v>2840</v>
      </c>
      <c r="F142" s="233" t="s">
        <v>2841</v>
      </c>
      <c r="G142" s="234" t="s">
        <v>229</v>
      </c>
      <c r="H142" s="235">
        <v>40.719999999999999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230</v>
      </c>
      <c r="AT142" s="243" t="s">
        <v>226</v>
      </c>
      <c r="AU142" s="243" t="s">
        <v>89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230</v>
      </c>
      <c r="BM142" s="243" t="s">
        <v>4761</v>
      </c>
    </row>
    <row r="143" s="2" customFormat="1" ht="16.5" customHeight="1">
      <c r="A143" s="40"/>
      <c r="B143" s="41"/>
      <c r="C143" s="231" t="s">
        <v>230</v>
      </c>
      <c r="D143" s="231" t="s">
        <v>226</v>
      </c>
      <c r="E143" s="232" t="s">
        <v>2843</v>
      </c>
      <c r="F143" s="233" t="s">
        <v>2844</v>
      </c>
      <c r="G143" s="234" t="s">
        <v>229</v>
      </c>
      <c r="H143" s="235">
        <v>40.719999999999999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230</v>
      </c>
      <c r="AT143" s="243" t="s">
        <v>226</v>
      </c>
      <c r="AU143" s="243" t="s">
        <v>89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230</v>
      </c>
      <c r="BM143" s="243" t="s">
        <v>4762</v>
      </c>
    </row>
    <row r="144" s="2" customFormat="1" ht="21.75" customHeight="1">
      <c r="A144" s="40"/>
      <c r="B144" s="41"/>
      <c r="C144" s="231" t="s">
        <v>255</v>
      </c>
      <c r="D144" s="231" t="s">
        <v>226</v>
      </c>
      <c r="E144" s="232" t="s">
        <v>2846</v>
      </c>
      <c r="F144" s="233" t="s">
        <v>2847</v>
      </c>
      <c r="G144" s="234" t="s">
        <v>236</v>
      </c>
      <c r="H144" s="235">
        <v>12.890000000000001</v>
      </c>
      <c r="I144" s="236"/>
      <c r="J144" s="237">
        <f>ROUND(I144*H144,2)</f>
        <v>0</v>
      </c>
      <c r="K144" s="238"/>
      <c r="L144" s="46"/>
      <c r="M144" s="239" t="s">
        <v>1</v>
      </c>
      <c r="N144" s="240" t="s">
        <v>44</v>
      </c>
      <c r="O144" s="93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3" t="s">
        <v>230</v>
      </c>
      <c r="AT144" s="243" t="s">
        <v>226</v>
      </c>
      <c r="AU144" s="243" t="s">
        <v>89</v>
      </c>
      <c r="AY144" s="19" t="s">
        <v>224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9" t="s">
        <v>89</v>
      </c>
      <c r="BK144" s="244">
        <f>ROUND(I144*H144,2)</f>
        <v>0</v>
      </c>
      <c r="BL144" s="19" t="s">
        <v>230</v>
      </c>
      <c r="BM144" s="243" t="s">
        <v>4763</v>
      </c>
    </row>
    <row r="145" s="13" customFormat="1">
      <c r="A145" s="13"/>
      <c r="B145" s="245"/>
      <c r="C145" s="246"/>
      <c r="D145" s="247" t="s">
        <v>232</v>
      </c>
      <c r="E145" s="248" t="s">
        <v>1</v>
      </c>
      <c r="F145" s="249" t="s">
        <v>4764</v>
      </c>
      <c r="G145" s="246"/>
      <c r="H145" s="250">
        <v>12.890000000000001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232</v>
      </c>
      <c r="AU145" s="256" t="s">
        <v>89</v>
      </c>
      <c r="AV145" s="13" t="s">
        <v>89</v>
      </c>
      <c r="AW145" s="13" t="s">
        <v>33</v>
      </c>
      <c r="AX145" s="13" t="s">
        <v>78</v>
      </c>
      <c r="AY145" s="256" t="s">
        <v>224</v>
      </c>
    </row>
    <row r="146" s="15" customFormat="1">
      <c r="A146" s="15"/>
      <c r="B146" s="267"/>
      <c r="C146" s="268"/>
      <c r="D146" s="247" t="s">
        <v>232</v>
      </c>
      <c r="E146" s="269" t="s">
        <v>1</v>
      </c>
      <c r="F146" s="270" t="s">
        <v>248</v>
      </c>
      <c r="G146" s="268"/>
      <c r="H146" s="271">
        <v>12.890000000000001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232</v>
      </c>
      <c r="AU146" s="277" t="s">
        <v>89</v>
      </c>
      <c r="AV146" s="15" t="s">
        <v>230</v>
      </c>
      <c r="AW146" s="15" t="s">
        <v>33</v>
      </c>
      <c r="AX146" s="15" t="s">
        <v>84</v>
      </c>
      <c r="AY146" s="277" t="s">
        <v>224</v>
      </c>
    </row>
    <row r="147" s="2" customFormat="1" ht="16.5" customHeight="1">
      <c r="A147" s="40"/>
      <c r="B147" s="41"/>
      <c r="C147" s="231" t="s">
        <v>260</v>
      </c>
      <c r="D147" s="231" t="s">
        <v>226</v>
      </c>
      <c r="E147" s="232" t="s">
        <v>256</v>
      </c>
      <c r="F147" s="233" t="s">
        <v>257</v>
      </c>
      <c r="G147" s="234" t="s">
        <v>236</v>
      </c>
      <c r="H147" s="235">
        <v>12.890000000000001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230</v>
      </c>
      <c r="AT147" s="243" t="s">
        <v>226</v>
      </c>
      <c r="AU147" s="243" t="s">
        <v>89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230</v>
      </c>
      <c r="BM147" s="243" t="s">
        <v>4765</v>
      </c>
    </row>
    <row r="148" s="2" customFormat="1" ht="16.5" customHeight="1">
      <c r="A148" s="40"/>
      <c r="B148" s="41"/>
      <c r="C148" s="231" t="s">
        <v>264</v>
      </c>
      <c r="D148" s="231" t="s">
        <v>226</v>
      </c>
      <c r="E148" s="232" t="s">
        <v>2851</v>
      </c>
      <c r="F148" s="233" t="s">
        <v>2852</v>
      </c>
      <c r="G148" s="234" t="s">
        <v>322</v>
      </c>
      <c r="H148" s="235">
        <v>25.780000000000001</v>
      </c>
      <c r="I148" s="236"/>
      <c r="J148" s="237">
        <f>ROUND(I148*H148,2)</f>
        <v>0</v>
      </c>
      <c r="K148" s="238"/>
      <c r="L148" s="46"/>
      <c r="M148" s="239" t="s">
        <v>1</v>
      </c>
      <c r="N148" s="240" t="s">
        <v>44</v>
      </c>
      <c r="O148" s="93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3" t="s">
        <v>230</v>
      </c>
      <c r="AT148" s="243" t="s">
        <v>226</v>
      </c>
      <c r="AU148" s="243" t="s">
        <v>89</v>
      </c>
      <c r="AY148" s="19" t="s">
        <v>224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9" t="s">
        <v>89</v>
      </c>
      <c r="BK148" s="244">
        <f>ROUND(I148*H148,2)</f>
        <v>0</v>
      </c>
      <c r="BL148" s="19" t="s">
        <v>230</v>
      </c>
      <c r="BM148" s="243" t="s">
        <v>4766</v>
      </c>
    </row>
    <row r="149" s="13" customFormat="1">
      <c r="A149" s="13"/>
      <c r="B149" s="245"/>
      <c r="C149" s="246"/>
      <c r="D149" s="247" t="s">
        <v>232</v>
      </c>
      <c r="E149" s="248" t="s">
        <v>1</v>
      </c>
      <c r="F149" s="249" t="s">
        <v>4767</v>
      </c>
      <c r="G149" s="246"/>
      <c r="H149" s="250">
        <v>25.780000000000001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232</v>
      </c>
      <c r="AU149" s="256" t="s">
        <v>89</v>
      </c>
      <c r="AV149" s="13" t="s">
        <v>89</v>
      </c>
      <c r="AW149" s="13" t="s">
        <v>33</v>
      </c>
      <c r="AX149" s="13" t="s">
        <v>78</v>
      </c>
      <c r="AY149" s="256" t="s">
        <v>224</v>
      </c>
    </row>
    <row r="150" s="15" customFormat="1">
      <c r="A150" s="15"/>
      <c r="B150" s="267"/>
      <c r="C150" s="268"/>
      <c r="D150" s="247" t="s">
        <v>232</v>
      </c>
      <c r="E150" s="269" t="s">
        <v>1</v>
      </c>
      <c r="F150" s="270" t="s">
        <v>248</v>
      </c>
      <c r="G150" s="268"/>
      <c r="H150" s="271">
        <v>25.780000000000001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232</v>
      </c>
      <c r="AU150" s="277" t="s">
        <v>89</v>
      </c>
      <c r="AV150" s="15" t="s">
        <v>230</v>
      </c>
      <c r="AW150" s="15" t="s">
        <v>33</v>
      </c>
      <c r="AX150" s="15" t="s">
        <v>84</v>
      </c>
      <c r="AY150" s="277" t="s">
        <v>224</v>
      </c>
    </row>
    <row r="151" s="2" customFormat="1" ht="16.5" customHeight="1">
      <c r="A151" s="40"/>
      <c r="B151" s="41"/>
      <c r="C151" s="231" t="s">
        <v>270</v>
      </c>
      <c r="D151" s="231" t="s">
        <v>226</v>
      </c>
      <c r="E151" s="232" t="s">
        <v>2855</v>
      </c>
      <c r="F151" s="233" t="s">
        <v>2856</v>
      </c>
      <c r="G151" s="234" t="s">
        <v>236</v>
      </c>
      <c r="H151" s="235">
        <v>3.8399999999999999</v>
      </c>
      <c r="I151" s="236"/>
      <c r="J151" s="237">
        <f>ROUND(I151*H151,2)</f>
        <v>0</v>
      </c>
      <c r="K151" s="238"/>
      <c r="L151" s="46"/>
      <c r="M151" s="239" t="s">
        <v>1</v>
      </c>
      <c r="N151" s="240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230</v>
      </c>
      <c r="AT151" s="243" t="s">
        <v>226</v>
      </c>
      <c r="AU151" s="243" t="s">
        <v>89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230</v>
      </c>
      <c r="BM151" s="243" t="s">
        <v>4768</v>
      </c>
    </row>
    <row r="152" s="2" customFormat="1" ht="16.5" customHeight="1">
      <c r="A152" s="40"/>
      <c r="B152" s="41"/>
      <c r="C152" s="231" t="s">
        <v>276</v>
      </c>
      <c r="D152" s="231" t="s">
        <v>226</v>
      </c>
      <c r="E152" s="232" t="s">
        <v>2858</v>
      </c>
      <c r="F152" s="233" t="s">
        <v>2859</v>
      </c>
      <c r="G152" s="234" t="s">
        <v>236</v>
      </c>
      <c r="H152" s="235">
        <v>10.060000000000001</v>
      </c>
      <c r="I152" s="236"/>
      <c r="J152" s="237">
        <f>ROUND(I152*H152,2)</f>
        <v>0</v>
      </c>
      <c r="K152" s="238"/>
      <c r="L152" s="46"/>
      <c r="M152" s="239" t="s">
        <v>1</v>
      </c>
      <c r="N152" s="240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230</v>
      </c>
      <c r="AT152" s="243" t="s">
        <v>226</v>
      </c>
      <c r="AU152" s="243" t="s">
        <v>89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230</v>
      </c>
      <c r="BM152" s="243" t="s">
        <v>4769</v>
      </c>
    </row>
    <row r="153" s="2" customFormat="1" ht="16.5" customHeight="1">
      <c r="A153" s="40"/>
      <c r="B153" s="41"/>
      <c r="C153" s="278" t="s">
        <v>281</v>
      </c>
      <c r="D153" s="278" t="s">
        <v>390</v>
      </c>
      <c r="E153" s="279" t="s">
        <v>2861</v>
      </c>
      <c r="F153" s="280" t="s">
        <v>2862</v>
      </c>
      <c r="G153" s="281" t="s">
        <v>322</v>
      </c>
      <c r="H153" s="282">
        <v>20.120000000000001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44</v>
      </c>
      <c r="O153" s="93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3" t="s">
        <v>270</v>
      </c>
      <c r="AT153" s="243" t="s">
        <v>390</v>
      </c>
      <c r="AU153" s="243" t="s">
        <v>89</v>
      </c>
      <c r="AY153" s="19" t="s">
        <v>224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9" t="s">
        <v>89</v>
      </c>
      <c r="BK153" s="244">
        <f>ROUND(I153*H153,2)</f>
        <v>0</v>
      </c>
      <c r="BL153" s="19" t="s">
        <v>230</v>
      </c>
      <c r="BM153" s="243" t="s">
        <v>4770</v>
      </c>
    </row>
    <row r="154" s="13" customFormat="1">
      <c r="A154" s="13"/>
      <c r="B154" s="245"/>
      <c r="C154" s="246"/>
      <c r="D154" s="247" t="s">
        <v>232</v>
      </c>
      <c r="E154" s="248" t="s">
        <v>1</v>
      </c>
      <c r="F154" s="249" t="s">
        <v>4771</v>
      </c>
      <c r="G154" s="246"/>
      <c r="H154" s="250">
        <v>20.120000000000001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232</v>
      </c>
      <c r="AU154" s="256" t="s">
        <v>89</v>
      </c>
      <c r="AV154" s="13" t="s">
        <v>89</v>
      </c>
      <c r="AW154" s="13" t="s">
        <v>33</v>
      </c>
      <c r="AX154" s="13" t="s">
        <v>78</v>
      </c>
      <c r="AY154" s="256" t="s">
        <v>224</v>
      </c>
    </row>
    <row r="155" s="15" customFormat="1">
      <c r="A155" s="15"/>
      <c r="B155" s="267"/>
      <c r="C155" s="268"/>
      <c r="D155" s="247" t="s">
        <v>232</v>
      </c>
      <c r="E155" s="269" t="s">
        <v>1</v>
      </c>
      <c r="F155" s="270" t="s">
        <v>248</v>
      </c>
      <c r="G155" s="268"/>
      <c r="H155" s="271">
        <v>20.120000000000001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232</v>
      </c>
      <c r="AU155" s="277" t="s">
        <v>89</v>
      </c>
      <c r="AV155" s="15" t="s">
        <v>230</v>
      </c>
      <c r="AW155" s="15" t="s">
        <v>33</v>
      </c>
      <c r="AX155" s="15" t="s">
        <v>84</v>
      </c>
      <c r="AY155" s="277" t="s">
        <v>224</v>
      </c>
    </row>
    <row r="156" s="12" customFormat="1" ht="22.8" customHeight="1">
      <c r="A156" s="12"/>
      <c r="B156" s="215"/>
      <c r="C156" s="216"/>
      <c r="D156" s="217" t="s">
        <v>77</v>
      </c>
      <c r="E156" s="229" t="s">
        <v>230</v>
      </c>
      <c r="F156" s="229" t="s">
        <v>2865</v>
      </c>
      <c r="G156" s="216"/>
      <c r="H156" s="216"/>
      <c r="I156" s="219"/>
      <c r="J156" s="230">
        <f>BK156</f>
        <v>0</v>
      </c>
      <c r="K156" s="216"/>
      <c r="L156" s="221"/>
      <c r="M156" s="222"/>
      <c r="N156" s="223"/>
      <c r="O156" s="223"/>
      <c r="P156" s="224">
        <f>P157</f>
        <v>0</v>
      </c>
      <c r="Q156" s="223"/>
      <c r="R156" s="224">
        <f>R157</f>
        <v>0</v>
      </c>
      <c r="S156" s="223"/>
      <c r="T156" s="225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6" t="s">
        <v>84</v>
      </c>
      <c r="AT156" s="227" t="s">
        <v>77</v>
      </c>
      <c r="AU156" s="227" t="s">
        <v>84</v>
      </c>
      <c r="AY156" s="226" t="s">
        <v>224</v>
      </c>
      <c r="BK156" s="228">
        <f>BK157</f>
        <v>0</v>
      </c>
    </row>
    <row r="157" s="2" customFormat="1" ht="16.5" customHeight="1">
      <c r="A157" s="40"/>
      <c r="B157" s="41"/>
      <c r="C157" s="231" t="s">
        <v>288</v>
      </c>
      <c r="D157" s="231" t="s">
        <v>226</v>
      </c>
      <c r="E157" s="232" t="s">
        <v>2866</v>
      </c>
      <c r="F157" s="233" t="s">
        <v>2867</v>
      </c>
      <c r="G157" s="234" t="s">
        <v>236</v>
      </c>
      <c r="H157" s="235">
        <v>2.4399999999999999</v>
      </c>
      <c r="I157" s="236"/>
      <c r="J157" s="237">
        <f>ROUND(I157*H157,2)</f>
        <v>0</v>
      </c>
      <c r="K157" s="238"/>
      <c r="L157" s="46"/>
      <c r="M157" s="239" t="s">
        <v>1</v>
      </c>
      <c r="N157" s="240" t="s">
        <v>44</v>
      </c>
      <c r="O157" s="93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3" t="s">
        <v>230</v>
      </c>
      <c r="AT157" s="243" t="s">
        <v>226</v>
      </c>
      <c r="AU157" s="243" t="s">
        <v>89</v>
      </c>
      <c r="AY157" s="19" t="s">
        <v>224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9" t="s">
        <v>89</v>
      </c>
      <c r="BK157" s="244">
        <f>ROUND(I157*H157,2)</f>
        <v>0</v>
      </c>
      <c r="BL157" s="19" t="s">
        <v>230</v>
      </c>
      <c r="BM157" s="243" t="s">
        <v>4772</v>
      </c>
    </row>
    <row r="158" s="12" customFormat="1" ht="22.8" customHeight="1">
      <c r="A158" s="12"/>
      <c r="B158" s="215"/>
      <c r="C158" s="216"/>
      <c r="D158" s="217" t="s">
        <v>77</v>
      </c>
      <c r="E158" s="229" t="s">
        <v>754</v>
      </c>
      <c r="F158" s="229" t="s">
        <v>755</v>
      </c>
      <c r="G158" s="216"/>
      <c r="H158" s="216"/>
      <c r="I158" s="219"/>
      <c r="J158" s="230">
        <f>BK158</f>
        <v>0</v>
      </c>
      <c r="K158" s="216"/>
      <c r="L158" s="221"/>
      <c r="M158" s="222"/>
      <c r="N158" s="223"/>
      <c r="O158" s="223"/>
      <c r="P158" s="224">
        <f>P159</f>
        <v>0</v>
      </c>
      <c r="Q158" s="223"/>
      <c r="R158" s="224">
        <f>R159</f>
        <v>0</v>
      </c>
      <c r="S158" s="223"/>
      <c r="T158" s="225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6" t="s">
        <v>84</v>
      </c>
      <c r="AT158" s="227" t="s">
        <v>77</v>
      </c>
      <c r="AU158" s="227" t="s">
        <v>84</v>
      </c>
      <c r="AY158" s="226" t="s">
        <v>224</v>
      </c>
      <c r="BK158" s="228">
        <f>BK159</f>
        <v>0</v>
      </c>
    </row>
    <row r="159" s="2" customFormat="1" ht="16.5" customHeight="1">
      <c r="A159" s="40"/>
      <c r="B159" s="41"/>
      <c r="C159" s="231" t="s">
        <v>8</v>
      </c>
      <c r="D159" s="231" t="s">
        <v>226</v>
      </c>
      <c r="E159" s="232" t="s">
        <v>2869</v>
      </c>
      <c r="F159" s="233" t="s">
        <v>2870</v>
      </c>
      <c r="G159" s="234" t="s">
        <v>322</v>
      </c>
      <c r="H159" s="235">
        <v>24.311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4773</v>
      </c>
    </row>
    <row r="160" s="12" customFormat="1" ht="25.92" customHeight="1">
      <c r="A160" s="12"/>
      <c r="B160" s="215"/>
      <c r="C160" s="216"/>
      <c r="D160" s="217" t="s">
        <v>77</v>
      </c>
      <c r="E160" s="218" t="s">
        <v>760</v>
      </c>
      <c r="F160" s="218" t="s">
        <v>761</v>
      </c>
      <c r="G160" s="216"/>
      <c r="H160" s="216"/>
      <c r="I160" s="219"/>
      <c r="J160" s="220">
        <f>BK160</f>
        <v>0</v>
      </c>
      <c r="K160" s="216"/>
      <c r="L160" s="221"/>
      <c r="M160" s="222"/>
      <c r="N160" s="223"/>
      <c r="O160" s="223"/>
      <c r="P160" s="224">
        <f>P161+P187+P209+P218+P245+P254</f>
        <v>0</v>
      </c>
      <c r="Q160" s="223"/>
      <c r="R160" s="224">
        <f>R161+R187+R209+R218+R245+R254</f>
        <v>0</v>
      </c>
      <c r="S160" s="223"/>
      <c r="T160" s="225">
        <f>T161+T187+T209+T218+T245+T254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6" t="s">
        <v>89</v>
      </c>
      <c r="AT160" s="227" t="s">
        <v>77</v>
      </c>
      <c r="AU160" s="227" t="s">
        <v>78</v>
      </c>
      <c r="AY160" s="226" t="s">
        <v>224</v>
      </c>
      <c r="BK160" s="228">
        <f>BK161+BK187+BK209+BK218+BK245+BK254</f>
        <v>0</v>
      </c>
    </row>
    <row r="161" s="12" customFormat="1" ht="22.8" customHeight="1">
      <c r="A161" s="12"/>
      <c r="B161" s="215"/>
      <c r="C161" s="216"/>
      <c r="D161" s="217" t="s">
        <v>77</v>
      </c>
      <c r="E161" s="229" t="s">
        <v>1015</v>
      </c>
      <c r="F161" s="229" t="s">
        <v>2872</v>
      </c>
      <c r="G161" s="216"/>
      <c r="H161" s="216"/>
      <c r="I161" s="219"/>
      <c r="J161" s="230">
        <f>BK161</f>
        <v>0</v>
      </c>
      <c r="K161" s="216"/>
      <c r="L161" s="221"/>
      <c r="M161" s="222"/>
      <c r="N161" s="223"/>
      <c r="O161" s="223"/>
      <c r="P161" s="224">
        <f>SUM(P162:P186)</f>
        <v>0</v>
      </c>
      <c r="Q161" s="223"/>
      <c r="R161" s="224">
        <f>SUM(R162:R186)</f>
        <v>0</v>
      </c>
      <c r="S161" s="223"/>
      <c r="T161" s="225">
        <f>SUM(T162:T186)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6" t="s">
        <v>89</v>
      </c>
      <c r="AT161" s="227" t="s">
        <v>77</v>
      </c>
      <c r="AU161" s="227" t="s">
        <v>84</v>
      </c>
      <c r="AY161" s="226" t="s">
        <v>224</v>
      </c>
      <c r="BK161" s="228">
        <f>SUM(BK162:BK186)</f>
        <v>0</v>
      </c>
    </row>
    <row r="162" s="2" customFormat="1" ht="16.5" customHeight="1">
      <c r="A162" s="40"/>
      <c r="B162" s="41"/>
      <c r="C162" s="231" t="s">
        <v>304</v>
      </c>
      <c r="D162" s="231" t="s">
        <v>226</v>
      </c>
      <c r="E162" s="232" t="s">
        <v>2876</v>
      </c>
      <c r="F162" s="233" t="s">
        <v>2877</v>
      </c>
      <c r="G162" s="234" t="s">
        <v>273</v>
      </c>
      <c r="H162" s="235">
        <v>34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319</v>
      </c>
      <c r="AT162" s="243" t="s">
        <v>226</v>
      </c>
      <c r="AU162" s="243" t="s">
        <v>89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319</v>
      </c>
      <c r="BM162" s="243" t="s">
        <v>4774</v>
      </c>
    </row>
    <row r="163" s="2" customFormat="1" ht="16.5" customHeight="1">
      <c r="A163" s="40"/>
      <c r="B163" s="41"/>
      <c r="C163" s="231" t="s">
        <v>310</v>
      </c>
      <c r="D163" s="231" t="s">
        <v>226</v>
      </c>
      <c r="E163" s="232" t="s">
        <v>2879</v>
      </c>
      <c r="F163" s="233" t="s">
        <v>2880</v>
      </c>
      <c r="G163" s="234" t="s">
        <v>273</v>
      </c>
      <c r="H163" s="235">
        <v>2.5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319</v>
      </c>
      <c r="AT163" s="243" t="s">
        <v>226</v>
      </c>
      <c r="AU163" s="243" t="s">
        <v>89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319</v>
      </c>
      <c r="BM163" s="243" t="s">
        <v>4775</v>
      </c>
    </row>
    <row r="164" s="2" customFormat="1" ht="16.5" customHeight="1">
      <c r="A164" s="40"/>
      <c r="B164" s="41"/>
      <c r="C164" s="231" t="s">
        <v>315</v>
      </c>
      <c r="D164" s="231" t="s">
        <v>226</v>
      </c>
      <c r="E164" s="232" t="s">
        <v>2885</v>
      </c>
      <c r="F164" s="233" t="s">
        <v>2886</v>
      </c>
      <c r="G164" s="234" t="s">
        <v>273</v>
      </c>
      <c r="H164" s="235">
        <v>13</v>
      </c>
      <c r="I164" s="236"/>
      <c r="J164" s="237">
        <f>ROUND(I164*H164,2)</f>
        <v>0</v>
      </c>
      <c r="K164" s="238"/>
      <c r="L164" s="46"/>
      <c r="M164" s="239" t="s">
        <v>1</v>
      </c>
      <c r="N164" s="240" t="s">
        <v>44</v>
      </c>
      <c r="O164" s="93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3" t="s">
        <v>319</v>
      </c>
      <c r="AT164" s="243" t="s">
        <v>226</v>
      </c>
      <c r="AU164" s="243" t="s">
        <v>89</v>
      </c>
      <c r="AY164" s="19" t="s">
        <v>224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9" t="s">
        <v>89</v>
      </c>
      <c r="BK164" s="244">
        <f>ROUND(I164*H164,2)</f>
        <v>0</v>
      </c>
      <c r="BL164" s="19" t="s">
        <v>319</v>
      </c>
      <c r="BM164" s="243" t="s">
        <v>4776</v>
      </c>
    </row>
    <row r="165" s="2" customFormat="1" ht="16.5" customHeight="1">
      <c r="A165" s="40"/>
      <c r="B165" s="41"/>
      <c r="C165" s="231" t="s">
        <v>319</v>
      </c>
      <c r="D165" s="231" t="s">
        <v>226</v>
      </c>
      <c r="E165" s="232" t="s">
        <v>2888</v>
      </c>
      <c r="F165" s="233" t="s">
        <v>2889</v>
      </c>
      <c r="G165" s="234" t="s">
        <v>273</v>
      </c>
      <c r="H165" s="235">
        <v>2</v>
      </c>
      <c r="I165" s="236"/>
      <c r="J165" s="237">
        <f>ROUND(I165*H165,2)</f>
        <v>0</v>
      </c>
      <c r="K165" s="238"/>
      <c r="L165" s="46"/>
      <c r="M165" s="239" t="s">
        <v>1</v>
      </c>
      <c r="N165" s="240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319</v>
      </c>
      <c r="AT165" s="243" t="s">
        <v>226</v>
      </c>
      <c r="AU165" s="243" t="s">
        <v>89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319</v>
      </c>
      <c r="BM165" s="243" t="s">
        <v>4777</v>
      </c>
    </row>
    <row r="166" s="2" customFormat="1" ht="16.5" customHeight="1">
      <c r="A166" s="40"/>
      <c r="B166" s="41"/>
      <c r="C166" s="231" t="s">
        <v>326</v>
      </c>
      <c r="D166" s="231" t="s">
        <v>226</v>
      </c>
      <c r="E166" s="232" t="s">
        <v>2891</v>
      </c>
      <c r="F166" s="233" t="s">
        <v>2892</v>
      </c>
      <c r="G166" s="234" t="s">
        <v>273</v>
      </c>
      <c r="H166" s="235">
        <v>1</v>
      </c>
      <c r="I166" s="236"/>
      <c r="J166" s="237">
        <f>ROUND(I166*H166,2)</f>
        <v>0</v>
      </c>
      <c r="K166" s="238"/>
      <c r="L166" s="46"/>
      <c r="M166" s="239" t="s">
        <v>1</v>
      </c>
      <c r="N166" s="240" t="s">
        <v>44</v>
      </c>
      <c r="O166" s="93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3" t="s">
        <v>319</v>
      </c>
      <c r="AT166" s="243" t="s">
        <v>226</v>
      </c>
      <c r="AU166" s="243" t="s">
        <v>89</v>
      </c>
      <c r="AY166" s="19" t="s">
        <v>224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9" t="s">
        <v>89</v>
      </c>
      <c r="BK166" s="244">
        <f>ROUND(I166*H166,2)</f>
        <v>0</v>
      </c>
      <c r="BL166" s="19" t="s">
        <v>319</v>
      </c>
      <c r="BM166" s="243" t="s">
        <v>4778</v>
      </c>
    </row>
    <row r="167" s="2" customFormat="1" ht="16.5" customHeight="1">
      <c r="A167" s="40"/>
      <c r="B167" s="41"/>
      <c r="C167" s="231" t="s">
        <v>334</v>
      </c>
      <c r="D167" s="231" t="s">
        <v>226</v>
      </c>
      <c r="E167" s="232" t="s">
        <v>2894</v>
      </c>
      <c r="F167" s="233" t="s">
        <v>2895</v>
      </c>
      <c r="G167" s="234" t="s">
        <v>273</v>
      </c>
      <c r="H167" s="235">
        <v>11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319</v>
      </c>
      <c r="AT167" s="243" t="s">
        <v>226</v>
      </c>
      <c r="AU167" s="243" t="s">
        <v>89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319</v>
      </c>
      <c r="BM167" s="243" t="s">
        <v>4779</v>
      </c>
    </row>
    <row r="168" s="2" customFormat="1" ht="16.5" customHeight="1">
      <c r="A168" s="40"/>
      <c r="B168" s="41"/>
      <c r="C168" s="231" t="s">
        <v>341</v>
      </c>
      <c r="D168" s="231" t="s">
        <v>226</v>
      </c>
      <c r="E168" s="232" t="s">
        <v>2897</v>
      </c>
      <c r="F168" s="233" t="s">
        <v>2898</v>
      </c>
      <c r="G168" s="234" t="s">
        <v>273</v>
      </c>
      <c r="H168" s="235">
        <v>2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319</v>
      </c>
      <c r="AT168" s="243" t="s">
        <v>226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319</v>
      </c>
      <c r="BM168" s="243" t="s">
        <v>4780</v>
      </c>
    </row>
    <row r="169" s="2" customFormat="1" ht="16.5" customHeight="1">
      <c r="A169" s="40"/>
      <c r="B169" s="41"/>
      <c r="C169" s="231" t="s">
        <v>345</v>
      </c>
      <c r="D169" s="231" t="s">
        <v>226</v>
      </c>
      <c r="E169" s="232" t="s">
        <v>2900</v>
      </c>
      <c r="F169" s="233" t="s">
        <v>2901</v>
      </c>
      <c r="G169" s="234" t="s">
        <v>273</v>
      </c>
      <c r="H169" s="235">
        <v>2</v>
      </c>
      <c r="I169" s="236"/>
      <c r="J169" s="237">
        <f>ROUND(I169*H169,2)</f>
        <v>0</v>
      </c>
      <c r="K169" s="238"/>
      <c r="L169" s="46"/>
      <c r="M169" s="239" t="s">
        <v>1</v>
      </c>
      <c r="N169" s="240" t="s">
        <v>44</v>
      </c>
      <c r="O169" s="93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3" t="s">
        <v>319</v>
      </c>
      <c r="AT169" s="243" t="s">
        <v>226</v>
      </c>
      <c r="AU169" s="243" t="s">
        <v>89</v>
      </c>
      <c r="AY169" s="19" t="s">
        <v>224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9" t="s">
        <v>89</v>
      </c>
      <c r="BK169" s="244">
        <f>ROUND(I169*H169,2)</f>
        <v>0</v>
      </c>
      <c r="BL169" s="19" t="s">
        <v>319</v>
      </c>
      <c r="BM169" s="243" t="s">
        <v>4781</v>
      </c>
    </row>
    <row r="170" s="2" customFormat="1" ht="16.5" customHeight="1">
      <c r="A170" s="40"/>
      <c r="B170" s="41"/>
      <c r="C170" s="278" t="s">
        <v>7</v>
      </c>
      <c r="D170" s="278" t="s">
        <v>390</v>
      </c>
      <c r="E170" s="279" t="s">
        <v>2906</v>
      </c>
      <c r="F170" s="280" t="s">
        <v>2907</v>
      </c>
      <c r="G170" s="281" t="s">
        <v>386</v>
      </c>
      <c r="H170" s="282">
        <v>2</v>
      </c>
      <c r="I170" s="283"/>
      <c r="J170" s="284">
        <f>ROUND(I170*H170,2)</f>
        <v>0</v>
      </c>
      <c r="K170" s="285"/>
      <c r="L170" s="286"/>
      <c r="M170" s="287" t="s">
        <v>1</v>
      </c>
      <c r="N170" s="288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418</v>
      </c>
      <c r="AT170" s="243" t="s">
        <v>390</v>
      </c>
      <c r="AU170" s="243" t="s">
        <v>89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319</v>
      </c>
      <c r="BM170" s="243" t="s">
        <v>4782</v>
      </c>
    </row>
    <row r="171" s="2" customFormat="1" ht="16.5" customHeight="1">
      <c r="A171" s="40"/>
      <c r="B171" s="41"/>
      <c r="C171" s="231" t="s">
        <v>357</v>
      </c>
      <c r="D171" s="231" t="s">
        <v>226</v>
      </c>
      <c r="E171" s="232" t="s">
        <v>4160</v>
      </c>
      <c r="F171" s="233" t="s">
        <v>4161</v>
      </c>
      <c r="G171" s="234" t="s">
        <v>273</v>
      </c>
      <c r="H171" s="235">
        <v>8</v>
      </c>
      <c r="I171" s="236"/>
      <c r="J171" s="237">
        <f>ROUND(I171*H171,2)</f>
        <v>0</v>
      </c>
      <c r="K171" s="238"/>
      <c r="L171" s="46"/>
      <c r="M171" s="239" t="s">
        <v>1</v>
      </c>
      <c r="N171" s="240" t="s">
        <v>44</v>
      </c>
      <c r="O171" s="93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3" t="s">
        <v>319</v>
      </c>
      <c r="AT171" s="243" t="s">
        <v>226</v>
      </c>
      <c r="AU171" s="243" t="s">
        <v>89</v>
      </c>
      <c r="AY171" s="19" t="s">
        <v>224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9" t="s">
        <v>89</v>
      </c>
      <c r="BK171" s="244">
        <f>ROUND(I171*H171,2)</f>
        <v>0</v>
      </c>
      <c r="BL171" s="19" t="s">
        <v>319</v>
      </c>
      <c r="BM171" s="243" t="s">
        <v>4783</v>
      </c>
    </row>
    <row r="172" s="2" customFormat="1" ht="16.5" customHeight="1">
      <c r="A172" s="40"/>
      <c r="B172" s="41"/>
      <c r="C172" s="278" t="s">
        <v>361</v>
      </c>
      <c r="D172" s="278" t="s">
        <v>390</v>
      </c>
      <c r="E172" s="279" t="s">
        <v>4163</v>
      </c>
      <c r="F172" s="280" t="s">
        <v>4164</v>
      </c>
      <c r="G172" s="281" t="s">
        <v>386</v>
      </c>
      <c r="H172" s="282">
        <v>2</v>
      </c>
      <c r="I172" s="283"/>
      <c r="J172" s="284">
        <f>ROUND(I172*H172,2)</f>
        <v>0</v>
      </c>
      <c r="K172" s="285"/>
      <c r="L172" s="286"/>
      <c r="M172" s="287" t="s">
        <v>1</v>
      </c>
      <c r="N172" s="288" t="s">
        <v>44</v>
      </c>
      <c r="O172" s="93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3" t="s">
        <v>418</v>
      </c>
      <c r="AT172" s="243" t="s">
        <v>390</v>
      </c>
      <c r="AU172" s="243" t="s">
        <v>89</v>
      </c>
      <c r="AY172" s="19" t="s">
        <v>224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9" t="s">
        <v>89</v>
      </c>
      <c r="BK172" s="244">
        <f>ROUND(I172*H172,2)</f>
        <v>0</v>
      </c>
      <c r="BL172" s="19" t="s">
        <v>319</v>
      </c>
      <c r="BM172" s="243" t="s">
        <v>4784</v>
      </c>
    </row>
    <row r="173" s="2" customFormat="1" ht="16.5" customHeight="1">
      <c r="A173" s="40"/>
      <c r="B173" s="41"/>
      <c r="C173" s="231" t="s">
        <v>367</v>
      </c>
      <c r="D173" s="231" t="s">
        <v>226</v>
      </c>
      <c r="E173" s="232" t="s">
        <v>2912</v>
      </c>
      <c r="F173" s="233" t="s">
        <v>2913</v>
      </c>
      <c r="G173" s="234" t="s">
        <v>386</v>
      </c>
      <c r="H173" s="235">
        <v>5</v>
      </c>
      <c r="I173" s="236"/>
      <c r="J173" s="237">
        <f>ROUND(I173*H173,2)</f>
        <v>0</v>
      </c>
      <c r="K173" s="238"/>
      <c r="L173" s="46"/>
      <c r="M173" s="239" t="s">
        <v>1</v>
      </c>
      <c r="N173" s="240" t="s">
        <v>44</v>
      </c>
      <c r="O173" s="93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3" t="s">
        <v>319</v>
      </c>
      <c r="AT173" s="243" t="s">
        <v>226</v>
      </c>
      <c r="AU173" s="243" t="s">
        <v>89</v>
      </c>
      <c r="AY173" s="19" t="s">
        <v>224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9" t="s">
        <v>89</v>
      </c>
      <c r="BK173" s="244">
        <f>ROUND(I173*H173,2)</f>
        <v>0</v>
      </c>
      <c r="BL173" s="19" t="s">
        <v>319</v>
      </c>
      <c r="BM173" s="243" t="s">
        <v>4785</v>
      </c>
    </row>
    <row r="174" s="2" customFormat="1" ht="16.5" customHeight="1">
      <c r="A174" s="40"/>
      <c r="B174" s="41"/>
      <c r="C174" s="231" t="s">
        <v>373</v>
      </c>
      <c r="D174" s="231" t="s">
        <v>226</v>
      </c>
      <c r="E174" s="232" t="s">
        <v>2915</v>
      </c>
      <c r="F174" s="233" t="s">
        <v>2916</v>
      </c>
      <c r="G174" s="234" t="s">
        <v>386</v>
      </c>
      <c r="H174" s="235">
        <v>2</v>
      </c>
      <c r="I174" s="236"/>
      <c r="J174" s="237">
        <f>ROUND(I174*H174,2)</f>
        <v>0</v>
      </c>
      <c r="K174" s="238"/>
      <c r="L174" s="46"/>
      <c r="M174" s="239" t="s">
        <v>1</v>
      </c>
      <c r="N174" s="240" t="s">
        <v>44</v>
      </c>
      <c r="O174" s="93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3" t="s">
        <v>319</v>
      </c>
      <c r="AT174" s="243" t="s">
        <v>226</v>
      </c>
      <c r="AU174" s="243" t="s">
        <v>89</v>
      </c>
      <c r="AY174" s="19" t="s">
        <v>224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9" t="s">
        <v>89</v>
      </c>
      <c r="BK174" s="244">
        <f>ROUND(I174*H174,2)</f>
        <v>0</v>
      </c>
      <c r="BL174" s="19" t="s">
        <v>319</v>
      </c>
      <c r="BM174" s="243" t="s">
        <v>4786</v>
      </c>
    </row>
    <row r="175" s="2" customFormat="1" ht="16.5" customHeight="1">
      <c r="A175" s="40"/>
      <c r="B175" s="41"/>
      <c r="C175" s="231" t="s">
        <v>379</v>
      </c>
      <c r="D175" s="231" t="s">
        <v>226</v>
      </c>
      <c r="E175" s="232" t="s">
        <v>2918</v>
      </c>
      <c r="F175" s="233" t="s">
        <v>2919</v>
      </c>
      <c r="G175" s="234" t="s">
        <v>386</v>
      </c>
      <c r="H175" s="235">
        <v>1</v>
      </c>
      <c r="I175" s="236"/>
      <c r="J175" s="237">
        <f>ROUND(I175*H175,2)</f>
        <v>0</v>
      </c>
      <c r="K175" s="238"/>
      <c r="L175" s="46"/>
      <c r="M175" s="239" t="s">
        <v>1</v>
      </c>
      <c r="N175" s="240" t="s">
        <v>44</v>
      </c>
      <c r="O175" s="93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3" t="s">
        <v>319</v>
      </c>
      <c r="AT175" s="243" t="s">
        <v>226</v>
      </c>
      <c r="AU175" s="243" t="s">
        <v>89</v>
      </c>
      <c r="AY175" s="19" t="s">
        <v>224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9" t="s">
        <v>89</v>
      </c>
      <c r="BK175" s="244">
        <f>ROUND(I175*H175,2)</f>
        <v>0</v>
      </c>
      <c r="BL175" s="19" t="s">
        <v>319</v>
      </c>
      <c r="BM175" s="243" t="s">
        <v>4787</v>
      </c>
    </row>
    <row r="176" s="2" customFormat="1" ht="16.5" customHeight="1">
      <c r="A176" s="40"/>
      <c r="B176" s="41"/>
      <c r="C176" s="231" t="s">
        <v>286</v>
      </c>
      <c r="D176" s="231" t="s">
        <v>226</v>
      </c>
      <c r="E176" s="232" t="s">
        <v>2921</v>
      </c>
      <c r="F176" s="233" t="s">
        <v>2922</v>
      </c>
      <c r="G176" s="234" t="s">
        <v>386</v>
      </c>
      <c r="H176" s="235">
        <v>1</v>
      </c>
      <c r="I176" s="236"/>
      <c r="J176" s="237">
        <f>ROUND(I176*H176,2)</f>
        <v>0</v>
      </c>
      <c r="K176" s="238"/>
      <c r="L176" s="46"/>
      <c r="M176" s="239" t="s">
        <v>1</v>
      </c>
      <c r="N176" s="240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319</v>
      </c>
      <c r="AT176" s="243" t="s">
        <v>226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319</v>
      </c>
      <c r="BM176" s="243" t="s">
        <v>4788</v>
      </c>
    </row>
    <row r="177" s="2" customFormat="1" ht="24.15" customHeight="1">
      <c r="A177" s="40"/>
      <c r="B177" s="41"/>
      <c r="C177" s="231" t="s">
        <v>389</v>
      </c>
      <c r="D177" s="231" t="s">
        <v>226</v>
      </c>
      <c r="E177" s="232" t="s">
        <v>2924</v>
      </c>
      <c r="F177" s="233" t="s">
        <v>2925</v>
      </c>
      <c r="G177" s="234" t="s">
        <v>386</v>
      </c>
      <c r="H177" s="235">
        <v>1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319</v>
      </c>
      <c r="AT177" s="243" t="s">
        <v>226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319</v>
      </c>
      <c r="BM177" s="243" t="s">
        <v>4789</v>
      </c>
    </row>
    <row r="178" s="2" customFormat="1" ht="24.15" customHeight="1">
      <c r="A178" s="40"/>
      <c r="B178" s="41"/>
      <c r="C178" s="231" t="s">
        <v>397</v>
      </c>
      <c r="D178" s="231" t="s">
        <v>226</v>
      </c>
      <c r="E178" s="232" t="s">
        <v>2927</v>
      </c>
      <c r="F178" s="233" t="s">
        <v>2928</v>
      </c>
      <c r="G178" s="234" t="s">
        <v>386</v>
      </c>
      <c r="H178" s="235">
        <v>2</v>
      </c>
      <c r="I178" s="236"/>
      <c r="J178" s="237">
        <f>ROUND(I178*H178,2)</f>
        <v>0</v>
      </c>
      <c r="K178" s="238"/>
      <c r="L178" s="46"/>
      <c r="M178" s="239" t="s">
        <v>1</v>
      </c>
      <c r="N178" s="240" t="s">
        <v>44</v>
      </c>
      <c r="O178" s="93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3" t="s">
        <v>319</v>
      </c>
      <c r="AT178" s="243" t="s">
        <v>226</v>
      </c>
      <c r="AU178" s="243" t="s">
        <v>89</v>
      </c>
      <c r="AY178" s="19" t="s">
        <v>224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9" t="s">
        <v>89</v>
      </c>
      <c r="BK178" s="244">
        <f>ROUND(I178*H178,2)</f>
        <v>0</v>
      </c>
      <c r="BL178" s="19" t="s">
        <v>319</v>
      </c>
      <c r="BM178" s="243" t="s">
        <v>4790</v>
      </c>
    </row>
    <row r="179" s="2" customFormat="1" ht="24.15" customHeight="1">
      <c r="A179" s="40"/>
      <c r="B179" s="41"/>
      <c r="C179" s="231" t="s">
        <v>407</v>
      </c>
      <c r="D179" s="231" t="s">
        <v>226</v>
      </c>
      <c r="E179" s="232" t="s">
        <v>4172</v>
      </c>
      <c r="F179" s="233" t="s">
        <v>4173</v>
      </c>
      <c r="G179" s="234" t="s">
        <v>386</v>
      </c>
      <c r="H179" s="235">
        <v>2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319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319</v>
      </c>
      <c r="BM179" s="243" t="s">
        <v>4791</v>
      </c>
    </row>
    <row r="180" s="2" customFormat="1" ht="16.5" customHeight="1">
      <c r="A180" s="40"/>
      <c r="B180" s="41"/>
      <c r="C180" s="231" t="s">
        <v>395</v>
      </c>
      <c r="D180" s="231" t="s">
        <v>226</v>
      </c>
      <c r="E180" s="232" t="s">
        <v>2936</v>
      </c>
      <c r="F180" s="233" t="s">
        <v>2937</v>
      </c>
      <c r="G180" s="234" t="s">
        <v>386</v>
      </c>
      <c r="H180" s="235">
        <v>2</v>
      </c>
      <c r="I180" s="236"/>
      <c r="J180" s="237">
        <f>ROUND(I180*H180,2)</f>
        <v>0</v>
      </c>
      <c r="K180" s="238"/>
      <c r="L180" s="46"/>
      <c r="M180" s="239" t="s">
        <v>1</v>
      </c>
      <c r="N180" s="240" t="s">
        <v>44</v>
      </c>
      <c r="O180" s="93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3" t="s">
        <v>319</v>
      </c>
      <c r="AT180" s="243" t="s">
        <v>226</v>
      </c>
      <c r="AU180" s="243" t="s">
        <v>89</v>
      </c>
      <c r="AY180" s="19" t="s">
        <v>224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9" t="s">
        <v>89</v>
      </c>
      <c r="BK180" s="244">
        <f>ROUND(I180*H180,2)</f>
        <v>0</v>
      </c>
      <c r="BL180" s="19" t="s">
        <v>319</v>
      </c>
      <c r="BM180" s="243" t="s">
        <v>4792</v>
      </c>
    </row>
    <row r="181" s="2" customFormat="1" ht="24.15" customHeight="1">
      <c r="A181" s="40"/>
      <c r="B181" s="41"/>
      <c r="C181" s="231" t="s">
        <v>418</v>
      </c>
      <c r="D181" s="231" t="s">
        <v>226</v>
      </c>
      <c r="E181" s="232" t="s">
        <v>2939</v>
      </c>
      <c r="F181" s="233" t="s">
        <v>2940</v>
      </c>
      <c r="G181" s="234" t="s">
        <v>386</v>
      </c>
      <c r="H181" s="235">
        <v>2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319</v>
      </c>
      <c r="AT181" s="243" t="s">
        <v>226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319</v>
      </c>
      <c r="BM181" s="243" t="s">
        <v>4793</v>
      </c>
    </row>
    <row r="182" s="2" customFormat="1" ht="21.75" customHeight="1">
      <c r="A182" s="40"/>
      <c r="B182" s="41"/>
      <c r="C182" s="231" t="s">
        <v>423</v>
      </c>
      <c r="D182" s="231" t="s">
        <v>226</v>
      </c>
      <c r="E182" s="232" t="s">
        <v>2942</v>
      </c>
      <c r="F182" s="233" t="s">
        <v>2943</v>
      </c>
      <c r="G182" s="234" t="s">
        <v>2944</v>
      </c>
      <c r="H182" s="235">
        <v>3</v>
      </c>
      <c r="I182" s="236"/>
      <c r="J182" s="237">
        <f>ROUND(I182*H182,2)</f>
        <v>0</v>
      </c>
      <c r="K182" s="238"/>
      <c r="L182" s="46"/>
      <c r="M182" s="239" t="s">
        <v>1</v>
      </c>
      <c r="N182" s="240" t="s">
        <v>44</v>
      </c>
      <c r="O182" s="93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3" t="s">
        <v>319</v>
      </c>
      <c r="AT182" s="243" t="s">
        <v>226</v>
      </c>
      <c r="AU182" s="243" t="s">
        <v>89</v>
      </c>
      <c r="AY182" s="19" t="s">
        <v>224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9" t="s">
        <v>89</v>
      </c>
      <c r="BK182" s="244">
        <f>ROUND(I182*H182,2)</f>
        <v>0</v>
      </c>
      <c r="BL182" s="19" t="s">
        <v>319</v>
      </c>
      <c r="BM182" s="243" t="s">
        <v>4794</v>
      </c>
    </row>
    <row r="183" s="2" customFormat="1" ht="16.5" customHeight="1">
      <c r="A183" s="40"/>
      <c r="B183" s="41"/>
      <c r="C183" s="231" t="s">
        <v>428</v>
      </c>
      <c r="D183" s="231" t="s">
        <v>226</v>
      </c>
      <c r="E183" s="232" t="s">
        <v>2946</v>
      </c>
      <c r="F183" s="233" t="s">
        <v>2947</v>
      </c>
      <c r="G183" s="234" t="s">
        <v>273</v>
      </c>
      <c r="H183" s="235">
        <v>18</v>
      </c>
      <c r="I183" s="236"/>
      <c r="J183" s="237">
        <f>ROUND(I183*H183,2)</f>
        <v>0</v>
      </c>
      <c r="K183" s="238"/>
      <c r="L183" s="46"/>
      <c r="M183" s="239" t="s">
        <v>1</v>
      </c>
      <c r="N183" s="240" t="s">
        <v>44</v>
      </c>
      <c r="O183" s="93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3" t="s">
        <v>319</v>
      </c>
      <c r="AT183" s="243" t="s">
        <v>226</v>
      </c>
      <c r="AU183" s="243" t="s">
        <v>89</v>
      </c>
      <c r="AY183" s="19" t="s">
        <v>224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9" t="s">
        <v>89</v>
      </c>
      <c r="BK183" s="244">
        <f>ROUND(I183*H183,2)</f>
        <v>0</v>
      </c>
      <c r="BL183" s="19" t="s">
        <v>319</v>
      </c>
      <c r="BM183" s="243" t="s">
        <v>4795</v>
      </c>
    </row>
    <row r="184" s="2" customFormat="1" ht="16.5" customHeight="1">
      <c r="A184" s="40"/>
      <c r="B184" s="41"/>
      <c r="C184" s="231" t="s">
        <v>433</v>
      </c>
      <c r="D184" s="231" t="s">
        <v>226</v>
      </c>
      <c r="E184" s="232" t="s">
        <v>2949</v>
      </c>
      <c r="F184" s="233" t="s">
        <v>2950</v>
      </c>
      <c r="G184" s="234" t="s">
        <v>273</v>
      </c>
      <c r="H184" s="235">
        <v>21</v>
      </c>
      <c r="I184" s="236"/>
      <c r="J184" s="237">
        <f>ROUND(I184*H184,2)</f>
        <v>0</v>
      </c>
      <c r="K184" s="238"/>
      <c r="L184" s="46"/>
      <c r="M184" s="239" t="s">
        <v>1</v>
      </c>
      <c r="N184" s="240" t="s">
        <v>44</v>
      </c>
      <c r="O184" s="93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3" t="s">
        <v>319</v>
      </c>
      <c r="AT184" s="243" t="s">
        <v>226</v>
      </c>
      <c r="AU184" s="243" t="s">
        <v>89</v>
      </c>
      <c r="AY184" s="19" t="s">
        <v>224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9" t="s">
        <v>89</v>
      </c>
      <c r="BK184" s="244">
        <f>ROUND(I184*H184,2)</f>
        <v>0</v>
      </c>
      <c r="BL184" s="19" t="s">
        <v>319</v>
      </c>
      <c r="BM184" s="243" t="s">
        <v>4796</v>
      </c>
    </row>
    <row r="185" s="2" customFormat="1" ht="16.5" customHeight="1">
      <c r="A185" s="40"/>
      <c r="B185" s="41"/>
      <c r="C185" s="231" t="s">
        <v>437</v>
      </c>
      <c r="D185" s="231" t="s">
        <v>226</v>
      </c>
      <c r="E185" s="232" t="s">
        <v>2952</v>
      </c>
      <c r="F185" s="233" t="s">
        <v>2953</v>
      </c>
      <c r="G185" s="234" t="s">
        <v>273</v>
      </c>
      <c r="H185" s="235">
        <v>75.5</v>
      </c>
      <c r="I185" s="236"/>
      <c r="J185" s="237">
        <f>ROUND(I185*H185,2)</f>
        <v>0</v>
      </c>
      <c r="K185" s="238"/>
      <c r="L185" s="46"/>
      <c r="M185" s="239" t="s">
        <v>1</v>
      </c>
      <c r="N185" s="240" t="s">
        <v>44</v>
      </c>
      <c r="O185" s="93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3" t="s">
        <v>319</v>
      </c>
      <c r="AT185" s="243" t="s">
        <v>226</v>
      </c>
      <c r="AU185" s="243" t="s">
        <v>89</v>
      </c>
      <c r="AY185" s="19" t="s">
        <v>224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9" t="s">
        <v>89</v>
      </c>
      <c r="BK185" s="244">
        <f>ROUND(I185*H185,2)</f>
        <v>0</v>
      </c>
      <c r="BL185" s="19" t="s">
        <v>319</v>
      </c>
      <c r="BM185" s="243" t="s">
        <v>4797</v>
      </c>
    </row>
    <row r="186" s="2" customFormat="1" ht="16.5" customHeight="1">
      <c r="A186" s="40"/>
      <c r="B186" s="41"/>
      <c r="C186" s="231" t="s">
        <v>441</v>
      </c>
      <c r="D186" s="231" t="s">
        <v>226</v>
      </c>
      <c r="E186" s="232" t="s">
        <v>2955</v>
      </c>
      <c r="F186" s="233" t="s">
        <v>2956</v>
      </c>
      <c r="G186" s="234" t="s">
        <v>322</v>
      </c>
      <c r="H186" s="235">
        <v>0.13200000000000001</v>
      </c>
      <c r="I186" s="236"/>
      <c r="J186" s="237">
        <f>ROUND(I186*H186,2)</f>
        <v>0</v>
      </c>
      <c r="K186" s="238"/>
      <c r="L186" s="46"/>
      <c r="M186" s="239" t="s">
        <v>1</v>
      </c>
      <c r="N186" s="240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319</v>
      </c>
      <c r="AT186" s="243" t="s">
        <v>226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319</v>
      </c>
      <c r="BM186" s="243" t="s">
        <v>4798</v>
      </c>
    </row>
    <row r="187" s="12" customFormat="1" ht="22.8" customHeight="1">
      <c r="A187" s="12"/>
      <c r="B187" s="215"/>
      <c r="C187" s="216"/>
      <c r="D187" s="217" t="s">
        <v>77</v>
      </c>
      <c r="E187" s="229" t="s">
        <v>2958</v>
      </c>
      <c r="F187" s="229" t="s">
        <v>2959</v>
      </c>
      <c r="G187" s="216"/>
      <c r="H187" s="216"/>
      <c r="I187" s="219"/>
      <c r="J187" s="230">
        <f>BK187</f>
        <v>0</v>
      </c>
      <c r="K187" s="216"/>
      <c r="L187" s="221"/>
      <c r="M187" s="222"/>
      <c r="N187" s="223"/>
      <c r="O187" s="223"/>
      <c r="P187" s="224">
        <f>SUM(P188:P208)</f>
        <v>0</v>
      </c>
      <c r="Q187" s="223"/>
      <c r="R187" s="224">
        <f>SUM(R188:R208)</f>
        <v>0</v>
      </c>
      <c r="S187" s="223"/>
      <c r="T187" s="225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6" t="s">
        <v>89</v>
      </c>
      <c r="AT187" s="227" t="s">
        <v>77</v>
      </c>
      <c r="AU187" s="227" t="s">
        <v>84</v>
      </c>
      <c r="AY187" s="226" t="s">
        <v>224</v>
      </c>
      <c r="BK187" s="228">
        <f>SUM(BK188:BK208)</f>
        <v>0</v>
      </c>
    </row>
    <row r="188" s="2" customFormat="1" ht="16.5" customHeight="1">
      <c r="A188" s="40"/>
      <c r="B188" s="41"/>
      <c r="C188" s="231" t="s">
        <v>446</v>
      </c>
      <c r="D188" s="231" t="s">
        <v>226</v>
      </c>
      <c r="E188" s="232" t="s">
        <v>2960</v>
      </c>
      <c r="F188" s="233" t="s">
        <v>2961</v>
      </c>
      <c r="G188" s="234" t="s">
        <v>273</v>
      </c>
      <c r="H188" s="235">
        <v>28</v>
      </c>
      <c r="I188" s="236"/>
      <c r="J188" s="237">
        <f>ROUND(I188*H188,2)</f>
        <v>0</v>
      </c>
      <c r="K188" s="238"/>
      <c r="L188" s="46"/>
      <c r="M188" s="239" t="s">
        <v>1</v>
      </c>
      <c r="N188" s="240" t="s">
        <v>44</v>
      </c>
      <c r="O188" s="93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3" t="s">
        <v>319</v>
      </c>
      <c r="AT188" s="243" t="s">
        <v>226</v>
      </c>
      <c r="AU188" s="243" t="s">
        <v>89</v>
      </c>
      <c r="AY188" s="19" t="s">
        <v>224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9" t="s">
        <v>89</v>
      </c>
      <c r="BK188" s="244">
        <f>ROUND(I188*H188,2)</f>
        <v>0</v>
      </c>
      <c r="BL188" s="19" t="s">
        <v>319</v>
      </c>
      <c r="BM188" s="243" t="s">
        <v>4799</v>
      </c>
    </row>
    <row r="189" s="2" customFormat="1" ht="16.5" customHeight="1">
      <c r="A189" s="40"/>
      <c r="B189" s="41"/>
      <c r="C189" s="231" t="s">
        <v>451</v>
      </c>
      <c r="D189" s="231" t="s">
        <v>226</v>
      </c>
      <c r="E189" s="232" t="s">
        <v>2963</v>
      </c>
      <c r="F189" s="233" t="s">
        <v>2964</v>
      </c>
      <c r="G189" s="234" t="s">
        <v>273</v>
      </c>
      <c r="H189" s="235">
        <v>50</v>
      </c>
      <c r="I189" s="236"/>
      <c r="J189" s="237">
        <f>ROUND(I189*H189,2)</f>
        <v>0</v>
      </c>
      <c r="K189" s="238"/>
      <c r="L189" s="46"/>
      <c r="M189" s="239" t="s">
        <v>1</v>
      </c>
      <c r="N189" s="240" t="s">
        <v>44</v>
      </c>
      <c r="O189" s="93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3" t="s">
        <v>319</v>
      </c>
      <c r="AT189" s="243" t="s">
        <v>226</v>
      </c>
      <c r="AU189" s="243" t="s">
        <v>89</v>
      </c>
      <c r="AY189" s="19" t="s">
        <v>224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9" t="s">
        <v>89</v>
      </c>
      <c r="BK189" s="244">
        <f>ROUND(I189*H189,2)</f>
        <v>0</v>
      </c>
      <c r="BL189" s="19" t="s">
        <v>319</v>
      </c>
      <c r="BM189" s="243" t="s">
        <v>4800</v>
      </c>
    </row>
    <row r="190" s="2" customFormat="1" ht="16.5" customHeight="1">
      <c r="A190" s="40"/>
      <c r="B190" s="41"/>
      <c r="C190" s="231" t="s">
        <v>455</v>
      </c>
      <c r="D190" s="231" t="s">
        <v>226</v>
      </c>
      <c r="E190" s="232" t="s">
        <v>2966</v>
      </c>
      <c r="F190" s="233" t="s">
        <v>2967</v>
      </c>
      <c r="G190" s="234" t="s">
        <v>273</v>
      </c>
      <c r="H190" s="235">
        <v>3</v>
      </c>
      <c r="I190" s="236"/>
      <c r="J190" s="237">
        <f>ROUND(I190*H190,2)</f>
        <v>0</v>
      </c>
      <c r="K190" s="238"/>
      <c r="L190" s="46"/>
      <c r="M190" s="239" t="s">
        <v>1</v>
      </c>
      <c r="N190" s="240" t="s">
        <v>44</v>
      </c>
      <c r="O190" s="93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319</v>
      </c>
      <c r="AT190" s="243" t="s">
        <v>226</v>
      </c>
      <c r="AU190" s="243" t="s">
        <v>89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319</v>
      </c>
      <c r="BM190" s="243" t="s">
        <v>4801</v>
      </c>
    </row>
    <row r="191" s="2" customFormat="1" ht="21.75" customHeight="1">
      <c r="A191" s="40"/>
      <c r="B191" s="41"/>
      <c r="C191" s="231" t="s">
        <v>462</v>
      </c>
      <c r="D191" s="231" t="s">
        <v>226</v>
      </c>
      <c r="E191" s="232" t="s">
        <v>2969</v>
      </c>
      <c r="F191" s="233" t="s">
        <v>2970</v>
      </c>
      <c r="G191" s="234" t="s">
        <v>273</v>
      </c>
      <c r="H191" s="235">
        <v>28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319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319</v>
      </c>
      <c r="BM191" s="243" t="s">
        <v>4802</v>
      </c>
    </row>
    <row r="192" s="13" customFormat="1">
      <c r="A192" s="13"/>
      <c r="B192" s="245"/>
      <c r="C192" s="246"/>
      <c r="D192" s="247" t="s">
        <v>232</v>
      </c>
      <c r="E192" s="248" t="s">
        <v>1</v>
      </c>
      <c r="F192" s="249" t="s">
        <v>4803</v>
      </c>
      <c r="G192" s="246"/>
      <c r="H192" s="250">
        <v>28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232</v>
      </c>
      <c r="AU192" s="256" t="s">
        <v>89</v>
      </c>
      <c r="AV192" s="13" t="s">
        <v>89</v>
      </c>
      <c r="AW192" s="13" t="s">
        <v>33</v>
      </c>
      <c r="AX192" s="13" t="s">
        <v>78</v>
      </c>
      <c r="AY192" s="256" t="s">
        <v>224</v>
      </c>
    </row>
    <row r="193" s="15" customFormat="1">
      <c r="A193" s="15"/>
      <c r="B193" s="267"/>
      <c r="C193" s="268"/>
      <c r="D193" s="247" t="s">
        <v>232</v>
      </c>
      <c r="E193" s="269" t="s">
        <v>1</v>
      </c>
      <c r="F193" s="270" t="s">
        <v>248</v>
      </c>
      <c r="G193" s="268"/>
      <c r="H193" s="271">
        <v>28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232</v>
      </c>
      <c r="AU193" s="277" t="s">
        <v>89</v>
      </c>
      <c r="AV193" s="15" t="s">
        <v>230</v>
      </c>
      <c r="AW193" s="15" t="s">
        <v>33</v>
      </c>
      <c r="AX193" s="15" t="s">
        <v>84</v>
      </c>
      <c r="AY193" s="277" t="s">
        <v>224</v>
      </c>
    </row>
    <row r="194" s="2" customFormat="1" ht="24.15" customHeight="1">
      <c r="A194" s="40"/>
      <c r="B194" s="41"/>
      <c r="C194" s="231" t="s">
        <v>470</v>
      </c>
      <c r="D194" s="231" t="s">
        <v>226</v>
      </c>
      <c r="E194" s="232" t="s">
        <v>2973</v>
      </c>
      <c r="F194" s="233" t="s">
        <v>2974</v>
      </c>
      <c r="G194" s="234" t="s">
        <v>273</v>
      </c>
      <c r="H194" s="235">
        <v>53</v>
      </c>
      <c r="I194" s="236"/>
      <c r="J194" s="237">
        <f>ROUND(I194*H194,2)</f>
        <v>0</v>
      </c>
      <c r="K194" s="238"/>
      <c r="L194" s="46"/>
      <c r="M194" s="239" t="s">
        <v>1</v>
      </c>
      <c r="N194" s="240" t="s">
        <v>44</v>
      </c>
      <c r="O194" s="93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3" t="s">
        <v>319</v>
      </c>
      <c r="AT194" s="243" t="s">
        <v>226</v>
      </c>
      <c r="AU194" s="243" t="s">
        <v>89</v>
      </c>
      <c r="AY194" s="19" t="s">
        <v>224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9" t="s">
        <v>89</v>
      </c>
      <c r="BK194" s="244">
        <f>ROUND(I194*H194,2)</f>
        <v>0</v>
      </c>
      <c r="BL194" s="19" t="s">
        <v>319</v>
      </c>
      <c r="BM194" s="243" t="s">
        <v>4804</v>
      </c>
    </row>
    <row r="195" s="13" customFormat="1">
      <c r="A195" s="13"/>
      <c r="B195" s="245"/>
      <c r="C195" s="246"/>
      <c r="D195" s="247" t="s">
        <v>232</v>
      </c>
      <c r="E195" s="248" t="s">
        <v>1</v>
      </c>
      <c r="F195" s="249" t="s">
        <v>4805</v>
      </c>
      <c r="G195" s="246"/>
      <c r="H195" s="250">
        <v>53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232</v>
      </c>
      <c r="AU195" s="256" t="s">
        <v>89</v>
      </c>
      <c r="AV195" s="13" t="s">
        <v>89</v>
      </c>
      <c r="AW195" s="13" t="s">
        <v>33</v>
      </c>
      <c r="AX195" s="13" t="s">
        <v>78</v>
      </c>
      <c r="AY195" s="256" t="s">
        <v>224</v>
      </c>
    </row>
    <row r="196" s="15" customFormat="1">
      <c r="A196" s="15"/>
      <c r="B196" s="267"/>
      <c r="C196" s="268"/>
      <c r="D196" s="247" t="s">
        <v>232</v>
      </c>
      <c r="E196" s="269" t="s">
        <v>1</v>
      </c>
      <c r="F196" s="270" t="s">
        <v>248</v>
      </c>
      <c r="G196" s="268"/>
      <c r="H196" s="271">
        <v>53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232</v>
      </c>
      <c r="AU196" s="277" t="s">
        <v>89</v>
      </c>
      <c r="AV196" s="15" t="s">
        <v>230</v>
      </c>
      <c r="AW196" s="15" t="s">
        <v>33</v>
      </c>
      <c r="AX196" s="15" t="s">
        <v>84</v>
      </c>
      <c r="AY196" s="277" t="s">
        <v>224</v>
      </c>
    </row>
    <row r="197" s="2" customFormat="1" ht="16.5" customHeight="1">
      <c r="A197" s="40"/>
      <c r="B197" s="41"/>
      <c r="C197" s="231" t="s">
        <v>477</v>
      </c>
      <c r="D197" s="231" t="s">
        <v>226</v>
      </c>
      <c r="E197" s="232" t="s">
        <v>2981</v>
      </c>
      <c r="F197" s="233" t="s">
        <v>2982</v>
      </c>
      <c r="G197" s="234" t="s">
        <v>386</v>
      </c>
      <c r="H197" s="235">
        <v>8</v>
      </c>
      <c r="I197" s="236"/>
      <c r="J197" s="237">
        <f>ROUND(I197*H197,2)</f>
        <v>0</v>
      </c>
      <c r="K197" s="238"/>
      <c r="L197" s="46"/>
      <c r="M197" s="239" t="s">
        <v>1</v>
      </c>
      <c r="N197" s="240" t="s">
        <v>44</v>
      </c>
      <c r="O197" s="93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3" t="s">
        <v>319</v>
      </c>
      <c r="AT197" s="243" t="s">
        <v>226</v>
      </c>
      <c r="AU197" s="243" t="s">
        <v>89</v>
      </c>
      <c r="AY197" s="19" t="s">
        <v>224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9" t="s">
        <v>89</v>
      </c>
      <c r="BK197" s="244">
        <f>ROUND(I197*H197,2)</f>
        <v>0</v>
      </c>
      <c r="BL197" s="19" t="s">
        <v>319</v>
      </c>
      <c r="BM197" s="243" t="s">
        <v>4806</v>
      </c>
    </row>
    <row r="198" s="2" customFormat="1" ht="16.5" customHeight="1">
      <c r="A198" s="40"/>
      <c r="B198" s="41"/>
      <c r="C198" s="231" t="s">
        <v>486</v>
      </c>
      <c r="D198" s="231" t="s">
        <v>226</v>
      </c>
      <c r="E198" s="232" t="s">
        <v>2984</v>
      </c>
      <c r="F198" s="233" t="s">
        <v>2985</v>
      </c>
      <c r="G198" s="234" t="s">
        <v>2986</v>
      </c>
      <c r="H198" s="235">
        <v>2</v>
      </c>
      <c r="I198" s="236"/>
      <c r="J198" s="237">
        <f>ROUND(I198*H198,2)</f>
        <v>0</v>
      </c>
      <c r="K198" s="238"/>
      <c r="L198" s="46"/>
      <c r="M198" s="239" t="s">
        <v>1</v>
      </c>
      <c r="N198" s="240" t="s">
        <v>44</v>
      </c>
      <c r="O198" s="93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3" t="s">
        <v>319</v>
      </c>
      <c r="AT198" s="243" t="s">
        <v>226</v>
      </c>
      <c r="AU198" s="243" t="s">
        <v>89</v>
      </c>
      <c r="AY198" s="19" t="s">
        <v>224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9" t="s">
        <v>89</v>
      </c>
      <c r="BK198" s="244">
        <f>ROUND(I198*H198,2)</f>
        <v>0</v>
      </c>
      <c r="BL198" s="19" t="s">
        <v>319</v>
      </c>
      <c r="BM198" s="243" t="s">
        <v>4807</v>
      </c>
    </row>
    <row r="199" s="2" customFormat="1" ht="16.5" customHeight="1">
      <c r="A199" s="40"/>
      <c r="B199" s="41"/>
      <c r="C199" s="231" t="s">
        <v>493</v>
      </c>
      <c r="D199" s="231" t="s">
        <v>226</v>
      </c>
      <c r="E199" s="232" t="s">
        <v>2988</v>
      </c>
      <c r="F199" s="233" t="s">
        <v>2989</v>
      </c>
      <c r="G199" s="234" t="s">
        <v>386</v>
      </c>
      <c r="H199" s="235">
        <v>2</v>
      </c>
      <c r="I199" s="236"/>
      <c r="J199" s="237">
        <f>ROUND(I199*H199,2)</f>
        <v>0</v>
      </c>
      <c r="K199" s="238"/>
      <c r="L199" s="46"/>
      <c r="M199" s="239" t="s">
        <v>1</v>
      </c>
      <c r="N199" s="240" t="s">
        <v>44</v>
      </c>
      <c r="O199" s="93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3" t="s">
        <v>319</v>
      </c>
      <c r="AT199" s="243" t="s">
        <v>226</v>
      </c>
      <c r="AU199" s="243" t="s">
        <v>89</v>
      </c>
      <c r="AY199" s="19" t="s">
        <v>224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9" t="s">
        <v>89</v>
      </c>
      <c r="BK199" s="244">
        <f>ROUND(I199*H199,2)</f>
        <v>0</v>
      </c>
      <c r="BL199" s="19" t="s">
        <v>319</v>
      </c>
      <c r="BM199" s="243" t="s">
        <v>4808</v>
      </c>
    </row>
    <row r="200" s="2" customFormat="1" ht="16.5" customHeight="1">
      <c r="A200" s="40"/>
      <c r="B200" s="41"/>
      <c r="C200" s="231" t="s">
        <v>497</v>
      </c>
      <c r="D200" s="231" t="s">
        <v>226</v>
      </c>
      <c r="E200" s="232" t="s">
        <v>2991</v>
      </c>
      <c r="F200" s="233" t="s">
        <v>2992</v>
      </c>
      <c r="G200" s="234" t="s">
        <v>386</v>
      </c>
      <c r="H200" s="235">
        <v>2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319</v>
      </c>
      <c r="AT200" s="243" t="s">
        <v>226</v>
      </c>
      <c r="AU200" s="243" t="s">
        <v>89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319</v>
      </c>
      <c r="BM200" s="243" t="s">
        <v>4809</v>
      </c>
    </row>
    <row r="201" s="2" customFormat="1" ht="16.5" customHeight="1">
      <c r="A201" s="40"/>
      <c r="B201" s="41"/>
      <c r="C201" s="231" t="s">
        <v>507</v>
      </c>
      <c r="D201" s="231" t="s">
        <v>226</v>
      </c>
      <c r="E201" s="232" t="s">
        <v>2994</v>
      </c>
      <c r="F201" s="233" t="s">
        <v>2995</v>
      </c>
      <c r="G201" s="234" t="s">
        <v>386</v>
      </c>
      <c r="H201" s="235">
        <v>1</v>
      </c>
      <c r="I201" s="236"/>
      <c r="J201" s="237">
        <f>ROUND(I201*H201,2)</f>
        <v>0</v>
      </c>
      <c r="K201" s="238"/>
      <c r="L201" s="46"/>
      <c r="M201" s="239" t="s">
        <v>1</v>
      </c>
      <c r="N201" s="240" t="s">
        <v>44</v>
      </c>
      <c r="O201" s="93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3" t="s">
        <v>319</v>
      </c>
      <c r="AT201" s="243" t="s">
        <v>226</v>
      </c>
      <c r="AU201" s="243" t="s">
        <v>89</v>
      </c>
      <c r="AY201" s="19" t="s">
        <v>224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9" t="s">
        <v>89</v>
      </c>
      <c r="BK201" s="244">
        <f>ROUND(I201*H201,2)</f>
        <v>0</v>
      </c>
      <c r="BL201" s="19" t="s">
        <v>319</v>
      </c>
      <c r="BM201" s="243" t="s">
        <v>4810</v>
      </c>
    </row>
    <row r="202" s="2" customFormat="1" ht="16.5" customHeight="1">
      <c r="A202" s="40"/>
      <c r="B202" s="41"/>
      <c r="C202" s="231" t="s">
        <v>512</v>
      </c>
      <c r="D202" s="231" t="s">
        <v>226</v>
      </c>
      <c r="E202" s="232" t="s">
        <v>2997</v>
      </c>
      <c r="F202" s="233" t="s">
        <v>2998</v>
      </c>
      <c r="G202" s="234" t="s">
        <v>386</v>
      </c>
      <c r="H202" s="235">
        <v>1</v>
      </c>
      <c r="I202" s="236"/>
      <c r="J202" s="237">
        <f>ROUND(I202*H202,2)</f>
        <v>0</v>
      </c>
      <c r="K202" s="238"/>
      <c r="L202" s="46"/>
      <c r="M202" s="239" t="s">
        <v>1</v>
      </c>
      <c r="N202" s="240" t="s">
        <v>44</v>
      </c>
      <c r="O202" s="93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3" t="s">
        <v>319</v>
      </c>
      <c r="AT202" s="243" t="s">
        <v>226</v>
      </c>
      <c r="AU202" s="243" t="s">
        <v>89</v>
      </c>
      <c r="AY202" s="19" t="s">
        <v>224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9" t="s">
        <v>89</v>
      </c>
      <c r="BK202" s="244">
        <f>ROUND(I202*H202,2)</f>
        <v>0</v>
      </c>
      <c r="BL202" s="19" t="s">
        <v>319</v>
      </c>
      <c r="BM202" s="243" t="s">
        <v>4811</v>
      </c>
    </row>
    <row r="203" s="2" customFormat="1" ht="16.5" customHeight="1">
      <c r="A203" s="40"/>
      <c r="B203" s="41"/>
      <c r="C203" s="231" t="s">
        <v>520</v>
      </c>
      <c r="D203" s="231" t="s">
        <v>226</v>
      </c>
      <c r="E203" s="232" t="s">
        <v>3006</v>
      </c>
      <c r="F203" s="233" t="s">
        <v>3007</v>
      </c>
      <c r="G203" s="234" t="s">
        <v>3008</v>
      </c>
      <c r="H203" s="235">
        <v>1</v>
      </c>
      <c r="I203" s="236"/>
      <c r="J203" s="237">
        <f>ROUND(I203*H203,2)</f>
        <v>0</v>
      </c>
      <c r="K203" s="238"/>
      <c r="L203" s="46"/>
      <c r="M203" s="239" t="s">
        <v>1</v>
      </c>
      <c r="N203" s="240" t="s">
        <v>44</v>
      </c>
      <c r="O203" s="93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3" t="s">
        <v>319</v>
      </c>
      <c r="AT203" s="243" t="s">
        <v>226</v>
      </c>
      <c r="AU203" s="243" t="s">
        <v>89</v>
      </c>
      <c r="AY203" s="19" t="s">
        <v>224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9" t="s">
        <v>89</v>
      </c>
      <c r="BK203" s="244">
        <f>ROUND(I203*H203,2)</f>
        <v>0</v>
      </c>
      <c r="BL203" s="19" t="s">
        <v>319</v>
      </c>
      <c r="BM203" s="243" t="s">
        <v>4812</v>
      </c>
    </row>
    <row r="204" s="2" customFormat="1" ht="24.15" customHeight="1">
      <c r="A204" s="40"/>
      <c r="B204" s="41"/>
      <c r="C204" s="231" t="s">
        <v>549</v>
      </c>
      <c r="D204" s="231" t="s">
        <v>226</v>
      </c>
      <c r="E204" s="232" t="s">
        <v>3010</v>
      </c>
      <c r="F204" s="233" t="s">
        <v>3011</v>
      </c>
      <c r="G204" s="234" t="s">
        <v>3008</v>
      </c>
      <c r="H204" s="235">
        <v>1</v>
      </c>
      <c r="I204" s="236"/>
      <c r="J204" s="237">
        <f>ROUND(I204*H204,2)</f>
        <v>0</v>
      </c>
      <c r="K204" s="238"/>
      <c r="L204" s="46"/>
      <c r="M204" s="239" t="s">
        <v>1</v>
      </c>
      <c r="N204" s="240" t="s">
        <v>44</v>
      </c>
      <c r="O204" s="93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3" t="s">
        <v>319</v>
      </c>
      <c r="AT204" s="243" t="s">
        <v>226</v>
      </c>
      <c r="AU204" s="243" t="s">
        <v>89</v>
      </c>
      <c r="AY204" s="19" t="s">
        <v>224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9" t="s">
        <v>89</v>
      </c>
      <c r="BK204" s="244">
        <f>ROUND(I204*H204,2)</f>
        <v>0</v>
      </c>
      <c r="BL204" s="19" t="s">
        <v>319</v>
      </c>
      <c r="BM204" s="243" t="s">
        <v>4813</v>
      </c>
    </row>
    <row r="205" s="2" customFormat="1" ht="16.5" customHeight="1">
      <c r="A205" s="40"/>
      <c r="B205" s="41"/>
      <c r="C205" s="231" t="s">
        <v>560</v>
      </c>
      <c r="D205" s="231" t="s">
        <v>226</v>
      </c>
      <c r="E205" s="232" t="s">
        <v>3013</v>
      </c>
      <c r="F205" s="233" t="s">
        <v>3014</v>
      </c>
      <c r="G205" s="234" t="s">
        <v>3008</v>
      </c>
      <c r="H205" s="235">
        <v>1</v>
      </c>
      <c r="I205" s="236"/>
      <c r="J205" s="237">
        <f>ROUND(I205*H205,2)</f>
        <v>0</v>
      </c>
      <c r="K205" s="238"/>
      <c r="L205" s="46"/>
      <c r="M205" s="239" t="s">
        <v>1</v>
      </c>
      <c r="N205" s="240" t="s">
        <v>44</v>
      </c>
      <c r="O205" s="93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319</v>
      </c>
      <c r="AT205" s="243" t="s">
        <v>226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319</v>
      </c>
      <c r="BM205" s="243" t="s">
        <v>4814</v>
      </c>
    </row>
    <row r="206" s="2" customFormat="1" ht="16.5" customHeight="1">
      <c r="A206" s="40"/>
      <c r="B206" s="41"/>
      <c r="C206" s="231" t="s">
        <v>578</v>
      </c>
      <c r="D206" s="231" t="s">
        <v>226</v>
      </c>
      <c r="E206" s="232" t="s">
        <v>3016</v>
      </c>
      <c r="F206" s="233" t="s">
        <v>3017</v>
      </c>
      <c r="G206" s="234" t="s">
        <v>273</v>
      </c>
      <c r="H206" s="235">
        <v>81</v>
      </c>
      <c r="I206" s="236"/>
      <c r="J206" s="237">
        <f>ROUND(I206*H206,2)</f>
        <v>0</v>
      </c>
      <c r="K206" s="238"/>
      <c r="L206" s="46"/>
      <c r="M206" s="239" t="s">
        <v>1</v>
      </c>
      <c r="N206" s="240" t="s">
        <v>44</v>
      </c>
      <c r="O206" s="93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319</v>
      </c>
      <c r="AT206" s="243" t="s">
        <v>226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319</v>
      </c>
      <c r="BM206" s="243" t="s">
        <v>4815</v>
      </c>
    </row>
    <row r="207" s="2" customFormat="1" ht="16.5" customHeight="1">
      <c r="A207" s="40"/>
      <c r="B207" s="41"/>
      <c r="C207" s="231" t="s">
        <v>582</v>
      </c>
      <c r="D207" s="231" t="s">
        <v>226</v>
      </c>
      <c r="E207" s="232" t="s">
        <v>3019</v>
      </c>
      <c r="F207" s="233" t="s">
        <v>3020</v>
      </c>
      <c r="G207" s="234" t="s">
        <v>273</v>
      </c>
      <c r="H207" s="235">
        <v>81</v>
      </c>
      <c r="I207" s="236"/>
      <c r="J207" s="237">
        <f>ROUND(I207*H207,2)</f>
        <v>0</v>
      </c>
      <c r="K207" s="238"/>
      <c r="L207" s="46"/>
      <c r="M207" s="239" t="s">
        <v>1</v>
      </c>
      <c r="N207" s="240" t="s">
        <v>44</v>
      </c>
      <c r="O207" s="93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3" t="s">
        <v>319</v>
      </c>
      <c r="AT207" s="243" t="s">
        <v>226</v>
      </c>
      <c r="AU207" s="243" t="s">
        <v>89</v>
      </c>
      <c r="AY207" s="19" t="s">
        <v>224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9" t="s">
        <v>89</v>
      </c>
      <c r="BK207" s="244">
        <f>ROUND(I207*H207,2)</f>
        <v>0</v>
      </c>
      <c r="BL207" s="19" t="s">
        <v>319</v>
      </c>
      <c r="BM207" s="243" t="s">
        <v>4816</v>
      </c>
    </row>
    <row r="208" s="2" customFormat="1" ht="16.5" customHeight="1">
      <c r="A208" s="40"/>
      <c r="B208" s="41"/>
      <c r="C208" s="231" t="s">
        <v>590</v>
      </c>
      <c r="D208" s="231" t="s">
        <v>226</v>
      </c>
      <c r="E208" s="232" t="s">
        <v>3022</v>
      </c>
      <c r="F208" s="233" t="s">
        <v>3023</v>
      </c>
      <c r="G208" s="234" t="s">
        <v>322</v>
      </c>
      <c r="H208" s="235">
        <v>0.087999999999999995</v>
      </c>
      <c r="I208" s="236"/>
      <c r="J208" s="237">
        <f>ROUND(I208*H208,2)</f>
        <v>0</v>
      </c>
      <c r="K208" s="238"/>
      <c r="L208" s="46"/>
      <c r="M208" s="239" t="s">
        <v>1</v>
      </c>
      <c r="N208" s="240" t="s">
        <v>44</v>
      </c>
      <c r="O208" s="93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3" t="s">
        <v>319</v>
      </c>
      <c r="AT208" s="243" t="s">
        <v>226</v>
      </c>
      <c r="AU208" s="243" t="s">
        <v>89</v>
      </c>
      <c r="AY208" s="19" t="s">
        <v>224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9" t="s">
        <v>89</v>
      </c>
      <c r="BK208" s="244">
        <f>ROUND(I208*H208,2)</f>
        <v>0</v>
      </c>
      <c r="BL208" s="19" t="s">
        <v>319</v>
      </c>
      <c r="BM208" s="243" t="s">
        <v>4817</v>
      </c>
    </row>
    <row r="209" s="12" customFormat="1" ht="22.8" customHeight="1">
      <c r="A209" s="12"/>
      <c r="B209" s="215"/>
      <c r="C209" s="216"/>
      <c r="D209" s="217" t="s">
        <v>77</v>
      </c>
      <c r="E209" s="229" t="s">
        <v>3025</v>
      </c>
      <c r="F209" s="229" t="s">
        <v>3026</v>
      </c>
      <c r="G209" s="216"/>
      <c r="H209" s="216"/>
      <c r="I209" s="219"/>
      <c r="J209" s="230">
        <f>BK209</f>
        <v>0</v>
      </c>
      <c r="K209" s="216"/>
      <c r="L209" s="221"/>
      <c r="M209" s="222"/>
      <c r="N209" s="223"/>
      <c r="O209" s="223"/>
      <c r="P209" s="224">
        <f>SUM(P210:P217)</f>
        <v>0</v>
      </c>
      <c r="Q209" s="223"/>
      <c r="R209" s="224">
        <f>SUM(R210:R217)</f>
        <v>0</v>
      </c>
      <c r="S209" s="223"/>
      <c r="T209" s="225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6" t="s">
        <v>89</v>
      </c>
      <c r="AT209" s="227" t="s">
        <v>77</v>
      </c>
      <c r="AU209" s="227" t="s">
        <v>84</v>
      </c>
      <c r="AY209" s="226" t="s">
        <v>224</v>
      </c>
      <c r="BK209" s="228">
        <f>SUM(BK210:BK217)</f>
        <v>0</v>
      </c>
    </row>
    <row r="210" s="2" customFormat="1" ht="16.5" customHeight="1">
      <c r="A210" s="40"/>
      <c r="B210" s="41"/>
      <c r="C210" s="231" t="s">
        <v>594</v>
      </c>
      <c r="D210" s="231" t="s">
        <v>226</v>
      </c>
      <c r="E210" s="232" t="s">
        <v>3027</v>
      </c>
      <c r="F210" s="233" t="s">
        <v>3028</v>
      </c>
      <c r="G210" s="234" t="s">
        <v>3029</v>
      </c>
      <c r="H210" s="235">
        <v>1</v>
      </c>
      <c r="I210" s="236"/>
      <c r="J210" s="237">
        <f>ROUND(I210*H210,2)</f>
        <v>0</v>
      </c>
      <c r="K210" s="238"/>
      <c r="L210" s="46"/>
      <c r="M210" s="239" t="s">
        <v>1</v>
      </c>
      <c r="N210" s="240" t="s">
        <v>44</v>
      </c>
      <c r="O210" s="93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3" t="s">
        <v>319</v>
      </c>
      <c r="AT210" s="243" t="s">
        <v>226</v>
      </c>
      <c r="AU210" s="243" t="s">
        <v>89</v>
      </c>
      <c r="AY210" s="19" t="s">
        <v>224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9" t="s">
        <v>89</v>
      </c>
      <c r="BK210" s="244">
        <f>ROUND(I210*H210,2)</f>
        <v>0</v>
      </c>
      <c r="BL210" s="19" t="s">
        <v>319</v>
      </c>
      <c r="BM210" s="243" t="s">
        <v>4818</v>
      </c>
    </row>
    <row r="211" s="2" customFormat="1" ht="16.5" customHeight="1">
      <c r="A211" s="40"/>
      <c r="B211" s="41"/>
      <c r="C211" s="231" t="s">
        <v>599</v>
      </c>
      <c r="D211" s="231" t="s">
        <v>226</v>
      </c>
      <c r="E211" s="232" t="s">
        <v>3031</v>
      </c>
      <c r="F211" s="233" t="s">
        <v>3032</v>
      </c>
      <c r="G211" s="234" t="s">
        <v>273</v>
      </c>
      <c r="H211" s="235">
        <v>4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319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319</v>
      </c>
      <c r="BM211" s="243" t="s">
        <v>4819</v>
      </c>
    </row>
    <row r="212" s="2" customFormat="1" ht="16.5" customHeight="1">
      <c r="A212" s="40"/>
      <c r="B212" s="41"/>
      <c r="C212" s="231" t="s">
        <v>604</v>
      </c>
      <c r="D212" s="231" t="s">
        <v>226</v>
      </c>
      <c r="E212" s="232" t="s">
        <v>3034</v>
      </c>
      <c r="F212" s="233" t="s">
        <v>3035</v>
      </c>
      <c r="G212" s="234" t="s">
        <v>273</v>
      </c>
      <c r="H212" s="235">
        <v>0.5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319</v>
      </c>
      <c r="AT212" s="243" t="s">
        <v>226</v>
      </c>
      <c r="AU212" s="243" t="s">
        <v>89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319</v>
      </c>
      <c r="BM212" s="243" t="s">
        <v>4820</v>
      </c>
    </row>
    <row r="213" s="2" customFormat="1" ht="16.5" customHeight="1">
      <c r="A213" s="40"/>
      <c r="B213" s="41"/>
      <c r="C213" s="231" t="s">
        <v>609</v>
      </c>
      <c r="D213" s="231" t="s">
        <v>226</v>
      </c>
      <c r="E213" s="232" t="s">
        <v>3037</v>
      </c>
      <c r="F213" s="233" t="s">
        <v>3038</v>
      </c>
      <c r="G213" s="234" t="s">
        <v>3008</v>
      </c>
      <c r="H213" s="235">
        <v>1</v>
      </c>
      <c r="I213" s="236"/>
      <c r="J213" s="237">
        <f>ROUND(I213*H213,2)</f>
        <v>0</v>
      </c>
      <c r="K213" s="238"/>
      <c r="L213" s="46"/>
      <c r="M213" s="239" t="s">
        <v>1</v>
      </c>
      <c r="N213" s="240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319</v>
      </c>
      <c r="AT213" s="243" t="s">
        <v>226</v>
      </c>
      <c r="AU213" s="243" t="s">
        <v>89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319</v>
      </c>
      <c r="BM213" s="243" t="s">
        <v>4821</v>
      </c>
    </row>
    <row r="214" s="2" customFormat="1" ht="16.5" customHeight="1">
      <c r="A214" s="40"/>
      <c r="B214" s="41"/>
      <c r="C214" s="231" t="s">
        <v>613</v>
      </c>
      <c r="D214" s="231" t="s">
        <v>226</v>
      </c>
      <c r="E214" s="232" t="s">
        <v>3040</v>
      </c>
      <c r="F214" s="233" t="s">
        <v>3041</v>
      </c>
      <c r="G214" s="234" t="s">
        <v>3008</v>
      </c>
      <c r="H214" s="235">
        <v>1</v>
      </c>
      <c r="I214" s="236"/>
      <c r="J214" s="237">
        <f>ROUND(I214*H214,2)</f>
        <v>0</v>
      </c>
      <c r="K214" s="238"/>
      <c r="L214" s="46"/>
      <c r="M214" s="239" t="s">
        <v>1</v>
      </c>
      <c r="N214" s="240" t="s">
        <v>44</v>
      </c>
      <c r="O214" s="93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319</v>
      </c>
      <c r="AT214" s="243" t="s">
        <v>226</v>
      </c>
      <c r="AU214" s="243" t="s">
        <v>89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319</v>
      </c>
      <c r="BM214" s="243" t="s">
        <v>4822</v>
      </c>
    </row>
    <row r="215" s="2" customFormat="1" ht="16.5" customHeight="1">
      <c r="A215" s="40"/>
      <c r="B215" s="41"/>
      <c r="C215" s="278" t="s">
        <v>618</v>
      </c>
      <c r="D215" s="278" t="s">
        <v>390</v>
      </c>
      <c r="E215" s="279" t="s">
        <v>3043</v>
      </c>
      <c r="F215" s="280" t="s">
        <v>3044</v>
      </c>
      <c r="G215" s="281" t="s">
        <v>386</v>
      </c>
      <c r="H215" s="282">
        <v>1</v>
      </c>
      <c r="I215" s="283"/>
      <c r="J215" s="284">
        <f>ROUND(I215*H215,2)</f>
        <v>0</v>
      </c>
      <c r="K215" s="285"/>
      <c r="L215" s="286"/>
      <c r="M215" s="287" t="s">
        <v>1</v>
      </c>
      <c r="N215" s="288" t="s">
        <v>44</v>
      </c>
      <c r="O215" s="93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3" t="s">
        <v>418</v>
      </c>
      <c r="AT215" s="243" t="s">
        <v>390</v>
      </c>
      <c r="AU215" s="243" t="s">
        <v>89</v>
      </c>
      <c r="AY215" s="19" t="s">
        <v>224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9" t="s">
        <v>89</v>
      </c>
      <c r="BK215" s="244">
        <f>ROUND(I215*H215,2)</f>
        <v>0</v>
      </c>
      <c r="BL215" s="19" t="s">
        <v>319</v>
      </c>
      <c r="BM215" s="243" t="s">
        <v>4823</v>
      </c>
    </row>
    <row r="216" s="2" customFormat="1" ht="16.5" customHeight="1">
      <c r="A216" s="40"/>
      <c r="B216" s="41"/>
      <c r="C216" s="231" t="s">
        <v>505</v>
      </c>
      <c r="D216" s="231" t="s">
        <v>226</v>
      </c>
      <c r="E216" s="232" t="s">
        <v>3046</v>
      </c>
      <c r="F216" s="233" t="s">
        <v>3047</v>
      </c>
      <c r="G216" s="234" t="s">
        <v>386</v>
      </c>
      <c r="H216" s="235">
        <v>1</v>
      </c>
      <c r="I216" s="236"/>
      <c r="J216" s="237">
        <f>ROUND(I216*H216,2)</f>
        <v>0</v>
      </c>
      <c r="K216" s="238"/>
      <c r="L216" s="46"/>
      <c r="M216" s="239" t="s">
        <v>1</v>
      </c>
      <c r="N216" s="240" t="s">
        <v>44</v>
      </c>
      <c r="O216" s="93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3" t="s">
        <v>319</v>
      </c>
      <c r="AT216" s="243" t="s">
        <v>226</v>
      </c>
      <c r="AU216" s="243" t="s">
        <v>89</v>
      </c>
      <c r="AY216" s="19" t="s">
        <v>224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9" t="s">
        <v>89</v>
      </c>
      <c r="BK216" s="244">
        <f>ROUND(I216*H216,2)</f>
        <v>0</v>
      </c>
      <c r="BL216" s="19" t="s">
        <v>319</v>
      </c>
      <c r="BM216" s="243" t="s">
        <v>4824</v>
      </c>
    </row>
    <row r="217" s="2" customFormat="1" ht="16.5" customHeight="1">
      <c r="A217" s="40"/>
      <c r="B217" s="41"/>
      <c r="C217" s="231" t="s">
        <v>558</v>
      </c>
      <c r="D217" s="231" t="s">
        <v>226</v>
      </c>
      <c r="E217" s="232" t="s">
        <v>3049</v>
      </c>
      <c r="F217" s="233" t="s">
        <v>3050</v>
      </c>
      <c r="G217" s="234" t="s">
        <v>322</v>
      </c>
      <c r="H217" s="235">
        <v>0.021999999999999999</v>
      </c>
      <c r="I217" s="236"/>
      <c r="J217" s="237">
        <f>ROUND(I217*H217,2)</f>
        <v>0</v>
      </c>
      <c r="K217" s="238"/>
      <c r="L217" s="46"/>
      <c r="M217" s="239" t="s">
        <v>1</v>
      </c>
      <c r="N217" s="240" t="s">
        <v>44</v>
      </c>
      <c r="O217" s="93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3" t="s">
        <v>319</v>
      </c>
      <c r="AT217" s="243" t="s">
        <v>226</v>
      </c>
      <c r="AU217" s="243" t="s">
        <v>89</v>
      </c>
      <c r="AY217" s="19" t="s">
        <v>224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9" t="s">
        <v>89</v>
      </c>
      <c r="BK217" s="244">
        <f>ROUND(I217*H217,2)</f>
        <v>0</v>
      </c>
      <c r="BL217" s="19" t="s">
        <v>319</v>
      </c>
      <c r="BM217" s="243" t="s">
        <v>4825</v>
      </c>
    </row>
    <row r="218" s="12" customFormat="1" ht="22.8" customHeight="1">
      <c r="A218" s="12"/>
      <c r="B218" s="215"/>
      <c r="C218" s="216"/>
      <c r="D218" s="217" t="s">
        <v>77</v>
      </c>
      <c r="E218" s="229" t="s">
        <v>3052</v>
      </c>
      <c r="F218" s="229" t="s">
        <v>3053</v>
      </c>
      <c r="G218" s="216"/>
      <c r="H218" s="216"/>
      <c r="I218" s="219"/>
      <c r="J218" s="230">
        <f>BK218</f>
        <v>0</v>
      </c>
      <c r="K218" s="216"/>
      <c r="L218" s="221"/>
      <c r="M218" s="222"/>
      <c r="N218" s="223"/>
      <c r="O218" s="223"/>
      <c r="P218" s="224">
        <f>SUM(P219:P244)</f>
        <v>0</v>
      </c>
      <c r="Q218" s="223"/>
      <c r="R218" s="224">
        <f>SUM(R219:R244)</f>
        <v>0</v>
      </c>
      <c r="S218" s="223"/>
      <c r="T218" s="225">
        <f>SUM(T219:T244)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6" t="s">
        <v>89</v>
      </c>
      <c r="AT218" s="227" t="s">
        <v>77</v>
      </c>
      <c r="AU218" s="227" t="s">
        <v>84</v>
      </c>
      <c r="AY218" s="226" t="s">
        <v>224</v>
      </c>
      <c r="BK218" s="228">
        <f>SUM(BK219:BK244)</f>
        <v>0</v>
      </c>
    </row>
    <row r="219" s="2" customFormat="1" ht="21.75" customHeight="1">
      <c r="A219" s="40"/>
      <c r="B219" s="41"/>
      <c r="C219" s="231" t="s">
        <v>632</v>
      </c>
      <c r="D219" s="231" t="s">
        <v>226</v>
      </c>
      <c r="E219" s="232" t="s">
        <v>3054</v>
      </c>
      <c r="F219" s="233" t="s">
        <v>3055</v>
      </c>
      <c r="G219" s="234" t="s">
        <v>386</v>
      </c>
      <c r="H219" s="235">
        <v>1</v>
      </c>
      <c r="I219" s="236"/>
      <c r="J219" s="237">
        <f>ROUND(I219*H219,2)</f>
        <v>0</v>
      </c>
      <c r="K219" s="238"/>
      <c r="L219" s="46"/>
      <c r="M219" s="239" t="s">
        <v>1</v>
      </c>
      <c r="N219" s="240" t="s">
        <v>44</v>
      </c>
      <c r="O219" s="93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3" t="s">
        <v>319</v>
      </c>
      <c r="AT219" s="243" t="s">
        <v>226</v>
      </c>
      <c r="AU219" s="243" t="s">
        <v>89</v>
      </c>
      <c r="AY219" s="19" t="s">
        <v>224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9" t="s">
        <v>89</v>
      </c>
      <c r="BK219" s="244">
        <f>ROUND(I219*H219,2)</f>
        <v>0</v>
      </c>
      <c r="BL219" s="19" t="s">
        <v>319</v>
      </c>
      <c r="BM219" s="243" t="s">
        <v>4826</v>
      </c>
    </row>
    <row r="220" s="2" customFormat="1" ht="24.15" customHeight="1">
      <c r="A220" s="40"/>
      <c r="B220" s="41"/>
      <c r="C220" s="231" t="s">
        <v>637</v>
      </c>
      <c r="D220" s="231" t="s">
        <v>226</v>
      </c>
      <c r="E220" s="232" t="s">
        <v>3057</v>
      </c>
      <c r="F220" s="233" t="s">
        <v>3058</v>
      </c>
      <c r="G220" s="234" t="s">
        <v>386</v>
      </c>
      <c r="H220" s="235">
        <v>1</v>
      </c>
      <c r="I220" s="236"/>
      <c r="J220" s="237">
        <f>ROUND(I220*H220,2)</f>
        <v>0</v>
      </c>
      <c r="K220" s="238"/>
      <c r="L220" s="46"/>
      <c r="M220" s="239" t="s">
        <v>1</v>
      </c>
      <c r="N220" s="240" t="s">
        <v>44</v>
      </c>
      <c r="O220" s="93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3" t="s">
        <v>319</v>
      </c>
      <c r="AT220" s="243" t="s">
        <v>226</v>
      </c>
      <c r="AU220" s="243" t="s">
        <v>89</v>
      </c>
      <c r="AY220" s="19" t="s">
        <v>224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9" t="s">
        <v>89</v>
      </c>
      <c r="BK220" s="244">
        <f>ROUND(I220*H220,2)</f>
        <v>0</v>
      </c>
      <c r="BL220" s="19" t="s">
        <v>319</v>
      </c>
      <c r="BM220" s="243" t="s">
        <v>4827</v>
      </c>
    </row>
    <row r="221" s="2" customFormat="1" ht="16.5" customHeight="1">
      <c r="A221" s="40"/>
      <c r="B221" s="41"/>
      <c r="C221" s="231" t="s">
        <v>642</v>
      </c>
      <c r="D221" s="231" t="s">
        <v>226</v>
      </c>
      <c r="E221" s="232" t="s">
        <v>3060</v>
      </c>
      <c r="F221" s="233" t="s">
        <v>3061</v>
      </c>
      <c r="G221" s="234" t="s">
        <v>386</v>
      </c>
      <c r="H221" s="235">
        <v>1</v>
      </c>
      <c r="I221" s="236"/>
      <c r="J221" s="237">
        <f>ROUND(I221*H221,2)</f>
        <v>0</v>
      </c>
      <c r="K221" s="238"/>
      <c r="L221" s="46"/>
      <c r="M221" s="239" t="s">
        <v>1</v>
      </c>
      <c r="N221" s="240" t="s">
        <v>44</v>
      </c>
      <c r="O221" s="93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3" t="s">
        <v>319</v>
      </c>
      <c r="AT221" s="243" t="s">
        <v>226</v>
      </c>
      <c r="AU221" s="243" t="s">
        <v>89</v>
      </c>
      <c r="AY221" s="19" t="s">
        <v>224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9" t="s">
        <v>89</v>
      </c>
      <c r="BK221" s="244">
        <f>ROUND(I221*H221,2)</f>
        <v>0</v>
      </c>
      <c r="BL221" s="19" t="s">
        <v>319</v>
      </c>
      <c r="BM221" s="243" t="s">
        <v>4828</v>
      </c>
    </row>
    <row r="222" s="2" customFormat="1" ht="16.5" customHeight="1">
      <c r="A222" s="40"/>
      <c r="B222" s="41"/>
      <c r="C222" s="231" t="s">
        <v>646</v>
      </c>
      <c r="D222" s="231" t="s">
        <v>226</v>
      </c>
      <c r="E222" s="232" t="s">
        <v>3063</v>
      </c>
      <c r="F222" s="233" t="s">
        <v>3064</v>
      </c>
      <c r="G222" s="234" t="s">
        <v>3008</v>
      </c>
      <c r="H222" s="235">
        <v>1</v>
      </c>
      <c r="I222" s="236"/>
      <c r="J222" s="237">
        <f>ROUND(I222*H222,2)</f>
        <v>0</v>
      </c>
      <c r="K222" s="238"/>
      <c r="L222" s="46"/>
      <c r="M222" s="239" t="s">
        <v>1</v>
      </c>
      <c r="N222" s="240" t="s">
        <v>44</v>
      </c>
      <c r="O222" s="93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319</v>
      </c>
      <c r="AT222" s="243" t="s">
        <v>226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319</v>
      </c>
      <c r="BM222" s="243" t="s">
        <v>4829</v>
      </c>
    </row>
    <row r="223" s="2" customFormat="1" ht="16.5" customHeight="1">
      <c r="A223" s="40"/>
      <c r="B223" s="41"/>
      <c r="C223" s="231" t="s">
        <v>655</v>
      </c>
      <c r="D223" s="231" t="s">
        <v>226</v>
      </c>
      <c r="E223" s="232" t="s">
        <v>3066</v>
      </c>
      <c r="F223" s="233" t="s">
        <v>3067</v>
      </c>
      <c r="G223" s="234" t="s">
        <v>386</v>
      </c>
      <c r="H223" s="235">
        <v>1</v>
      </c>
      <c r="I223" s="236"/>
      <c r="J223" s="237">
        <f>ROUND(I223*H223,2)</f>
        <v>0</v>
      </c>
      <c r="K223" s="238"/>
      <c r="L223" s="46"/>
      <c r="M223" s="239" t="s">
        <v>1</v>
      </c>
      <c r="N223" s="240" t="s">
        <v>44</v>
      </c>
      <c r="O223" s="93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3" t="s">
        <v>319</v>
      </c>
      <c r="AT223" s="243" t="s">
        <v>226</v>
      </c>
      <c r="AU223" s="243" t="s">
        <v>89</v>
      </c>
      <c r="AY223" s="19" t="s">
        <v>224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9" t="s">
        <v>89</v>
      </c>
      <c r="BK223" s="244">
        <f>ROUND(I223*H223,2)</f>
        <v>0</v>
      </c>
      <c r="BL223" s="19" t="s">
        <v>319</v>
      </c>
      <c r="BM223" s="243" t="s">
        <v>4830</v>
      </c>
    </row>
    <row r="224" s="2" customFormat="1" ht="16.5" customHeight="1">
      <c r="A224" s="40"/>
      <c r="B224" s="41"/>
      <c r="C224" s="278" t="s">
        <v>660</v>
      </c>
      <c r="D224" s="278" t="s">
        <v>390</v>
      </c>
      <c r="E224" s="279" t="s">
        <v>3069</v>
      </c>
      <c r="F224" s="280" t="s">
        <v>3070</v>
      </c>
      <c r="G224" s="281" t="s">
        <v>386</v>
      </c>
      <c r="H224" s="282">
        <v>1</v>
      </c>
      <c r="I224" s="283"/>
      <c r="J224" s="284">
        <f>ROUND(I224*H224,2)</f>
        <v>0</v>
      </c>
      <c r="K224" s="285"/>
      <c r="L224" s="286"/>
      <c r="M224" s="287" t="s">
        <v>1</v>
      </c>
      <c r="N224" s="288" t="s">
        <v>44</v>
      </c>
      <c r="O224" s="93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3" t="s">
        <v>418</v>
      </c>
      <c r="AT224" s="243" t="s">
        <v>390</v>
      </c>
      <c r="AU224" s="243" t="s">
        <v>89</v>
      </c>
      <c r="AY224" s="19" t="s">
        <v>224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9" t="s">
        <v>89</v>
      </c>
      <c r="BK224" s="244">
        <f>ROUND(I224*H224,2)</f>
        <v>0</v>
      </c>
      <c r="BL224" s="19" t="s">
        <v>319</v>
      </c>
      <c r="BM224" s="243" t="s">
        <v>4831</v>
      </c>
    </row>
    <row r="225" s="2" customFormat="1" ht="16.5" customHeight="1">
      <c r="A225" s="40"/>
      <c r="B225" s="41"/>
      <c r="C225" s="231" t="s">
        <v>664</v>
      </c>
      <c r="D225" s="231" t="s">
        <v>226</v>
      </c>
      <c r="E225" s="232" t="s">
        <v>3072</v>
      </c>
      <c r="F225" s="233" t="s">
        <v>3073</v>
      </c>
      <c r="G225" s="234" t="s">
        <v>386</v>
      </c>
      <c r="H225" s="235">
        <v>1</v>
      </c>
      <c r="I225" s="236"/>
      <c r="J225" s="237">
        <f>ROUND(I225*H225,2)</f>
        <v>0</v>
      </c>
      <c r="K225" s="238"/>
      <c r="L225" s="46"/>
      <c r="M225" s="239" t="s">
        <v>1</v>
      </c>
      <c r="N225" s="240" t="s">
        <v>44</v>
      </c>
      <c r="O225" s="93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3" t="s">
        <v>319</v>
      </c>
      <c r="AT225" s="243" t="s">
        <v>226</v>
      </c>
      <c r="AU225" s="243" t="s">
        <v>89</v>
      </c>
      <c r="AY225" s="19" t="s">
        <v>224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9" t="s">
        <v>89</v>
      </c>
      <c r="BK225" s="244">
        <f>ROUND(I225*H225,2)</f>
        <v>0</v>
      </c>
      <c r="BL225" s="19" t="s">
        <v>319</v>
      </c>
      <c r="BM225" s="243" t="s">
        <v>4832</v>
      </c>
    </row>
    <row r="226" s="2" customFormat="1" ht="21.75" customHeight="1">
      <c r="A226" s="40"/>
      <c r="B226" s="41"/>
      <c r="C226" s="231" t="s">
        <v>670</v>
      </c>
      <c r="D226" s="231" t="s">
        <v>226</v>
      </c>
      <c r="E226" s="232" t="s">
        <v>3075</v>
      </c>
      <c r="F226" s="233" t="s">
        <v>3076</v>
      </c>
      <c r="G226" s="234" t="s">
        <v>386</v>
      </c>
      <c r="H226" s="235">
        <v>1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319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319</v>
      </c>
      <c r="BM226" s="243" t="s">
        <v>4833</v>
      </c>
    </row>
    <row r="227" s="2" customFormat="1" ht="16.5" customHeight="1">
      <c r="A227" s="40"/>
      <c r="B227" s="41"/>
      <c r="C227" s="231" t="s">
        <v>687</v>
      </c>
      <c r="D227" s="231" t="s">
        <v>226</v>
      </c>
      <c r="E227" s="232" t="s">
        <v>3078</v>
      </c>
      <c r="F227" s="233" t="s">
        <v>3079</v>
      </c>
      <c r="G227" s="234" t="s">
        <v>3008</v>
      </c>
      <c r="H227" s="235">
        <v>1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319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319</v>
      </c>
      <c r="BM227" s="243" t="s">
        <v>4834</v>
      </c>
    </row>
    <row r="228" s="2" customFormat="1" ht="16.5" customHeight="1">
      <c r="A228" s="40"/>
      <c r="B228" s="41"/>
      <c r="C228" s="231" t="s">
        <v>703</v>
      </c>
      <c r="D228" s="231" t="s">
        <v>226</v>
      </c>
      <c r="E228" s="232" t="s">
        <v>3081</v>
      </c>
      <c r="F228" s="233" t="s">
        <v>3082</v>
      </c>
      <c r="G228" s="234" t="s">
        <v>3008</v>
      </c>
      <c r="H228" s="235">
        <v>1</v>
      </c>
      <c r="I228" s="236"/>
      <c r="J228" s="237">
        <f>ROUND(I228*H228,2)</f>
        <v>0</v>
      </c>
      <c r="K228" s="238"/>
      <c r="L228" s="46"/>
      <c r="M228" s="239" t="s">
        <v>1</v>
      </c>
      <c r="N228" s="240" t="s">
        <v>44</v>
      </c>
      <c r="O228" s="93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3" t="s">
        <v>319</v>
      </c>
      <c r="AT228" s="243" t="s">
        <v>226</v>
      </c>
      <c r="AU228" s="243" t="s">
        <v>89</v>
      </c>
      <c r="AY228" s="19" t="s">
        <v>224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9" t="s">
        <v>89</v>
      </c>
      <c r="BK228" s="244">
        <f>ROUND(I228*H228,2)</f>
        <v>0</v>
      </c>
      <c r="BL228" s="19" t="s">
        <v>319</v>
      </c>
      <c r="BM228" s="243" t="s">
        <v>4835</v>
      </c>
    </row>
    <row r="229" s="2" customFormat="1" ht="16.5" customHeight="1">
      <c r="A229" s="40"/>
      <c r="B229" s="41"/>
      <c r="C229" s="231" t="s">
        <v>711</v>
      </c>
      <c r="D229" s="231" t="s">
        <v>226</v>
      </c>
      <c r="E229" s="232" t="s">
        <v>3087</v>
      </c>
      <c r="F229" s="233" t="s">
        <v>3088</v>
      </c>
      <c r="G229" s="234" t="s">
        <v>386</v>
      </c>
      <c r="H229" s="235">
        <v>1</v>
      </c>
      <c r="I229" s="236"/>
      <c r="J229" s="237">
        <f>ROUND(I229*H229,2)</f>
        <v>0</v>
      </c>
      <c r="K229" s="238"/>
      <c r="L229" s="46"/>
      <c r="M229" s="239" t="s">
        <v>1</v>
      </c>
      <c r="N229" s="240" t="s">
        <v>44</v>
      </c>
      <c r="O229" s="93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3" t="s">
        <v>319</v>
      </c>
      <c r="AT229" s="243" t="s">
        <v>226</v>
      </c>
      <c r="AU229" s="243" t="s">
        <v>89</v>
      </c>
      <c r="AY229" s="19" t="s">
        <v>224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9" t="s">
        <v>89</v>
      </c>
      <c r="BK229" s="244">
        <f>ROUND(I229*H229,2)</f>
        <v>0</v>
      </c>
      <c r="BL229" s="19" t="s">
        <v>319</v>
      </c>
      <c r="BM229" s="243" t="s">
        <v>4836</v>
      </c>
    </row>
    <row r="230" s="2" customFormat="1" ht="16.5" customHeight="1">
      <c r="A230" s="40"/>
      <c r="B230" s="41"/>
      <c r="C230" s="231" t="s">
        <v>716</v>
      </c>
      <c r="D230" s="231" t="s">
        <v>226</v>
      </c>
      <c r="E230" s="232" t="s">
        <v>3090</v>
      </c>
      <c r="F230" s="233" t="s">
        <v>3091</v>
      </c>
      <c r="G230" s="234" t="s">
        <v>3008</v>
      </c>
      <c r="H230" s="235">
        <v>1</v>
      </c>
      <c r="I230" s="236"/>
      <c r="J230" s="237">
        <f>ROUND(I230*H230,2)</f>
        <v>0</v>
      </c>
      <c r="K230" s="238"/>
      <c r="L230" s="46"/>
      <c r="M230" s="239" t="s">
        <v>1</v>
      </c>
      <c r="N230" s="240" t="s">
        <v>44</v>
      </c>
      <c r="O230" s="93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3" t="s">
        <v>319</v>
      </c>
      <c r="AT230" s="243" t="s">
        <v>226</v>
      </c>
      <c r="AU230" s="243" t="s">
        <v>89</v>
      </c>
      <c r="AY230" s="19" t="s">
        <v>224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9" t="s">
        <v>89</v>
      </c>
      <c r="BK230" s="244">
        <f>ROUND(I230*H230,2)</f>
        <v>0</v>
      </c>
      <c r="BL230" s="19" t="s">
        <v>319</v>
      </c>
      <c r="BM230" s="243" t="s">
        <v>4837</v>
      </c>
    </row>
    <row r="231" s="2" customFormat="1" ht="16.5" customHeight="1">
      <c r="A231" s="40"/>
      <c r="B231" s="41"/>
      <c r="C231" s="231" t="s">
        <v>720</v>
      </c>
      <c r="D231" s="231" t="s">
        <v>226</v>
      </c>
      <c r="E231" s="232" t="s">
        <v>3099</v>
      </c>
      <c r="F231" s="233" t="s">
        <v>3100</v>
      </c>
      <c r="G231" s="234" t="s">
        <v>3008</v>
      </c>
      <c r="H231" s="235">
        <v>1</v>
      </c>
      <c r="I231" s="236"/>
      <c r="J231" s="237">
        <f>ROUND(I231*H231,2)</f>
        <v>0</v>
      </c>
      <c r="K231" s="238"/>
      <c r="L231" s="46"/>
      <c r="M231" s="239" t="s">
        <v>1</v>
      </c>
      <c r="N231" s="240" t="s">
        <v>44</v>
      </c>
      <c r="O231" s="93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3" t="s">
        <v>319</v>
      </c>
      <c r="AT231" s="243" t="s">
        <v>226</v>
      </c>
      <c r="AU231" s="243" t="s">
        <v>89</v>
      </c>
      <c r="AY231" s="19" t="s">
        <v>224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9" t="s">
        <v>89</v>
      </c>
      <c r="BK231" s="244">
        <f>ROUND(I231*H231,2)</f>
        <v>0</v>
      </c>
      <c r="BL231" s="19" t="s">
        <v>319</v>
      </c>
      <c r="BM231" s="243" t="s">
        <v>4838</v>
      </c>
    </row>
    <row r="232" s="2" customFormat="1" ht="16.5" customHeight="1">
      <c r="A232" s="40"/>
      <c r="B232" s="41"/>
      <c r="C232" s="278" t="s">
        <v>724</v>
      </c>
      <c r="D232" s="278" t="s">
        <v>390</v>
      </c>
      <c r="E232" s="279" t="s">
        <v>3102</v>
      </c>
      <c r="F232" s="280" t="s">
        <v>3103</v>
      </c>
      <c r="G232" s="281" t="s">
        <v>386</v>
      </c>
      <c r="H232" s="282">
        <v>1</v>
      </c>
      <c r="I232" s="283"/>
      <c r="J232" s="284">
        <f>ROUND(I232*H232,2)</f>
        <v>0</v>
      </c>
      <c r="K232" s="285"/>
      <c r="L232" s="286"/>
      <c r="M232" s="287" t="s">
        <v>1</v>
      </c>
      <c r="N232" s="288" t="s">
        <v>44</v>
      </c>
      <c r="O232" s="93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3" t="s">
        <v>418</v>
      </c>
      <c r="AT232" s="243" t="s">
        <v>390</v>
      </c>
      <c r="AU232" s="243" t="s">
        <v>89</v>
      </c>
      <c r="AY232" s="19" t="s">
        <v>224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9" t="s">
        <v>89</v>
      </c>
      <c r="BK232" s="244">
        <f>ROUND(I232*H232,2)</f>
        <v>0</v>
      </c>
      <c r="BL232" s="19" t="s">
        <v>319</v>
      </c>
      <c r="BM232" s="243" t="s">
        <v>4839</v>
      </c>
    </row>
    <row r="233" s="2" customFormat="1" ht="16.5" customHeight="1">
      <c r="A233" s="40"/>
      <c r="B233" s="41"/>
      <c r="C233" s="231" t="s">
        <v>737</v>
      </c>
      <c r="D233" s="231" t="s">
        <v>226</v>
      </c>
      <c r="E233" s="232" t="s">
        <v>3105</v>
      </c>
      <c r="F233" s="233" t="s">
        <v>3106</v>
      </c>
      <c r="G233" s="234" t="s">
        <v>3008</v>
      </c>
      <c r="H233" s="235">
        <v>8</v>
      </c>
      <c r="I233" s="236"/>
      <c r="J233" s="237">
        <f>ROUND(I233*H233,2)</f>
        <v>0</v>
      </c>
      <c r="K233" s="238"/>
      <c r="L233" s="46"/>
      <c r="M233" s="239" t="s">
        <v>1</v>
      </c>
      <c r="N233" s="240" t="s">
        <v>44</v>
      </c>
      <c r="O233" s="93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3" t="s">
        <v>319</v>
      </c>
      <c r="AT233" s="243" t="s">
        <v>226</v>
      </c>
      <c r="AU233" s="243" t="s">
        <v>89</v>
      </c>
      <c r="AY233" s="19" t="s">
        <v>224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9" t="s">
        <v>89</v>
      </c>
      <c r="BK233" s="244">
        <f>ROUND(I233*H233,2)</f>
        <v>0</v>
      </c>
      <c r="BL233" s="19" t="s">
        <v>319</v>
      </c>
      <c r="BM233" s="243" t="s">
        <v>4840</v>
      </c>
    </row>
    <row r="234" s="2" customFormat="1" ht="16.5" customHeight="1">
      <c r="A234" s="40"/>
      <c r="B234" s="41"/>
      <c r="C234" s="231" t="s">
        <v>741</v>
      </c>
      <c r="D234" s="231" t="s">
        <v>226</v>
      </c>
      <c r="E234" s="232" t="s">
        <v>3108</v>
      </c>
      <c r="F234" s="233" t="s">
        <v>3109</v>
      </c>
      <c r="G234" s="234" t="s">
        <v>3008</v>
      </c>
      <c r="H234" s="235">
        <v>2</v>
      </c>
      <c r="I234" s="236"/>
      <c r="J234" s="237">
        <f>ROUND(I234*H234,2)</f>
        <v>0</v>
      </c>
      <c r="K234" s="238"/>
      <c r="L234" s="46"/>
      <c r="M234" s="239" t="s">
        <v>1</v>
      </c>
      <c r="N234" s="240" t="s">
        <v>44</v>
      </c>
      <c r="O234" s="93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3" t="s">
        <v>319</v>
      </c>
      <c r="AT234" s="243" t="s">
        <v>226</v>
      </c>
      <c r="AU234" s="243" t="s">
        <v>89</v>
      </c>
      <c r="AY234" s="19" t="s">
        <v>224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9" t="s">
        <v>89</v>
      </c>
      <c r="BK234" s="244">
        <f>ROUND(I234*H234,2)</f>
        <v>0</v>
      </c>
      <c r="BL234" s="19" t="s">
        <v>319</v>
      </c>
      <c r="BM234" s="243" t="s">
        <v>4841</v>
      </c>
    </row>
    <row r="235" s="2" customFormat="1" ht="16.5" customHeight="1">
      <c r="A235" s="40"/>
      <c r="B235" s="41"/>
      <c r="C235" s="231" t="s">
        <v>749</v>
      </c>
      <c r="D235" s="231" t="s">
        <v>226</v>
      </c>
      <c r="E235" s="232" t="s">
        <v>3111</v>
      </c>
      <c r="F235" s="233" t="s">
        <v>3112</v>
      </c>
      <c r="G235" s="234" t="s">
        <v>3008</v>
      </c>
      <c r="H235" s="235">
        <v>1</v>
      </c>
      <c r="I235" s="236"/>
      <c r="J235" s="237">
        <f>ROUND(I235*H235,2)</f>
        <v>0</v>
      </c>
      <c r="K235" s="238"/>
      <c r="L235" s="46"/>
      <c r="M235" s="239" t="s">
        <v>1</v>
      </c>
      <c r="N235" s="240" t="s">
        <v>44</v>
      </c>
      <c r="O235" s="93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3" t="s">
        <v>319</v>
      </c>
      <c r="AT235" s="243" t="s">
        <v>226</v>
      </c>
      <c r="AU235" s="243" t="s">
        <v>89</v>
      </c>
      <c r="AY235" s="19" t="s">
        <v>224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9" t="s">
        <v>89</v>
      </c>
      <c r="BK235" s="244">
        <f>ROUND(I235*H235,2)</f>
        <v>0</v>
      </c>
      <c r="BL235" s="19" t="s">
        <v>319</v>
      </c>
      <c r="BM235" s="243" t="s">
        <v>4842</v>
      </c>
    </row>
    <row r="236" s="2" customFormat="1" ht="16.5" customHeight="1">
      <c r="A236" s="40"/>
      <c r="B236" s="41"/>
      <c r="C236" s="231" t="s">
        <v>756</v>
      </c>
      <c r="D236" s="231" t="s">
        <v>226</v>
      </c>
      <c r="E236" s="232" t="s">
        <v>3114</v>
      </c>
      <c r="F236" s="233" t="s">
        <v>3115</v>
      </c>
      <c r="G236" s="234" t="s">
        <v>3008</v>
      </c>
      <c r="H236" s="235">
        <v>1</v>
      </c>
      <c r="I236" s="236"/>
      <c r="J236" s="237">
        <f>ROUND(I236*H236,2)</f>
        <v>0</v>
      </c>
      <c r="K236" s="238"/>
      <c r="L236" s="46"/>
      <c r="M236" s="239" t="s">
        <v>1</v>
      </c>
      <c r="N236" s="240" t="s">
        <v>44</v>
      </c>
      <c r="O236" s="93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3" t="s">
        <v>319</v>
      </c>
      <c r="AT236" s="243" t="s">
        <v>226</v>
      </c>
      <c r="AU236" s="243" t="s">
        <v>89</v>
      </c>
      <c r="AY236" s="19" t="s">
        <v>224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9" t="s">
        <v>89</v>
      </c>
      <c r="BK236" s="244">
        <f>ROUND(I236*H236,2)</f>
        <v>0</v>
      </c>
      <c r="BL236" s="19" t="s">
        <v>319</v>
      </c>
      <c r="BM236" s="243" t="s">
        <v>4843</v>
      </c>
    </row>
    <row r="237" s="2" customFormat="1" ht="16.5" customHeight="1">
      <c r="A237" s="40"/>
      <c r="B237" s="41"/>
      <c r="C237" s="231" t="s">
        <v>764</v>
      </c>
      <c r="D237" s="231" t="s">
        <v>226</v>
      </c>
      <c r="E237" s="232" t="s">
        <v>3117</v>
      </c>
      <c r="F237" s="233" t="s">
        <v>3118</v>
      </c>
      <c r="G237" s="234" t="s">
        <v>3008</v>
      </c>
      <c r="H237" s="235">
        <v>1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319</v>
      </c>
      <c r="AT237" s="243" t="s">
        <v>226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319</v>
      </c>
      <c r="BM237" s="243" t="s">
        <v>4844</v>
      </c>
    </row>
    <row r="238" s="2" customFormat="1" ht="16.5" customHeight="1">
      <c r="A238" s="40"/>
      <c r="B238" s="41"/>
      <c r="C238" s="231" t="s">
        <v>770</v>
      </c>
      <c r="D238" s="231" t="s">
        <v>226</v>
      </c>
      <c r="E238" s="232" t="s">
        <v>3120</v>
      </c>
      <c r="F238" s="233" t="s">
        <v>3121</v>
      </c>
      <c r="G238" s="234" t="s">
        <v>3008</v>
      </c>
      <c r="H238" s="235">
        <v>1</v>
      </c>
      <c r="I238" s="236"/>
      <c r="J238" s="237">
        <f>ROUND(I238*H238,2)</f>
        <v>0</v>
      </c>
      <c r="K238" s="238"/>
      <c r="L238" s="46"/>
      <c r="M238" s="239" t="s">
        <v>1</v>
      </c>
      <c r="N238" s="240" t="s">
        <v>44</v>
      </c>
      <c r="O238" s="93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319</v>
      </c>
      <c r="AT238" s="243" t="s">
        <v>226</v>
      </c>
      <c r="AU238" s="243" t="s">
        <v>89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319</v>
      </c>
      <c r="BM238" s="243" t="s">
        <v>4845</v>
      </c>
    </row>
    <row r="239" s="2" customFormat="1" ht="16.5" customHeight="1">
      <c r="A239" s="40"/>
      <c r="B239" s="41"/>
      <c r="C239" s="231" t="s">
        <v>775</v>
      </c>
      <c r="D239" s="231" t="s">
        <v>226</v>
      </c>
      <c r="E239" s="232" t="s">
        <v>3123</v>
      </c>
      <c r="F239" s="233" t="s">
        <v>3124</v>
      </c>
      <c r="G239" s="234" t="s">
        <v>3008</v>
      </c>
      <c r="H239" s="235">
        <v>1</v>
      </c>
      <c r="I239" s="236"/>
      <c r="J239" s="237">
        <f>ROUND(I239*H239,2)</f>
        <v>0</v>
      </c>
      <c r="K239" s="238"/>
      <c r="L239" s="46"/>
      <c r="M239" s="239" t="s">
        <v>1</v>
      </c>
      <c r="N239" s="240" t="s">
        <v>44</v>
      </c>
      <c r="O239" s="93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3" t="s">
        <v>319</v>
      </c>
      <c r="AT239" s="243" t="s">
        <v>226</v>
      </c>
      <c r="AU239" s="243" t="s">
        <v>89</v>
      </c>
      <c r="AY239" s="19" t="s">
        <v>224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9" t="s">
        <v>89</v>
      </c>
      <c r="BK239" s="244">
        <f>ROUND(I239*H239,2)</f>
        <v>0</v>
      </c>
      <c r="BL239" s="19" t="s">
        <v>319</v>
      </c>
      <c r="BM239" s="243" t="s">
        <v>4846</v>
      </c>
    </row>
    <row r="240" s="2" customFormat="1" ht="16.5" customHeight="1">
      <c r="A240" s="40"/>
      <c r="B240" s="41"/>
      <c r="C240" s="231" t="s">
        <v>781</v>
      </c>
      <c r="D240" s="231" t="s">
        <v>226</v>
      </c>
      <c r="E240" s="232" t="s">
        <v>3126</v>
      </c>
      <c r="F240" s="233" t="s">
        <v>3127</v>
      </c>
      <c r="G240" s="234" t="s">
        <v>386</v>
      </c>
      <c r="H240" s="235">
        <v>1</v>
      </c>
      <c r="I240" s="236"/>
      <c r="J240" s="237">
        <f>ROUND(I240*H240,2)</f>
        <v>0</v>
      </c>
      <c r="K240" s="238"/>
      <c r="L240" s="46"/>
      <c r="M240" s="239" t="s">
        <v>1</v>
      </c>
      <c r="N240" s="240" t="s">
        <v>44</v>
      </c>
      <c r="O240" s="93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3" t="s">
        <v>319</v>
      </c>
      <c r="AT240" s="243" t="s">
        <v>226</v>
      </c>
      <c r="AU240" s="243" t="s">
        <v>89</v>
      </c>
      <c r="AY240" s="19" t="s">
        <v>224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9" t="s">
        <v>89</v>
      </c>
      <c r="BK240" s="244">
        <f>ROUND(I240*H240,2)</f>
        <v>0</v>
      </c>
      <c r="BL240" s="19" t="s">
        <v>319</v>
      </c>
      <c r="BM240" s="243" t="s">
        <v>4847</v>
      </c>
    </row>
    <row r="241" s="2" customFormat="1" ht="16.5" customHeight="1">
      <c r="A241" s="40"/>
      <c r="B241" s="41"/>
      <c r="C241" s="231" t="s">
        <v>787</v>
      </c>
      <c r="D241" s="231" t="s">
        <v>226</v>
      </c>
      <c r="E241" s="232" t="s">
        <v>3129</v>
      </c>
      <c r="F241" s="233" t="s">
        <v>3130</v>
      </c>
      <c r="G241" s="234" t="s">
        <v>386</v>
      </c>
      <c r="H241" s="235">
        <v>1</v>
      </c>
      <c r="I241" s="236"/>
      <c r="J241" s="237">
        <f>ROUND(I241*H241,2)</f>
        <v>0</v>
      </c>
      <c r="K241" s="238"/>
      <c r="L241" s="46"/>
      <c r="M241" s="239" t="s">
        <v>1</v>
      </c>
      <c r="N241" s="240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319</v>
      </c>
      <c r="AT241" s="243" t="s">
        <v>226</v>
      </c>
      <c r="AU241" s="243" t="s">
        <v>89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319</v>
      </c>
      <c r="BM241" s="243" t="s">
        <v>4848</v>
      </c>
    </row>
    <row r="242" s="2" customFormat="1" ht="16.5" customHeight="1">
      <c r="A242" s="40"/>
      <c r="B242" s="41"/>
      <c r="C242" s="231" t="s">
        <v>791</v>
      </c>
      <c r="D242" s="231" t="s">
        <v>226</v>
      </c>
      <c r="E242" s="232" t="s">
        <v>3132</v>
      </c>
      <c r="F242" s="233" t="s">
        <v>3133</v>
      </c>
      <c r="G242" s="234" t="s">
        <v>386</v>
      </c>
      <c r="H242" s="235">
        <v>1</v>
      </c>
      <c r="I242" s="236"/>
      <c r="J242" s="237">
        <f>ROUND(I242*H242,2)</f>
        <v>0</v>
      </c>
      <c r="K242" s="238"/>
      <c r="L242" s="46"/>
      <c r="M242" s="239" t="s">
        <v>1</v>
      </c>
      <c r="N242" s="240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319</v>
      </c>
      <c r="AT242" s="243" t="s">
        <v>226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319</v>
      </c>
      <c r="BM242" s="243" t="s">
        <v>4849</v>
      </c>
    </row>
    <row r="243" s="2" customFormat="1" ht="16.5" customHeight="1">
      <c r="A243" s="40"/>
      <c r="B243" s="41"/>
      <c r="C243" s="231" t="s">
        <v>797</v>
      </c>
      <c r="D243" s="231" t="s">
        <v>226</v>
      </c>
      <c r="E243" s="232" t="s">
        <v>3135</v>
      </c>
      <c r="F243" s="233" t="s">
        <v>3136</v>
      </c>
      <c r="G243" s="234" t="s">
        <v>386</v>
      </c>
      <c r="H243" s="235">
        <v>2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319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319</v>
      </c>
      <c r="BM243" s="243" t="s">
        <v>4850</v>
      </c>
    </row>
    <row r="244" s="2" customFormat="1" ht="16.5" customHeight="1">
      <c r="A244" s="40"/>
      <c r="B244" s="41"/>
      <c r="C244" s="231" t="s">
        <v>802</v>
      </c>
      <c r="D244" s="231" t="s">
        <v>226</v>
      </c>
      <c r="E244" s="232" t="s">
        <v>3138</v>
      </c>
      <c r="F244" s="233" t="s">
        <v>3139</v>
      </c>
      <c r="G244" s="234" t="s">
        <v>322</v>
      </c>
      <c r="H244" s="235">
        <v>0.20799999999999999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319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319</v>
      </c>
      <c r="BM244" s="243" t="s">
        <v>4851</v>
      </c>
    </row>
    <row r="245" s="12" customFormat="1" ht="22.8" customHeight="1">
      <c r="A245" s="12"/>
      <c r="B245" s="215"/>
      <c r="C245" s="216"/>
      <c r="D245" s="217" t="s">
        <v>77</v>
      </c>
      <c r="E245" s="229" t="s">
        <v>3141</v>
      </c>
      <c r="F245" s="229" t="s">
        <v>3142</v>
      </c>
      <c r="G245" s="216"/>
      <c r="H245" s="216"/>
      <c r="I245" s="219"/>
      <c r="J245" s="230">
        <f>BK245</f>
        <v>0</v>
      </c>
      <c r="K245" s="216"/>
      <c r="L245" s="221"/>
      <c r="M245" s="222"/>
      <c r="N245" s="223"/>
      <c r="O245" s="223"/>
      <c r="P245" s="224">
        <f>SUM(P246:P253)</f>
        <v>0</v>
      </c>
      <c r="Q245" s="223"/>
      <c r="R245" s="224">
        <f>SUM(R246:R253)</f>
        <v>0</v>
      </c>
      <c r="S245" s="223"/>
      <c r="T245" s="225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6" t="s">
        <v>89</v>
      </c>
      <c r="AT245" s="227" t="s">
        <v>77</v>
      </c>
      <c r="AU245" s="227" t="s">
        <v>84</v>
      </c>
      <c r="AY245" s="226" t="s">
        <v>224</v>
      </c>
      <c r="BK245" s="228">
        <f>SUM(BK246:BK253)</f>
        <v>0</v>
      </c>
    </row>
    <row r="246" s="2" customFormat="1" ht="21.75" customHeight="1">
      <c r="A246" s="40"/>
      <c r="B246" s="41"/>
      <c r="C246" s="231" t="s">
        <v>807</v>
      </c>
      <c r="D246" s="231" t="s">
        <v>226</v>
      </c>
      <c r="E246" s="232" t="s">
        <v>3143</v>
      </c>
      <c r="F246" s="233" t="s">
        <v>3144</v>
      </c>
      <c r="G246" s="234" t="s">
        <v>3008</v>
      </c>
      <c r="H246" s="235">
        <v>1</v>
      </c>
      <c r="I246" s="236"/>
      <c r="J246" s="237">
        <f>ROUND(I246*H246,2)</f>
        <v>0</v>
      </c>
      <c r="K246" s="238"/>
      <c r="L246" s="46"/>
      <c r="M246" s="239" t="s">
        <v>1</v>
      </c>
      <c r="N246" s="240" t="s">
        <v>44</v>
      </c>
      <c r="O246" s="93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3" t="s">
        <v>319</v>
      </c>
      <c r="AT246" s="243" t="s">
        <v>226</v>
      </c>
      <c r="AU246" s="243" t="s">
        <v>89</v>
      </c>
      <c r="AY246" s="19" t="s">
        <v>224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9" t="s">
        <v>89</v>
      </c>
      <c r="BK246" s="244">
        <f>ROUND(I246*H246,2)</f>
        <v>0</v>
      </c>
      <c r="BL246" s="19" t="s">
        <v>319</v>
      </c>
      <c r="BM246" s="243" t="s">
        <v>4852</v>
      </c>
    </row>
    <row r="247" s="2" customFormat="1" ht="21.75" customHeight="1">
      <c r="A247" s="40"/>
      <c r="B247" s="41"/>
      <c r="C247" s="231" t="s">
        <v>814</v>
      </c>
      <c r="D247" s="231" t="s">
        <v>226</v>
      </c>
      <c r="E247" s="232" t="s">
        <v>3146</v>
      </c>
      <c r="F247" s="233" t="s">
        <v>3147</v>
      </c>
      <c r="G247" s="234" t="s">
        <v>3008</v>
      </c>
      <c r="H247" s="235">
        <v>1</v>
      </c>
      <c r="I247" s="236"/>
      <c r="J247" s="237">
        <f>ROUND(I247*H247,2)</f>
        <v>0</v>
      </c>
      <c r="K247" s="238"/>
      <c r="L247" s="46"/>
      <c r="M247" s="239" t="s">
        <v>1</v>
      </c>
      <c r="N247" s="240" t="s">
        <v>44</v>
      </c>
      <c r="O247" s="93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3" t="s">
        <v>319</v>
      </c>
      <c r="AT247" s="243" t="s">
        <v>226</v>
      </c>
      <c r="AU247" s="243" t="s">
        <v>89</v>
      </c>
      <c r="AY247" s="19" t="s">
        <v>224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9" t="s">
        <v>89</v>
      </c>
      <c r="BK247" s="244">
        <f>ROUND(I247*H247,2)</f>
        <v>0</v>
      </c>
      <c r="BL247" s="19" t="s">
        <v>319</v>
      </c>
      <c r="BM247" s="243" t="s">
        <v>4853</v>
      </c>
    </row>
    <row r="248" s="2" customFormat="1" ht="16.5" customHeight="1">
      <c r="A248" s="40"/>
      <c r="B248" s="41"/>
      <c r="C248" s="231" t="s">
        <v>823</v>
      </c>
      <c r="D248" s="231" t="s">
        <v>226</v>
      </c>
      <c r="E248" s="232" t="s">
        <v>3149</v>
      </c>
      <c r="F248" s="233" t="s">
        <v>3150</v>
      </c>
      <c r="G248" s="234" t="s">
        <v>3008</v>
      </c>
      <c r="H248" s="235">
        <v>2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319</v>
      </c>
      <c r="AT248" s="243" t="s">
        <v>226</v>
      </c>
      <c r="AU248" s="243" t="s">
        <v>89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319</v>
      </c>
      <c r="BM248" s="243" t="s">
        <v>4854</v>
      </c>
    </row>
    <row r="249" s="2" customFormat="1" ht="21.75" customHeight="1">
      <c r="A249" s="40"/>
      <c r="B249" s="41"/>
      <c r="C249" s="231" t="s">
        <v>828</v>
      </c>
      <c r="D249" s="231" t="s">
        <v>226</v>
      </c>
      <c r="E249" s="232" t="s">
        <v>3152</v>
      </c>
      <c r="F249" s="233" t="s">
        <v>3153</v>
      </c>
      <c r="G249" s="234" t="s">
        <v>3008</v>
      </c>
      <c r="H249" s="235">
        <v>1</v>
      </c>
      <c r="I249" s="236"/>
      <c r="J249" s="237">
        <f>ROUND(I249*H249,2)</f>
        <v>0</v>
      </c>
      <c r="K249" s="238"/>
      <c r="L249" s="46"/>
      <c r="M249" s="239" t="s">
        <v>1</v>
      </c>
      <c r="N249" s="240" t="s">
        <v>44</v>
      </c>
      <c r="O249" s="93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3" t="s">
        <v>319</v>
      </c>
      <c r="AT249" s="243" t="s">
        <v>226</v>
      </c>
      <c r="AU249" s="243" t="s">
        <v>89</v>
      </c>
      <c r="AY249" s="19" t="s">
        <v>224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9" t="s">
        <v>89</v>
      </c>
      <c r="BK249" s="244">
        <f>ROUND(I249*H249,2)</f>
        <v>0</v>
      </c>
      <c r="BL249" s="19" t="s">
        <v>319</v>
      </c>
      <c r="BM249" s="243" t="s">
        <v>4855</v>
      </c>
    </row>
    <row r="250" s="2" customFormat="1" ht="21.75" customHeight="1">
      <c r="A250" s="40"/>
      <c r="B250" s="41"/>
      <c r="C250" s="231" t="s">
        <v>833</v>
      </c>
      <c r="D250" s="231" t="s">
        <v>226</v>
      </c>
      <c r="E250" s="232" t="s">
        <v>3155</v>
      </c>
      <c r="F250" s="233" t="s">
        <v>3156</v>
      </c>
      <c r="G250" s="234" t="s">
        <v>3008</v>
      </c>
      <c r="H250" s="235">
        <v>1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319</v>
      </c>
      <c r="AT250" s="243" t="s">
        <v>226</v>
      </c>
      <c r="AU250" s="243" t="s">
        <v>89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319</v>
      </c>
      <c r="BM250" s="243" t="s">
        <v>4856</v>
      </c>
    </row>
    <row r="251" s="2" customFormat="1" ht="16.5" customHeight="1">
      <c r="A251" s="40"/>
      <c r="B251" s="41"/>
      <c r="C251" s="231" t="s">
        <v>701</v>
      </c>
      <c r="D251" s="231" t="s">
        <v>226</v>
      </c>
      <c r="E251" s="232" t="s">
        <v>3158</v>
      </c>
      <c r="F251" s="233" t="s">
        <v>3159</v>
      </c>
      <c r="G251" s="234" t="s">
        <v>3008</v>
      </c>
      <c r="H251" s="235">
        <v>2</v>
      </c>
      <c r="I251" s="236"/>
      <c r="J251" s="237">
        <f>ROUND(I251*H251,2)</f>
        <v>0</v>
      </c>
      <c r="K251" s="238"/>
      <c r="L251" s="46"/>
      <c r="M251" s="239" t="s">
        <v>1</v>
      </c>
      <c r="N251" s="240" t="s">
        <v>44</v>
      </c>
      <c r="O251" s="93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3" t="s">
        <v>319</v>
      </c>
      <c r="AT251" s="243" t="s">
        <v>226</v>
      </c>
      <c r="AU251" s="243" t="s">
        <v>89</v>
      </c>
      <c r="AY251" s="19" t="s">
        <v>224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9" t="s">
        <v>89</v>
      </c>
      <c r="BK251" s="244">
        <f>ROUND(I251*H251,2)</f>
        <v>0</v>
      </c>
      <c r="BL251" s="19" t="s">
        <v>319</v>
      </c>
      <c r="BM251" s="243" t="s">
        <v>4857</v>
      </c>
    </row>
    <row r="252" s="2" customFormat="1" ht="16.5" customHeight="1">
      <c r="A252" s="40"/>
      <c r="B252" s="41"/>
      <c r="C252" s="231" t="s">
        <v>747</v>
      </c>
      <c r="D252" s="231" t="s">
        <v>226</v>
      </c>
      <c r="E252" s="232" t="s">
        <v>3161</v>
      </c>
      <c r="F252" s="233" t="s">
        <v>3162</v>
      </c>
      <c r="G252" s="234" t="s">
        <v>3008</v>
      </c>
      <c r="H252" s="235">
        <v>2</v>
      </c>
      <c r="I252" s="236"/>
      <c r="J252" s="237">
        <f>ROUND(I252*H252,2)</f>
        <v>0</v>
      </c>
      <c r="K252" s="238"/>
      <c r="L252" s="46"/>
      <c r="M252" s="239" t="s">
        <v>1</v>
      </c>
      <c r="N252" s="240" t="s">
        <v>44</v>
      </c>
      <c r="O252" s="93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3" t="s">
        <v>319</v>
      </c>
      <c r="AT252" s="243" t="s">
        <v>226</v>
      </c>
      <c r="AU252" s="243" t="s">
        <v>89</v>
      </c>
      <c r="AY252" s="19" t="s">
        <v>224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9" t="s">
        <v>89</v>
      </c>
      <c r="BK252" s="244">
        <f>ROUND(I252*H252,2)</f>
        <v>0</v>
      </c>
      <c r="BL252" s="19" t="s">
        <v>319</v>
      </c>
      <c r="BM252" s="243" t="s">
        <v>4858</v>
      </c>
    </row>
    <row r="253" s="2" customFormat="1" ht="16.5" customHeight="1">
      <c r="A253" s="40"/>
      <c r="B253" s="41"/>
      <c r="C253" s="231" t="s">
        <v>844</v>
      </c>
      <c r="D253" s="231" t="s">
        <v>226</v>
      </c>
      <c r="E253" s="232" t="s">
        <v>3164</v>
      </c>
      <c r="F253" s="233" t="s">
        <v>3165</v>
      </c>
      <c r="G253" s="234" t="s">
        <v>322</v>
      </c>
      <c r="H253" s="235">
        <v>0.083000000000000004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319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319</v>
      </c>
      <c r="BM253" s="243" t="s">
        <v>4859</v>
      </c>
    </row>
    <row r="254" s="12" customFormat="1" ht="22.8" customHeight="1">
      <c r="A254" s="12"/>
      <c r="B254" s="215"/>
      <c r="C254" s="216"/>
      <c r="D254" s="217" t="s">
        <v>77</v>
      </c>
      <c r="E254" s="229" t="s">
        <v>3167</v>
      </c>
      <c r="F254" s="229" t="s">
        <v>3168</v>
      </c>
      <c r="G254" s="216"/>
      <c r="H254" s="216"/>
      <c r="I254" s="219"/>
      <c r="J254" s="230">
        <f>BK254</f>
        <v>0</v>
      </c>
      <c r="K254" s="216"/>
      <c r="L254" s="221"/>
      <c r="M254" s="222"/>
      <c r="N254" s="223"/>
      <c r="O254" s="223"/>
      <c r="P254" s="224">
        <f>P255</f>
        <v>0</v>
      </c>
      <c r="Q254" s="223"/>
      <c r="R254" s="224">
        <f>R255</f>
        <v>0</v>
      </c>
      <c r="S254" s="223"/>
      <c r="T254" s="225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6" t="s">
        <v>89</v>
      </c>
      <c r="AT254" s="227" t="s">
        <v>77</v>
      </c>
      <c r="AU254" s="227" t="s">
        <v>84</v>
      </c>
      <c r="AY254" s="226" t="s">
        <v>224</v>
      </c>
      <c r="BK254" s="228">
        <f>BK255</f>
        <v>0</v>
      </c>
    </row>
    <row r="255" s="2" customFormat="1" ht="24.15" customHeight="1">
      <c r="A255" s="40"/>
      <c r="B255" s="41"/>
      <c r="C255" s="231" t="s">
        <v>849</v>
      </c>
      <c r="D255" s="231" t="s">
        <v>226</v>
      </c>
      <c r="E255" s="232" t="s">
        <v>3169</v>
      </c>
      <c r="F255" s="233" t="s">
        <v>3170</v>
      </c>
      <c r="G255" s="234" t="s">
        <v>3008</v>
      </c>
      <c r="H255" s="235">
        <v>4</v>
      </c>
      <c r="I255" s="236"/>
      <c r="J255" s="237">
        <f>ROUND(I255*H255,2)</f>
        <v>0</v>
      </c>
      <c r="K255" s="238"/>
      <c r="L255" s="46"/>
      <c r="M255" s="239" t="s">
        <v>1</v>
      </c>
      <c r="N255" s="240" t="s">
        <v>44</v>
      </c>
      <c r="O255" s="93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3" t="s">
        <v>319</v>
      </c>
      <c r="AT255" s="243" t="s">
        <v>226</v>
      </c>
      <c r="AU255" s="243" t="s">
        <v>89</v>
      </c>
      <c r="AY255" s="19" t="s">
        <v>224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9" t="s">
        <v>89</v>
      </c>
      <c r="BK255" s="244">
        <f>ROUND(I255*H255,2)</f>
        <v>0</v>
      </c>
      <c r="BL255" s="19" t="s">
        <v>319</v>
      </c>
      <c r="BM255" s="243" t="s">
        <v>4860</v>
      </c>
    </row>
    <row r="256" s="12" customFormat="1" ht="25.92" customHeight="1">
      <c r="A256" s="12"/>
      <c r="B256" s="215"/>
      <c r="C256" s="216"/>
      <c r="D256" s="217" t="s">
        <v>77</v>
      </c>
      <c r="E256" s="218" t="s">
        <v>390</v>
      </c>
      <c r="F256" s="218" t="s">
        <v>2147</v>
      </c>
      <c r="G256" s="216"/>
      <c r="H256" s="216"/>
      <c r="I256" s="219"/>
      <c r="J256" s="220">
        <f>BK256</f>
        <v>0</v>
      </c>
      <c r="K256" s="216"/>
      <c r="L256" s="221"/>
      <c r="M256" s="222"/>
      <c r="N256" s="223"/>
      <c r="O256" s="223"/>
      <c r="P256" s="224">
        <f>P257</f>
        <v>0</v>
      </c>
      <c r="Q256" s="223"/>
      <c r="R256" s="224">
        <f>R257</f>
        <v>0</v>
      </c>
      <c r="S256" s="223"/>
      <c r="T256" s="225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6" t="s">
        <v>93</v>
      </c>
      <c r="AT256" s="227" t="s">
        <v>77</v>
      </c>
      <c r="AU256" s="227" t="s">
        <v>78</v>
      </c>
      <c r="AY256" s="226" t="s">
        <v>224</v>
      </c>
      <c r="BK256" s="228">
        <f>BK257</f>
        <v>0</v>
      </c>
    </row>
    <row r="257" s="12" customFormat="1" ht="22.8" customHeight="1">
      <c r="A257" s="12"/>
      <c r="B257" s="215"/>
      <c r="C257" s="216"/>
      <c r="D257" s="217" t="s">
        <v>77</v>
      </c>
      <c r="E257" s="229" t="s">
        <v>3172</v>
      </c>
      <c r="F257" s="229" t="s">
        <v>3173</v>
      </c>
      <c r="G257" s="216"/>
      <c r="H257" s="216"/>
      <c r="I257" s="219"/>
      <c r="J257" s="230">
        <f>BK257</f>
        <v>0</v>
      </c>
      <c r="K257" s="216"/>
      <c r="L257" s="221"/>
      <c r="M257" s="222"/>
      <c r="N257" s="223"/>
      <c r="O257" s="223"/>
      <c r="P257" s="224">
        <f>SUM(P258:P259)</f>
        <v>0</v>
      </c>
      <c r="Q257" s="223"/>
      <c r="R257" s="224">
        <f>SUM(R258:R259)</f>
        <v>0</v>
      </c>
      <c r="S257" s="223"/>
      <c r="T257" s="225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6" t="s">
        <v>93</v>
      </c>
      <c r="AT257" s="227" t="s">
        <v>77</v>
      </c>
      <c r="AU257" s="227" t="s">
        <v>84</v>
      </c>
      <c r="AY257" s="226" t="s">
        <v>224</v>
      </c>
      <c r="BK257" s="228">
        <f>SUM(BK258:BK259)</f>
        <v>0</v>
      </c>
    </row>
    <row r="258" s="2" customFormat="1" ht="16.5" customHeight="1">
      <c r="A258" s="40"/>
      <c r="B258" s="41"/>
      <c r="C258" s="231" t="s">
        <v>853</v>
      </c>
      <c r="D258" s="231" t="s">
        <v>226</v>
      </c>
      <c r="E258" s="232" t="s">
        <v>3174</v>
      </c>
      <c r="F258" s="233" t="s">
        <v>3175</v>
      </c>
      <c r="G258" s="234" t="s">
        <v>386</v>
      </c>
      <c r="H258" s="235">
        <v>1</v>
      </c>
      <c r="I258" s="236"/>
      <c r="J258" s="237">
        <f>ROUND(I258*H258,2)</f>
        <v>0</v>
      </c>
      <c r="K258" s="238"/>
      <c r="L258" s="46"/>
      <c r="M258" s="239" t="s">
        <v>1</v>
      </c>
      <c r="N258" s="240" t="s">
        <v>44</v>
      </c>
      <c r="O258" s="93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3" t="s">
        <v>637</v>
      </c>
      <c r="AT258" s="243" t="s">
        <v>226</v>
      </c>
      <c r="AU258" s="243" t="s">
        <v>89</v>
      </c>
      <c r="AY258" s="19" t="s">
        <v>224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9" t="s">
        <v>89</v>
      </c>
      <c r="BK258" s="244">
        <f>ROUND(I258*H258,2)</f>
        <v>0</v>
      </c>
      <c r="BL258" s="19" t="s">
        <v>637</v>
      </c>
      <c r="BM258" s="243" t="s">
        <v>4861</v>
      </c>
    </row>
    <row r="259" s="2" customFormat="1" ht="16.5" customHeight="1">
      <c r="A259" s="40"/>
      <c r="B259" s="41"/>
      <c r="C259" s="278" t="s">
        <v>858</v>
      </c>
      <c r="D259" s="278" t="s">
        <v>390</v>
      </c>
      <c r="E259" s="279" t="s">
        <v>3177</v>
      </c>
      <c r="F259" s="280" t="s">
        <v>3178</v>
      </c>
      <c r="G259" s="281" t="s">
        <v>386</v>
      </c>
      <c r="H259" s="282">
        <v>1</v>
      </c>
      <c r="I259" s="283"/>
      <c r="J259" s="284">
        <f>ROUND(I259*H259,2)</f>
        <v>0</v>
      </c>
      <c r="K259" s="285"/>
      <c r="L259" s="286"/>
      <c r="M259" s="306" t="s">
        <v>1</v>
      </c>
      <c r="N259" s="307" t="s">
        <v>44</v>
      </c>
      <c r="O259" s="303"/>
      <c r="P259" s="304">
        <f>O259*H259</f>
        <v>0</v>
      </c>
      <c r="Q259" s="304">
        <v>0</v>
      </c>
      <c r="R259" s="304">
        <f>Q259*H259</f>
        <v>0</v>
      </c>
      <c r="S259" s="304">
        <v>0</v>
      </c>
      <c r="T259" s="30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3" t="s">
        <v>1647</v>
      </c>
      <c r="AT259" s="243" t="s">
        <v>390</v>
      </c>
      <c r="AU259" s="243" t="s">
        <v>89</v>
      </c>
      <c r="AY259" s="19" t="s">
        <v>224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9" t="s">
        <v>89</v>
      </c>
      <c r="BK259" s="244">
        <f>ROUND(I259*H259,2)</f>
        <v>0</v>
      </c>
      <c r="BL259" s="19" t="s">
        <v>637</v>
      </c>
      <c r="BM259" s="243" t="s">
        <v>4862</v>
      </c>
    </row>
    <row r="260" s="2" customFormat="1" ht="6.96" customHeight="1">
      <c r="A260" s="40"/>
      <c r="B260" s="68"/>
      <c r="C260" s="69"/>
      <c r="D260" s="69"/>
      <c r="E260" s="69"/>
      <c r="F260" s="69"/>
      <c r="G260" s="69"/>
      <c r="H260" s="69"/>
      <c r="I260" s="69"/>
      <c r="J260" s="69"/>
      <c r="K260" s="69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mrECoLZBBP1CMhStaJHD0MW8heLiKb7DdtuZm/ad6m1L8o9ea4tPQa7pZCZm9ER9VRdhoCeyRd/3fWbYhOikQA==" hashValue="fkztqRAv9vxXl7YHRaRGVTTRZC5BfAqlhBUVRJiUSX6gKoCJ+RgPge1+Yi9nPaCAge51KM+I3u40uAuRVtGKRQ==" algorithmName="SHA-512" password="CC35"/>
  <autoFilter ref="C136:K2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4863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26</v>
      </c>
      <c r="F17" s="40"/>
      <c r="G17" s="40"/>
      <c r="H17" s="40"/>
      <c r="I17" s="153" t="s">
        <v>27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28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27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30</v>
      </c>
      <c r="E22" s="40"/>
      <c r="F22" s="40"/>
      <c r="G22" s="40"/>
      <c r="H22" s="40"/>
      <c r="I22" s="153" t="s">
        <v>25</v>
      </c>
      <c r="J22" s="143" t="s">
        <v>31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32</v>
      </c>
      <c r="F23" s="40"/>
      <c r="G23" s="40"/>
      <c r="H23" s="40"/>
      <c r="I23" s="153" t="s">
        <v>27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">
        <v>35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36</v>
      </c>
      <c r="F26" s="40"/>
      <c r="G26" s="40"/>
      <c r="H26" s="40"/>
      <c r="I26" s="153" t="s">
        <v>27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38</v>
      </c>
      <c r="E32" s="40"/>
      <c r="F32" s="40"/>
      <c r="G32" s="40"/>
      <c r="H32" s="40"/>
      <c r="I32" s="40"/>
      <c r="J32" s="164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40</v>
      </c>
      <c r="G34" s="40"/>
      <c r="H34" s="40"/>
      <c r="I34" s="165" t="s">
        <v>39</v>
      </c>
      <c r="J34" s="165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42</v>
      </c>
      <c r="E35" s="153" t="s">
        <v>43</v>
      </c>
      <c r="F35" s="166">
        <f>ROUND((SUM(BE126:BE193)),  2)</f>
        <v>0</v>
      </c>
      <c r="G35" s="40"/>
      <c r="H35" s="40"/>
      <c r="I35" s="167">
        <v>0.20999999999999999</v>
      </c>
      <c r="J35" s="166">
        <f>ROUND(((SUM(BE126:BE193))*I35),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ROUND((SUM(BF126:BF193)),  2)</f>
        <v>0</v>
      </c>
      <c r="G36" s="40"/>
      <c r="H36" s="40"/>
      <c r="I36" s="167">
        <v>0.12</v>
      </c>
      <c r="J36" s="166">
        <f>ROUND(((SUM(BF126:BF193))*I36),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ROUND((SUM(BG126:BG193)),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ROUND((SUM(BH126:BH193)),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ROUND((SUM(BI126:BI193)),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004 - SO 04 - PARKOVIŠTĚ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P.Č. 961, 2340, K.Ú. NOVÉ MĚSTO NAD METUJÍ</v>
      </c>
      <c r="G91" s="42"/>
      <c r="H91" s="42"/>
      <c r="I91" s="34" t="s">
        <v>22</v>
      </c>
      <c r="J91" s="81" t="str">
        <f>IF(J14="","",J14)</f>
        <v>18. 12. 2024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</v>
      </c>
      <c r="G93" s="42"/>
      <c r="H93" s="42"/>
      <c r="I93" s="34" t="s">
        <v>30</v>
      </c>
      <c r="J93" s="38" t="str">
        <f>E23</f>
        <v>ATELIER ARCHITEKTURY A URBANISMU,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JIŘÍ KOCIÁN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157</v>
      </c>
      <c r="D96" s="189"/>
      <c r="E96" s="189"/>
      <c r="F96" s="189"/>
      <c r="G96" s="189"/>
      <c r="H96" s="189"/>
      <c r="I96" s="189"/>
      <c r="J96" s="190" t="s">
        <v>158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159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160</v>
      </c>
    </row>
    <row r="99" s="9" customFormat="1" ht="24.96" customHeight="1">
      <c r="A99" s="9"/>
      <c r="B99" s="192"/>
      <c r="C99" s="193"/>
      <c r="D99" s="194" t="s">
        <v>161</v>
      </c>
      <c r="E99" s="195"/>
      <c r="F99" s="195"/>
      <c r="G99" s="195"/>
      <c r="H99" s="195"/>
      <c r="I99" s="195"/>
      <c r="J99" s="196">
        <f>J127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162</v>
      </c>
      <c r="E100" s="200"/>
      <c r="F100" s="200"/>
      <c r="G100" s="200"/>
      <c r="H100" s="200"/>
      <c r="I100" s="200"/>
      <c r="J100" s="201">
        <f>J128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4864</v>
      </c>
      <c r="E101" s="200"/>
      <c r="F101" s="200"/>
      <c r="G101" s="200"/>
      <c r="H101" s="200"/>
      <c r="I101" s="200"/>
      <c r="J101" s="201">
        <f>J167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4865</v>
      </c>
      <c r="E102" s="200"/>
      <c r="F102" s="200"/>
      <c r="G102" s="200"/>
      <c r="H102" s="200"/>
      <c r="I102" s="200"/>
      <c r="J102" s="201">
        <f>J174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4866</v>
      </c>
      <c r="E103" s="200"/>
      <c r="F103" s="200"/>
      <c r="G103" s="200"/>
      <c r="H103" s="200"/>
      <c r="I103" s="200"/>
      <c r="J103" s="201">
        <f>J183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173</v>
      </c>
      <c r="E104" s="200"/>
      <c r="F104" s="200"/>
      <c r="G104" s="200"/>
      <c r="H104" s="200"/>
      <c r="I104" s="200"/>
      <c r="J104" s="201">
        <f>J192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209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SOCIÁLNÍ REHABILITACE NOVÉ MĚSTO NAD METUJÍ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150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0"/>
      <c r="B116" s="41"/>
      <c r="C116" s="42"/>
      <c r="D116" s="42"/>
      <c r="E116" s="186" t="s">
        <v>151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152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004 - SO 04 - PARKOVIŠTĚ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F14</f>
        <v>P.Č. 961, 2340, K.Ú. NOVÉ MĚSTO NAD METUJÍ</v>
      </c>
      <c r="G120" s="42"/>
      <c r="H120" s="42"/>
      <c r="I120" s="34" t="s">
        <v>22</v>
      </c>
      <c r="J120" s="81" t="str">
        <f>IF(J14="","",J14)</f>
        <v>18. 12. 2024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40.05" customHeight="1">
      <c r="A122" s="40"/>
      <c r="B122" s="41"/>
      <c r="C122" s="34" t="s">
        <v>24</v>
      </c>
      <c r="D122" s="42"/>
      <c r="E122" s="42"/>
      <c r="F122" s="29" t="str">
        <f>E17</f>
        <v>KRÁLOVÉHRADECKÝ KRAJ</v>
      </c>
      <c r="G122" s="42"/>
      <c r="H122" s="42"/>
      <c r="I122" s="34" t="s">
        <v>30</v>
      </c>
      <c r="J122" s="38" t="str">
        <f>E23</f>
        <v>ATELIER ARCHITEKTURY A URBANISMU,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28</v>
      </c>
      <c r="D123" s="42"/>
      <c r="E123" s="42"/>
      <c r="F123" s="29" t="str">
        <f>IF(E20="","",E20)</f>
        <v>Vyplň údaj</v>
      </c>
      <c r="G123" s="42"/>
      <c r="H123" s="42"/>
      <c r="I123" s="34" t="s">
        <v>34</v>
      </c>
      <c r="J123" s="38" t="str">
        <f>E26</f>
        <v>JIŘÍ KOCIÁN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3"/>
      <c r="B125" s="204"/>
      <c r="C125" s="205" t="s">
        <v>210</v>
      </c>
      <c r="D125" s="206" t="s">
        <v>63</v>
      </c>
      <c r="E125" s="206" t="s">
        <v>59</v>
      </c>
      <c r="F125" s="206" t="s">
        <v>60</v>
      </c>
      <c r="G125" s="206" t="s">
        <v>211</v>
      </c>
      <c r="H125" s="206" t="s">
        <v>212</v>
      </c>
      <c r="I125" s="206" t="s">
        <v>213</v>
      </c>
      <c r="J125" s="207" t="s">
        <v>158</v>
      </c>
      <c r="K125" s="208" t="s">
        <v>214</v>
      </c>
      <c r="L125" s="209"/>
      <c r="M125" s="102" t="s">
        <v>1</v>
      </c>
      <c r="N125" s="103" t="s">
        <v>42</v>
      </c>
      <c r="O125" s="103" t="s">
        <v>215</v>
      </c>
      <c r="P125" s="103" t="s">
        <v>216</v>
      </c>
      <c r="Q125" s="103" t="s">
        <v>217</v>
      </c>
      <c r="R125" s="103" t="s">
        <v>218</v>
      </c>
      <c r="S125" s="103" t="s">
        <v>219</v>
      </c>
      <c r="T125" s="104" t="s">
        <v>220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40"/>
      <c r="B126" s="41"/>
      <c r="C126" s="109" t="s">
        <v>221</v>
      </c>
      <c r="D126" s="42"/>
      <c r="E126" s="42"/>
      <c r="F126" s="42"/>
      <c r="G126" s="42"/>
      <c r="H126" s="42"/>
      <c r="I126" s="42"/>
      <c r="J126" s="210">
        <f>BK126</f>
        <v>0</v>
      </c>
      <c r="K126" s="42"/>
      <c r="L126" s="46"/>
      <c r="M126" s="105"/>
      <c r="N126" s="211"/>
      <c r="O126" s="106"/>
      <c r="P126" s="212">
        <f>P127</f>
        <v>0</v>
      </c>
      <c r="Q126" s="106"/>
      <c r="R126" s="212">
        <f>R127</f>
        <v>232.91962000000001</v>
      </c>
      <c r="S126" s="106"/>
      <c r="T126" s="213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77</v>
      </c>
      <c r="AU126" s="19" t="s">
        <v>160</v>
      </c>
      <c r="BK126" s="214">
        <f>BK127</f>
        <v>0</v>
      </c>
    </row>
    <row r="127" s="12" customFormat="1" ht="25.92" customHeight="1">
      <c r="A127" s="12"/>
      <c r="B127" s="215"/>
      <c r="C127" s="216"/>
      <c r="D127" s="217" t="s">
        <v>77</v>
      </c>
      <c r="E127" s="218" t="s">
        <v>222</v>
      </c>
      <c r="F127" s="218" t="s">
        <v>223</v>
      </c>
      <c r="G127" s="216"/>
      <c r="H127" s="216"/>
      <c r="I127" s="219"/>
      <c r="J127" s="220">
        <f>BK127</f>
        <v>0</v>
      </c>
      <c r="K127" s="216"/>
      <c r="L127" s="221"/>
      <c r="M127" s="222"/>
      <c r="N127" s="223"/>
      <c r="O127" s="223"/>
      <c r="P127" s="224">
        <f>P128+P167+P174+P183+P192</f>
        <v>0</v>
      </c>
      <c r="Q127" s="223"/>
      <c r="R127" s="224">
        <f>R128+R167+R174+R183+R192</f>
        <v>232.91962000000001</v>
      </c>
      <c r="S127" s="223"/>
      <c r="T127" s="225">
        <f>T128+T167+T174+T183+T192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6" t="s">
        <v>84</v>
      </c>
      <c r="AT127" s="227" t="s">
        <v>77</v>
      </c>
      <c r="AU127" s="227" t="s">
        <v>78</v>
      </c>
      <c r="AY127" s="226" t="s">
        <v>224</v>
      </c>
      <c r="BK127" s="228">
        <f>BK128+BK167+BK174+BK183+BK192</f>
        <v>0</v>
      </c>
    </row>
    <row r="128" s="12" customFormat="1" ht="22.8" customHeight="1">
      <c r="A128" s="12"/>
      <c r="B128" s="215"/>
      <c r="C128" s="216"/>
      <c r="D128" s="217" t="s">
        <v>77</v>
      </c>
      <c r="E128" s="229" t="s">
        <v>84</v>
      </c>
      <c r="F128" s="229" t="s">
        <v>225</v>
      </c>
      <c r="G128" s="216"/>
      <c r="H128" s="216"/>
      <c r="I128" s="219"/>
      <c r="J128" s="230">
        <f>BK128</f>
        <v>0</v>
      </c>
      <c r="K128" s="216"/>
      <c r="L128" s="221"/>
      <c r="M128" s="222"/>
      <c r="N128" s="223"/>
      <c r="O128" s="223"/>
      <c r="P128" s="224">
        <f>SUM(P129:P166)</f>
        <v>0</v>
      </c>
      <c r="Q128" s="223"/>
      <c r="R128" s="224">
        <f>SUM(R129:R166)</f>
        <v>0</v>
      </c>
      <c r="S128" s="223"/>
      <c r="T128" s="225">
        <f>SUM(T129:T166)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6" t="s">
        <v>84</v>
      </c>
      <c r="AT128" s="227" t="s">
        <v>77</v>
      </c>
      <c r="AU128" s="227" t="s">
        <v>84</v>
      </c>
      <c r="AY128" s="226" t="s">
        <v>224</v>
      </c>
      <c r="BK128" s="228">
        <f>SUM(BK129:BK166)</f>
        <v>0</v>
      </c>
    </row>
    <row r="129" s="2" customFormat="1" ht="16.5" customHeight="1">
      <c r="A129" s="40"/>
      <c r="B129" s="41"/>
      <c r="C129" s="231" t="s">
        <v>84</v>
      </c>
      <c r="D129" s="231" t="s">
        <v>226</v>
      </c>
      <c r="E129" s="232" t="s">
        <v>227</v>
      </c>
      <c r="F129" s="233" t="s">
        <v>228</v>
      </c>
      <c r="G129" s="234" t="s">
        <v>229</v>
      </c>
      <c r="H129" s="235">
        <v>389</v>
      </c>
      <c r="I129" s="236"/>
      <c r="J129" s="237">
        <f>ROUND(I129*H129,2)</f>
        <v>0</v>
      </c>
      <c r="K129" s="238"/>
      <c r="L129" s="46"/>
      <c r="M129" s="239" t="s">
        <v>1</v>
      </c>
      <c r="N129" s="240" t="s">
        <v>44</v>
      </c>
      <c r="O129" s="93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3" t="s">
        <v>230</v>
      </c>
      <c r="AT129" s="243" t="s">
        <v>226</v>
      </c>
      <c r="AU129" s="243" t="s">
        <v>89</v>
      </c>
      <c r="AY129" s="19" t="s">
        <v>224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9" t="s">
        <v>89</v>
      </c>
      <c r="BK129" s="244">
        <f>ROUND(I129*H129,2)</f>
        <v>0</v>
      </c>
      <c r="BL129" s="19" t="s">
        <v>230</v>
      </c>
      <c r="BM129" s="243" t="s">
        <v>4867</v>
      </c>
    </row>
    <row r="130" s="14" customFormat="1">
      <c r="A130" s="14"/>
      <c r="B130" s="257"/>
      <c r="C130" s="258"/>
      <c r="D130" s="247" t="s">
        <v>232</v>
      </c>
      <c r="E130" s="259" t="s">
        <v>1</v>
      </c>
      <c r="F130" s="260" t="s">
        <v>4868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232</v>
      </c>
      <c r="AU130" s="266" t="s">
        <v>89</v>
      </c>
      <c r="AV130" s="14" t="s">
        <v>84</v>
      </c>
      <c r="AW130" s="14" t="s">
        <v>33</v>
      </c>
      <c r="AX130" s="14" t="s">
        <v>78</v>
      </c>
      <c r="AY130" s="266" t="s">
        <v>224</v>
      </c>
    </row>
    <row r="131" s="13" customFormat="1">
      <c r="A131" s="13"/>
      <c r="B131" s="245"/>
      <c r="C131" s="246"/>
      <c r="D131" s="247" t="s">
        <v>232</v>
      </c>
      <c r="E131" s="248" t="s">
        <v>1</v>
      </c>
      <c r="F131" s="249" t="s">
        <v>4869</v>
      </c>
      <c r="G131" s="246"/>
      <c r="H131" s="250">
        <v>389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232</v>
      </c>
      <c r="AU131" s="256" t="s">
        <v>89</v>
      </c>
      <c r="AV131" s="13" t="s">
        <v>89</v>
      </c>
      <c r="AW131" s="13" t="s">
        <v>33</v>
      </c>
      <c r="AX131" s="13" t="s">
        <v>84</v>
      </c>
      <c r="AY131" s="256" t="s">
        <v>224</v>
      </c>
    </row>
    <row r="132" s="2" customFormat="1" ht="16.5" customHeight="1">
      <c r="A132" s="40"/>
      <c r="B132" s="41"/>
      <c r="C132" s="231" t="s">
        <v>89</v>
      </c>
      <c r="D132" s="231" t="s">
        <v>226</v>
      </c>
      <c r="E132" s="232" t="s">
        <v>227</v>
      </c>
      <c r="F132" s="233" t="s">
        <v>228</v>
      </c>
      <c r="G132" s="234" t="s">
        <v>229</v>
      </c>
      <c r="H132" s="235">
        <v>271</v>
      </c>
      <c r="I132" s="236"/>
      <c r="J132" s="237">
        <f>ROUND(I132*H132,2)</f>
        <v>0</v>
      </c>
      <c r="K132" s="238"/>
      <c r="L132" s="46"/>
      <c r="M132" s="239" t="s">
        <v>1</v>
      </c>
      <c r="N132" s="240" t="s">
        <v>44</v>
      </c>
      <c r="O132" s="93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3" t="s">
        <v>230</v>
      </c>
      <c r="AT132" s="243" t="s">
        <v>226</v>
      </c>
      <c r="AU132" s="243" t="s">
        <v>89</v>
      </c>
      <c r="AY132" s="19" t="s">
        <v>224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9" t="s">
        <v>89</v>
      </c>
      <c r="BK132" s="244">
        <f>ROUND(I132*H132,2)</f>
        <v>0</v>
      </c>
      <c r="BL132" s="19" t="s">
        <v>230</v>
      </c>
      <c r="BM132" s="243" t="s">
        <v>4870</v>
      </c>
    </row>
    <row r="133" s="14" customFormat="1">
      <c r="A133" s="14"/>
      <c r="B133" s="257"/>
      <c r="C133" s="258"/>
      <c r="D133" s="247" t="s">
        <v>232</v>
      </c>
      <c r="E133" s="259" t="s">
        <v>1</v>
      </c>
      <c r="F133" s="260" t="s">
        <v>4868</v>
      </c>
      <c r="G133" s="258"/>
      <c r="H133" s="259" t="s">
        <v>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232</v>
      </c>
      <c r="AU133" s="266" t="s">
        <v>89</v>
      </c>
      <c r="AV133" s="14" t="s">
        <v>84</v>
      </c>
      <c r="AW133" s="14" t="s">
        <v>33</v>
      </c>
      <c r="AX133" s="14" t="s">
        <v>78</v>
      </c>
      <c r="AY133" s="266" t="s">
        <v>224</v>
      </c>
    </row>
    <row r="134" s="13" customFormat="1">
      <c r="A134" s="13"/>
      <c r="B134" s="245"/>
      <c r="C134" s="246"/>
      <c r="D134" s="247" t="s">
        <v>232</v>
      </c>
      <c r="E134" s="248" t="s">
        <v>1</v>
      </c>
      <c r="F134" s="249" t="s">
        <v>4871</v>
      </c>
      <c r="G134" s="246"/>
      <c r="H134" s="250">
        <v>271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232</v>
      </c>
      <c r="AU134" s="256" t="s">
        <v>89</v>
      </c>
      <c r="AV134" s="13" t="s">
        <v>89</v>
      </c>
      <c r="AW134" s="13" t="s">
        <v>33</v>
      </c>
      <c r="AX134" s="13" t="s">
        <v>84</v>
      </c>
      <c r="AY134" s="256" t="s">
        <v>224</v>
      </c>
    </row>
    <row r="135" s="2" customFormat="1" ht="21.75" customHeight="1">
      <c r="A135" s="40"/>
      <c r="B135" s="41"/>
      <c r="C135" s="231" t="s">
        <v>93</v>
      </c>
      <c r="D135" s="231" t="s">
        <v>226</v>
      </c>
      <c r="E135" s="232" t="s">
        <v>4872</v>
      </c>
      <c r="F135" s="233" t="s">
        <v>4873</v>
      </c>
      <c r="G135" s="234" t="s">
        <v>236</v>
      </c>
      <c r="H135" s="235">
        <v>94.849999999999994</v>
      </c>
      <c r="I135" s="236"/>
      <c r="J135" s="237">
        <f>ROUND(I135*H135,2)</f>
        <v>0</v>
      </c>
      <c r="K135" s="238"/>
      <c r="L135" s="46"/>
      <c r="M135" s="239" t="s">
        <v>1</v>
      </c>
      <c r="N135" s="240" t="s">
        <v>44</v>
      </c>
      <c r="O135" s="93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3" t="s">
        <v>230</v>
      </c>
      <c r="AT135" s="243" t="s">
        <v>226</v>
      </c>
      <c r="AU135" s="243" t="s">
        <v>89</v>
      </c>
      <c r="AY135" s="19" t="s">
        <v>224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9" t="s">
        <v>89</v>
      </c>
      <c r="BK135" s="244">
        <f>ROUND(I135*H135,2)</f>
        <v>0</v>
      </c>
      <c r="BL135" s="19" t="s">
        <v>230</v>
      </c>
      <c r="BM135" s="243" t="s">
        <v>4874</v>
      </c>
    </row>
    <row r="136" s="14" customFormat="1">
      <c r="A136" s="14"/>
      <c r="B136" s="257"/>
      <c r="C136" s="258"/>
      <c r="D136" s="247" t="s">
        <v>232</v>
      </c>
      <c r="E136" s="259" t="s">
        <v>1</v>
      </c>
      <c r="F136" s="260" t="s">
        <v>4875</v>
      </c>
      <c r="G136" s="258"/>
      <c r="H136" s="259" t="s">
        <v>1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232</v>
      </c>
      <c r="AU136" s="266" t="s">
        <v>89</v>
      </c>
      <c r="AV136" s="14" t="s">
        <v>84</v>
      </c>
      <c r="AW136" s="14" t="s">
        <v>33</v>
      </c>
      <c r="AX136" s="14" t="s">
        <v>78</v>
      </c>
      <c r="AY136" s="266" t="s">
        <v>224</v>
      </c>
    </row>
    <row r="137" s="13" customFormat="1">
      <c r="A137" s="13"/>
      <c r="B137" s="245"/>
      <c r="C137" s="246"/>
      <c r="D137" s="247" t="s">
        <v>232</v>
      </c>
      <c r="E137" s="248" t="s">
        <v>1</v>
      </c>
      <c r="F137" s="249" t="s">
        <v>4876</v>
      </c>
      <c r="G137" s="246"/>
      <c r="H137" s="250">
        <v>94.849999999999994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232</v>
      </c>
      <c r="AU137" s="256" t="s">
        <v>89</v>
      </c>
      <c r="AV137" s="13" t="s">
        <v>89</v>
      </c>
      <c r="AW137" s="13" t="s">
        <v>33</v>
      </c>
      <c r="AX137" s="13" t="s">
        <v>84</v>
      </c>
      <c r="AY137" s="256" t="s">
        <v>224</v>
      </c>
    </row>
    <row r="138" s="2" customFormat="1" ht="21.75" customHeight="1">
      <c r="A138" s="40"/>
      <c r="B138" s="41"/>
      <c r="C138" s="231" t="s">
        <v>230</v>
      </c>
      <c r="D138" s="231" t="s">
        <v>226</v>
      </c>
      <c r="E138" s="232" t="s">
        <v>234</v>
      </c>
      <c r="F138" s="233" t="s">
        <v>235</v>
      </c>
      <c r="G138" s="234" t="s">
        <v>236</v>
      </c>
      <c r="H138" s="235">
        <v>136.15000000000001</v>
      </c>
      <c r="I138" s="236"/>
      <c r="J138" s="237">
        <f>ROUND(I138*H138,2)</f>
        <v>0</v>
      </c>
      <c r="K138" s="238"/>
      <c r="L138" s="46"/>
      <c r="M138" s="239" t="s">
        <v>1</v>
      </c>
      <c r="N138" s="240" t="s">
        <v>44</v>
      </c>
      <c r="O138" s="93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3" t="s">
        <v>230</v>
      </c>
      <c r="AT138" s="243" t="s">
        <v>226</v>
      </c>
      <c r="AU138" s="243" t="s">
        <v>89</v>
      </c>
      <c r="AY138" s="19" t="s">
        <v>224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9" t="s">
        <v>89</v>
      </c>
      <c r="BK138" s="244">
        <f>ROUND(I138*H138,2)</f>
        <v>0</v>
      </c>
      <c r="BL138" s="19" t="s">
        <v>230</v>
      </c>
      <c r="BM138" s="243" t="s">
        <v>4877</v>
      </c>
    </row>
    <row r="139" s="14" customFormat="1">
      <c r="A139" s="14"/>
      <c r="B139" s="257"/>
      <c r="C139" s="258"/>
      <c r="D139" s="247" t="s">
        <v>232</v>
      </c>
      <c r="E139" s="259" t="s">
        <v>1</v>
      </c>
      <c r="F139" s="260" t="s">
        <v>4875</v>
      </c>
      <c r="G139" s="258"/>
      <c r="H139" s="259" t="s">
        <v>1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232</v>
      </c>
      <c r="AU139" s="266" t="s">
        <v>89</v>
      </c>
      <c r="AV139" s="14" t="s">
        <v>84</v>
      </c>
      <c r="AW139" s="14" t="s">
        <v>33</v>
      </c>
      <c r="AX139" s="14" t="s">
        <v>78</v>
      </c>
      <c r="AY139" s="266" t="s">
        <v>224</v>
      </c>
    </row>
    <row r="140" s="13" customFormat="1">
      <c r="A140" s="13"/>
      <c r="B140" s="245"/>
      <c r="C140" s="246"/>
      <c r="D140" s="247" t="s">
        <v>232</v>
      </c>
      <c r="E140" s="248" t="s">
        <v>1</v>
      </c>
      <c r="F140" s="249" t="s">
        <v>4878</v>
      </c>
      <c r="G140" s="246"/>
      <c r="H140" s="250">
        <v>136.15000000000001</v>
      </c>
      <c r="I140" s="251"/>
      <c r="J140" s="246"/>
      <c r="K140" s="246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232</v>
      </c>
      <c r="AU140" s="256" t="s">
        <v>89</v>
      </c>
      <c r="AV140" s="13" t="s">
        <v>89</v>
      </c>
      <c r="AW140" s="13" t="s">
        <v>33</v>
      </c>
      <c r="AX140" s="13" t="s">
        <v>84</v>
      </c>
      <c r="AY140" s="256" t="s">
        <v>224</v>
      </c>
    </row>
    <row r="141" s="2" customFormat="1" ht="21.75" customHeight="1">
      <c r="A141" s="40"/>
      <c r="B141" s="41"/>
      <c r="C141" s="231" t="s">
        <v>255</v>
      </c>
      <c r="D141" s="231" t="s">
        <v>226</v>
      </c>
      <c r="E141" s="232" t="s">
        <v>249</v>
      </c>
      <c r="F141" s="233" t="s">
        <v>250</v>
      </c>
      <c r="G141" s="234" t="s">
        <v>236</v>
      </c>
      <c r="H141" s="235">
        <v>168.44999999999999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230</v>
      </c>
      <c r="AT141" s="243" t="s">
        <v>226</v>
      </c>
      <c r="AU141" s="243" t="s">
        <v>89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230</v>
      </c>
      <c r="BM141" s="243" t="s">
        <v>4879</v>
      </c>
    </row>
    <row r="142" s="14" customFormat="1">
      <c r="A142" s="14"/>
      <c r="B142" s="257"/>
      <c r="C142" s="258"/>
      <c r="D142" s="247" t="s">
        <v>232</v>
      </c>
      <c r="E142" s="259" t="s">
        <v>1</v>
      </c>
      <c r="F142" s="260" t="s">
        <v>4880</v>
      </c>
      <c r="G142" s="258"/>
      <c r="H142" s="259" t="s">
        <v>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232</v>
      </c>
      <c r="AU142" s="266" t="s">
        <v>89</v>
      </c>
      <c r="AV142" s="14" t="s">
        <v>84</v>
      </c>
      <c r="AW142" s="14" t="s">
        <v>33</v>
      </c>
      <c r="AX142" s="14" t="s">
        <v>78</v>
      </c>
      <c r="AY142" s="266" t="s">
        <v>224</v>
      </c>
    </row>
    <row r="143" s="13" customFormat="1">
      <c r="A143" s="13"/>
      <c r="B143" s="245"/>
      <c r="C143" s="246"/>
      <c r="D143" s="247" t="s">
        <v>232</v>
      </c>
      <c r="E143" s="248" t="s">
        <v>1</v>
      </c>
      <c r="F143" s="249" t="s">
        <v>4881</v>
      </c>
      <c r="G143" s="246"/>
      <c r="H143" s="250">
        <v>19.449999999999999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232</v>
      </c>
      <c r="AU143" s="256" t="s">
        <v>89</v>
      </c>
      <c r="AV143" s="13" t="s">
        <v>89</v>
      </c>
      <c r="AW143" s="13" t="s">
        <v>33</v>
      </c>
      <c r="AX143" s="13" t="s">
        <v>78</v>
      </c>
      <c r="AY143" s="256" t="s">
        <v>224</v>
      </c>
    </row>
    <row r="144" s="13" customFormat="1">
      <c r="A144" s="13"/>
      <c r="B144" s="245"/>
      <c r="C144" s="246"/>
      <c r="D144" s="247" t="s">
        <v>232</v>
      </c>
      <c r="E144" s="248" t="s">
        <v>1</v>
      </c>
      <c r="F144" s="249" t="s">
        <v>4882</v>
      </c>
      <c r="G144" s="246"/>
      <c r="H144" s="250">
        <v>136.15000000000001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232</v>
      </c>
      <c r="AU144" s="256" t="s">
        <v>89</v>
      </c>
      <c r="AV144" s="13" t="s">
        <v>89</v>
      </c>
      <c r="AW144" s="13" t="s">
        <v>33</v>
      </c>
      <c r="AX144" s="13" t="s">
        <v>78</v>
      </c>
      <c r="AY144" s="256" t="s">
        <v>224</v>
      </c>
    </row>
    <row r="145" s="13" customFormat="1">
      <c r="A145" s="13"/>
      <c r="B145" s="245"/>
      <c r="C145" s="246"/>
      <c r="D145" s="247" t="s">
        <v>232</v>
      </c>
      <c r="E145" s="248" t="s">
        <v>1</v>
      </c>
      <c r="F145" s="249" t="s">
        <v>4883</v>
      </c>
      <c r="G145" s="246"/>
      <c r="H145" s="250">
        <v>12.85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232</v>
      </c>
      <c r="AU145" s="256" t="s">
        <v>89</v>
      </c>
      <c r="AV145" s="13" t="s">
        <v>89</v>
      </c>
      <c r="AW145" s="13" t="s">
        <v>33</v>
      </c>
      <c r="AX145" s="13" t="s">
        <v>78</v>
      </c>
      <c r="AY145" s="256" t="s">
        <v>224</v>
      </c>
    </row>
    <row r="146" s="15" customFormat="1">
      <c r="A146" s="15"/>
      <c r="B146" s="267"/>
      <c r="C146" s="268"/>
      <c r="D146" s="247" t="s">
        <v>232</v>
      </c>
      <c r="E146" s="269" t="s">
        <v>1</v>
      </c>
      <c r="F146" s="270" t="s">
        <v>248</v>
      </c>
      <c r="G146" s="268"/>
      <c r="H146" s="271">
        <v>168.44999999999999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232</v>
      </c>
      <c r="AU146" s="277" t="s">
        <v>89</v>
      </c>
      <c r="AV146" s="15" t="s">
        <v>230</v>
      </c>
      <c r="AW146" s="15" t="s">
        <v>33</v>
      </c>
      <c r="AX146" s="15" t="s">
        <v>84</v>
      </c>
      <c r="AY146" s="277" t="s">
        <v>224</v>
      </c>
    </row>
    <row r="147" s="2" customFormat="1" ht="21.75" customHeight="1">
      <c r="A147" s="40"/>
      <c r="B147" s="41"/>
      <c r="C147" s="231" t="s">
        <v>260</v>
      </c>
      <c r="D147" s="231" t="s">
        <v>226</v>
      </c>
      <c r="E147" s="232" t="s">
        <v>249</v>
      </c>
      <c r="F147" s="233" t="s">
        <v>250</v>
      </c>
      <c r="G147" s="234" t="s">
        <v>236</v>
      </c>
      <c r="H147" s="235">
        <v>111.05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230</v>
      </c>
      <c r="AT147" s="243" t="s">
        <v>226</v>
      </c>
      <c r="AU147" s="243" t="s">
        <v>89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230</v>
      </c>
      <c r="BM147" s="243" t="s">
        <v>4884</v>
      </c>
    </row>
    <row r="148" s="14" customFormat="1">
      <c r="A148" s="14"/>
      <c r="B148" s="257"/>
      <c r="C148" s="258"/>
      <c r="D148" s="247" t="s">
        <v>232</v>
      </c>
      <c r="E148" s="259" t="s">
        <v>1</v>
      </c>
      <c r="F148" s="260" t="s">
        <v>4885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232</v>
      </c>
      <c r="AU148" s="266" t="s">
        <v>89</v>
      </c>
      <c r="AV148" s="14" t="s">
        <v>84</v>
      </c>
      <c r="AW148" s="14" t="s">
        <v>33</v>
      </c>
      <c r="AX148" s="14" t="s">
        <v>78</v>
      </c>
      <c r="AY148" s="266" t="s">
        <v>224</v>
      </c>
    </row>
    <row r="149" s="13" customFormat="1">
      <c r="A149" s="13"/>
      <c r="B149" s="245"/>
      <c r="C149" s="246"/>
      <c r="D149" s="247" t="s">
        <v>232</v>
      </c>
      <c r="E149" s="248" t="s">
        <v>1</v>
      </c>
      <c r="F149" s="249" t="s">
        <v>4886</v>
      </c>
      <c r="G149" s="246"/>
      <c r="H149" s="250">
        <v>13.550000000000001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232</v>
      </c>
      <c r="AU149" s="256" t="s">
        <v>89</v>
      </c>
      <c r="AV149" s="13" t="s">
        <v>89</v>
      </c>
      <c r="AW149" s="13" t="s">
        <v>33</v>
      </c>
      <c r="AX149" s="13" t="s">
        <v>78</v>
      </c>
      <c r="AY149" s="256" t="s">
        <v>224</v>
      </c>
    </row>
    <row r="150" s="13" customFormat="1">
      <c r="A150" s="13"/>
      <c r="B150" s="245"/>
      <c r="C150" s="246"/>
      <c r="D150" s="247" t="s">
        <v>232</v>
      </c>
      <c r="E150" s="248" t="s">
        <v>1</v>
      </c>
      <c r="F150" s="249" t="s">
        <v>4887</v>
      </c>
      <c r="G150" s="246"/>
      <c r="H150" s="250">
        <v>94.849999999999994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232</v>
      </c>
      <c r="AU150" s="256" t="s">
        <v>89</v>
      </c>
      <c r="AV150" s="13" t="s">
        <v>89</v>
      </c>
      <c r="AW150" s="13" t="s">
        <v>33</v>
      </c>
      <c r="AX150" s="13" t="s">
        <v>78</v>
      </c>
      <c r="AY150" s="256" t="s">
        <v>224</v>
      </c>
    </row>
    <row r="151" s="13" customFormat="1">
      <c r="A151" s="13"/>
      <c r="B151" s="245"/>
      <c r="C151" s="246"/>
      <c r="D151" s="247" t="s">
        <v>232</v>
      </c>
      <c r="E151" s="248" t="s">
        <v>1</v>
      </c>
      <c r="F151" s="249" t="s">
        <v>4888</v>
      </c>
      <c r="G151" s="246"/>
      <c r="H151" s="250">
        <v>2.6499999999999999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232</v>
      </c>
      <c r="AU151" s="256" t="s">
        <v>89</v>
      </c>
      <c r="AV151" s="13" t="s">
        <v>89</v>
      </c>
      <c r="AW151" s="13" t="s">
        <v>33</v>
      </c>
      <c r="AX151" s="13" t="s">
        <v>78</v>
      </c>
      <c r="AY151" s="256" t="s">
        <v>224</v>
      </c>
    </row>
    <row r="152" s="15" customFormat="1">
      <c r="A152" s="15"/>
      <c r="B152" s="267"/>
      <c r="C152" s="268"/>
      <c r="D152" s="247" t="s">
        <v>232</v>
      </c>
      <c r="E152" s="269" t="s">
        <v>1</v>
      </c>
      <c r="F152" s="270" t="s">
        <v>248</v>
      </c>
      <c r="G152" s="268"/>
      <c r="H152" s="271">
        <v>111.05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232</v>
      </c>
      <c r="AU152" s="277" t="s">
        <v>89</v>
      </c>
      <c r="AV152" s="15" t="s">
        <v>230</v>
      </c>
      <c r="AW152" s="15" t="s">
        <v>33</v>
      </c>
      <c r="AX152" s="15" t="s">
        <v>84</v>
      </c>
      <c r="AY152" s="277" t="s">
        <v>224</v>
      </c>
    </row>
    <row r="153" s="2" customFormat="1" ht="16.5" customHeight="1">
      <c r="A153" s="40"/>
      <c r="B153" s="41"/>
      <c r="C153" s="231" t="s">
        <v>264</v>
      </c>
      <c r="D153" s="231" t="s">
        <v>226</v>
      </c>
      <c r="E153" s="232" t="s">
        <v>256</v>
      </c>
      <c r="F153" s="233" t="s">
        <v>257</v>
      </c>
      <c r="G153" s="234" t="s">
        <v>236</v>
      </c>
      <c r="H153" s="235">
        <v>12.85</v>
      </c>
      <c r="I153" s="236"/>
      <c r="J153" s="237">
        <f>ROUND(I153*H153,2)</f>
        <v>0</v>
      </c>
      <c r="K153" s="238"/>
      <c r="L153" s="46"/>
      <c r="M153" s="239" t="s">
        <v>1</v>
      </c>
      <c r="N153" s="240" t="s">
        <v>44</v>
      </c>
      <c r="O153" s="93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3" t="s">
        <v>230</v>
      </c>
      <c r="AT153" s="243" t="s">
        <v>226</v>
      </c>
      <c r="AU153" s="243" t="s">
        <v>89</v>
      </c>
      <c r="AY153" s="19" t="s">
        <v>224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9" t="s">
        <v>89</v>
      </c>
      <c r="BK153" s="244">
        <f>ROUND(I153*H153,2)</f>
        <v>0</v>
      </c>
      <c r="BL153" s="19" t="s">
        <v>230</v>
      </c>
      <c r="BM153" s="243" t="s">
        <v>4889</v>
      </c>
    </row>
    <row r="154" s="14" customFormat="1">
      <c r="A154" s="14"/>
      <c r="B154" s="257"/>
      <c r="C154" s="258"/>
      <c r="D154" s="247" t="s">
        <v>232</v>
      </c>
      <c r="E154" s="259" t="s">
        <v>1</v>
      </c>
      <c r="F154" s="260" t="s">
        <v>4890</v>
      </c>
      <c r="G154" s="258"/>
      <c r="H154" s="259" t="s">
        <v>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232</v>
      </c>
      <c r="AU154" s="266" t="s">
        <v>89</v>
      </c>
      <c r="AV154" s="14" t="s">
        <v>84</v>
      </c>
      <c r="AW154" s="14" t="s">
        <v>33</v>
      </c>
      <c r="AX154" s="14" t="s">
        <v>78</v>
      </c>
      <c r="AY154" s="266" t="s">
        <v>224</v>
      </c>
    </row>
    <row r="155" s="13" customFormat="1">
      <c r="A155" s="13"/>
      <c r="B155" s="245"/>
      <c r="C155" s="246"/>
      <c r="D155" s="247" t="s">
        <v>232</v>
      </c>
      <c r="E155" s="248" t="s">
        <v>1</v>
      </c>
      <c r="F155" s="249" t="s">
        <v>4891</v>
      </c>
      <c r="G155" s="246"/>
      <c r="H155" s="250">
        <v>12.85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232</v>
      </c>
      <c r="AU155" s="256" t="s">
        <v>89</v>
      </c>
      <c r="AV155" s="13" t="s">
        <v>89</v>
      </c>
      <c r="AW155" s="13" t="s">
        <v>33</v>
      </c>
      <c r="AX155" s="13" t="s">
        <v>84</v>
      </c>
      <c r="AY155" s="256" t="s">
        <v>224</v>
      </c>
    </row>
    <row r="156" s="2" customFormat="1" ht="16.5" customHeight="1">
      <c r="A156" s="40"/>
      <c r="B156" s="41"/>
      <c r="C156" s="231" t="s">
        <v>270</v>
      </c>
      <c r="D156" s="231" t="s">
        <v>226</v>
      </c>
      <c r="E156" s="232" t="s">
        <v>256</v>
      </c>
      <c r="F156" s="233" t="s">
        <v>257</v>
      </c>
      <c r="G156" s="234" t="s">
        <v>236</v>
      </c>
      <c r="H156" s="235">
        <v>2.6499999999999999</v>
      </c>
      <c r="I156" s="236"/>
      <c r="J156" s="237">
        <f>ROUND(I156*H156,2)</f>
        <v>0</v>
      </c>
      <c r="K156" s="238"/>
      <c r="L156" s="46"/>
      <c r="M156" s="239" t="s">
        <v>1</v>
      </c>
      <c r="N156" s="240" t="s">
        <v>44</v>
      </c>
      <c r="O156" s="93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3" t="s">
        <v>230</v>
      </c>
      <c r="AT156" s="243" t="s">
        <v>226</v>
      </c>
      <c r="AU156" s="243" t="s">
        <v>89</v>
      </c>
      <c r="AY156" s="19" t="s">
        <v>224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9" t="s">
        <v>89</v>
      </c>
      <c r="BK156" s="244">
        <f>ROUND(I156*H156,2)</f>
        <v>0</v>
      </c>
      <c r="BL156" s="19" t="s">
        <v>230</v>
      </c>
      <c r="BM156" s="243" t="s">
        <v>4892</v>
      </c>
    </row>
    <row r="157" s="14" customFormat="1">
      <c r="A157" s="14"/>
      <c r="B157" s="257"/>
      <c r="C157" s="258"/>
      <c r="D157" s="247" t="s">
        <v>232</v>
      </c>
      <c r="E157" s="259" t="s">
        <v>1</v>
      </c>
      <c r="F157" s="260" t="s">
        <v>4893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232</v>
      </c>
      <c r="AU157" s="266" t="s">
        <v>89</v>
      </c>
      <c r="AV157" s="14" t="s">
        <v>84</v>
      </c>
      <c r="AW157" s="14" t="s">
        <v>33</v>
      </c>
      <c r="AX157" s="14" t="s">
        <v>78</v>
      </c>
      <c r="AY157" s="266" t="s">
        <v>224</v>
      </c>
    </row>
    <row r="158" s="13" customFormat="1">
      <c r="A158" s="13"/>
      <c r="B158" s="245"/>
      <c r="C158" s="246"/>
      <c r="D158" s="247" t="s">
        <v>232</v>
      </c>
      <c r="E158" s="248" t="s">
        <v>1</v>
      </c>
      <c r="F158" s="249" t="s">
        <v>4894</v>
      </c>
      <c r="G158" s="246"/>
      <c r="H158" s="250">
        <v>2.6499999999999999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232</v>
      </c>
      <c r="AU158" s="256" t="s">
        <v>89</v>
      </c>
      <c r="AV158" s="13" t="s">
        <v>89</v>
      </c>
      <c r="AW158" s="13" t="s">
        <v>33</v>
      </c>
      <c r="AX158" s="13" t="s">
        <v>84</v>
      </c>
      <c r="AY158" s="256" t="s">
        <v>224</v>
      </c>
    </row>
    <row r="159" s="2" customFormat="1" ht="16.5" customHeight="1">
      <c r="A159" s="40"/>
      <c r="B159" s="41"/>
      <c r="C159" s="231" t="s">
        <v>276</v>
      </c>
      <c r="D159" s="231" t="s">
        <v>226</v>
      </c>
      <c r="E159" s="232" t="s">
        <v>261</v>
      </c>
      <c r="F159" s="233" t="s">
        <v>262</v>
      </c>
      <c r="G159" s="234" t="s">
        <v>229</v>
      </c>
      <c r="H159" s="235">
        <v>389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4895</v>
      </c>
    </row>
    <row r="160" s="13" customFormat="1">
      <c r="A160" s="13"/>
      <c r="B160" s="245"/>
      <c r="C160" s="246"/>
      <c r="D160" s="247" t="s">
        <v>232</v>
      </c>
      <c r="E160" s="248" t="s">
        <v>1</v>
      </c>
      <c r="F160" s="249" t="s">
        <v>4896</v>
      </c>
      <c r="G160" s="246"/>
      <c r="H160" s="250">
        <v>389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232</v>
      </c>
      <c r="AU160" s="256" t="s">
        <v>89</v>
      </c>
      <c r="AV160" s="13" t="s">
        <v>89</v>
      </c>
      <c r="AW160" s="13" t="s">
        <v>33</v>
      </c>
      <c r="AX160" s="13" t="s">
        <v>84</v>
      </c>
      <c r="AY160" s="256" t="s">
        <v>224</v>
      </c>
    </row>
    <row r="161" s="2" customFormat="1" ht="16.5" customHeight="1">
      <c r="A161" s="40"/>
      <c r="B161" s="41"/>
      <c r="C161" s="231" t="s">
        <v>281</v>
      </c>
      <c r="D161" s="231" t="s">
        <v>226</v>
      </c>
      <c r="E161" s="232" t="s">
        <v>261</v>
      </c>
      <c r="F161" s="233" t="s">
        <v>262</v>
      </c>
      <c r="G161" s="234" t="s">
        <v>229</v>
      </c>
      <c r="H161" s="235">
        <v>271</v>
      </c>
      <c r="I161" s="236"/>
      <c r="J161" s="237">
        <f>ROUND(I161*H161,2)</f>
        <v>0</v>
      </c>
      <c r="K161" s="238"/>
      <c r="L161" s="46"/>
      <c r="M161" s="239" t="s">
        <v>1</v>
      </c>
      <c r="N161" s="240" t="s">
        <v>44</v>
      </c>
      <c r="O161" s="93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3" t="s">
        <v>230</v>
      </c>
      <c r="AT161" s="243" t="s">
        <v>226</v>
      </c>
      <c r="AU161" s="243" t="s">
        <v>89</v>
      </c>
      <c r="AY161" s="19" t="s">
        <v>224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9" t="s">
        <v>89</v>
      </c>
      <c r="BK161" s="244">
        <f>ROUND(I161*H161,2)</f>
        <v>0</v>
      </c>
      <c r="BL161" s="19" t="s">
        <v>230</v>
      </c>
      <c r="BM161" s="243" t="s">
        <v>4897</v>
      </c>
    </row>
    <row r="162" s="13" customFormat="1">
      <c r="A162" s="13"/>
      <c r="B162" s="245"/>
      <c r="C162" s="246"/>
      <c r="D162" s="247" t="s">
        <v>232</v>
      </c>
      <c r="E162" s="248" t="s">
        <v>1</v>
      </c>
      <c r="F162" s="249" t="s">
        <v>4898</v>
      </c>
      <c r="G162" s="246"/>
      <c r="H162" s="250">
        <v>271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232</v>
      </c>
      <c r="AU162" s="256" t="s">
        <v>89</v>
      </c>
      <c r="AV162" s="13" t="s">
        <v>89</v>
      </c>
      <c r="AW162" s="13" t="s">
        <v>33</v>
      </c>
      <c r="AX162" s="13" t="s">
        <v>84</v>
      </c>
      <c r="AY162" s="256" t="s">
        <v>224</v>
      </c>
    </row>
    <row r="163" s="2" customFormat="1" ht="16.5" customHeight="1">
      <c r="A163" s="40"/>
      <c r="B163" s="41"/>
      <c r="C163" s="231" t="s">
        <v>288</v>
      </c>
      <c r="D163" s="231" t="s">
        <v>226</v>
      </c>
      <c r="E163" s="232" t="s">
        <v>4899</v>
      </c>
      <c r="F163" s="233" t="s">
        <v>4900</v>
      </c>
      <c r="G163" s="234" t="s">
        <v>236</v>
      </c>
      <c r="H163" s="235">
        <v>12.85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230</v>
      </c>
      <c r="AT163" s="243" t="s">
        <v>226</v>
      </c>
      <c r="AU163" s="243" t="s">
        <v>89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230</v>
      </c>
      <c r="BM163" s="243" t="s">
        <v>4901</v>
      </c>
    </row>
    <row r="164" s="13" customFormat="1">
      <c r="A164" s="13"/>
      <c r="B164" s="245"/>
      <c r="C164" s="246"/>
      <c r="D164" s="247" t="s">
        <v>232</v>
      </c>
      <c r="E164" s="248" t="s">
        <v>1</v>
      </c>
      <c r="F164" s="249" t="s">
        <v>4902</v>
      </c>
      <c r="G164" s="246"/>
      <c r="H164" s="250">
        <v>12.85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232</v>
      </c>
      <c r="AU164" s="256" t="s">
        <v>89</v>
      </c>
      <c r="AV164" s="13" t="s">
        <v>89</v>
      </c>
      <c r="AW164" s="13" t="s">
        <v>33</v>
      </c>
      <c r="AX164" s="13" t="s">
        <v>84</v>
      </c>
      <c r="AY164" s="256" t="s">
        <v>224</v>
      </c>
    </row>
    <row r="165" s="2" customFormat="1" ht="16.5" customHeight="1">
      <c r="A165" s="40"/>
      <c r="B165" s="41"/>
      <c r="C165" s="231" t="s">
        <v>8</v>
      </c>
      <c r="D165" s="231" t="s">
        <v>226</v>
      </c>
      <c r="E165" s="232" t="s">
        <v>4899</v>
      </c>
      <c r="F165" s="233" t="s">
        <v>4900</v>
      </c>
      <c r="G165" s="234" t="s">
        <v>236</v>
      </c>
      <c r="H165" s="235">
        <v>2.6499999999999999</v>
      </c>
      <c r="I165" s="236"/>
      <c r="J165" s="237">
        <f>ROUND(I165*H165,2)</f>
        <v>0</v>
      </c>
      <c r="K165" s="238"/>
      <c r="L165" s="46"/>
      <c r="M165" s="239" t="s">
        <v>1</v>
      </c>
      <c r="N165" s="240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230</v>
      </c>
      <c r="AT165" s="243" t="s">
        <v>226</v>
      </c>
      <c r="AU165" s="243" t="s">
        <v>89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230</v>
      </c>
      <c r="BM165" s="243" t="s">
        <v>4903</v>
      </c>
    </row>
    <row r="166" s="13" customFormat="1">
      <c r="A166" s="13"/>
      <c r="B166" s="245"/>
      <c r="C166" s="246"/>
      <c r="D166" s="247" t="s">
        <v>232</v>
      </c>
      <c r="E166" s="248" t="s">
        <v>1</v>
      </c>
      <c r="F166" s="249" t="s">
        <v>4904</v>
      </c>
      <c r="G166" s="246"/>
      <c r="H166" s="250">
        <v>2.6499999999999999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232</v>
      </c>
      <c r="AU166" s="256" t="s">
        <v>89</v>
      </c>
      <c r="AV166" s="13" t="s">
        <v>89</v>
      </c>
      <c r="AW166" s="13" t="s">
        <v>33</v>
      </c>
      <c r="AX166" s="13" t="s">
        <v>84</v>
      </c>
      <c r="AY166" s="256" t="s">
        <v>224</v>
      </c>
    </row>
    <row r="167" s="12" customFormat="1" ht="22.8" customHeight="1">
      <c r="A167" s="12"/>
      <c r="B167" s="215"/>
      <c r="C167" s="216"/>
      <c r="D167" s="217" t="s">
        <v>77</v>
      </c>
      <c r="E167" s="229" t="s">
        <v>599</v>
      </c>
      <c r="F167" s="229" t="s">
        <v>4905</v>
      </c>
      <c r="G167" s="216"/>
      <c r="H167" s="216"/>
      <c r="I167" s="219"/>
      <c r="J167" s="230">
        <f>BK167</f>
        <v>0</v>
      </c>
      <c r="K167" s="216"/>
      <c r="L167" s="221"/>
      <c r="M167" s="222"/>
      <c r="N167" s="223"/>
      <c r="O167" s="223"/>
      <c r="P167" s="224">
        <f>SUM(P168:P173)</f>
        <v>0</v>
      </c>
      <c r="Q167" s="223"/>
      <c r="R167" s="224">
        <f>SUM(R168:R173)</f>
        <v>0</v>
      </c>
      <c r="S167" s="223"/>
      <c r="T167" s="225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6" t="s">
        <v>84</v>
      </c>
      <c r="AT167" s="227" t="s">
        <v>77</v>
      </c>
      <c r="AU167" s="227" t="s">
        <v>84</v>
      </c>
      <c r="AY167" s="226" t="s">
        <v>224</v>
      </c>
      <c r="BK167" s="228">
        <f>SUM(BK168:BK173)</f>
        <v>0</v>
      </c>
    </row>
    <row r="168" s="2" customFormat="1" ht="16.5" customHeight="1">
      <c r="A168" s="40"/>
      <c r="B168" s="41"/>
      <c r="C168" s="231" t="s">
        <v>304</v>
      </c>
      <c r="D168" s="231" t="s">
        <v>226</v>
      </c>
      <c r="E168" s="232" t="s">
        <v>4906</v>
      </c>
      <c r="F168" s="233" t="s">
        <v>4907</v>
      </c>
      <c r="G168" s="234" t="s">
        <v>229</v>
      </c>
      <c r="H168" s="235">
        <v>147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230</v>
      </c>
      <c r="AT168" s="243" t="s">
        <v>226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230</v>
      </c>
      <c r="BM168" s="243" t="s">
        <v>4908</v>
      </c>
    </row>
    <row r="169" s="13" customFormat="1">
      <c r="A169" s="13"/>
      <c r="B169" s="245"/>
      <c r="C169" s="246"/>
      <c r="D169" s="247" t="s">
        <v>232</v>
      </c>
      <c r="E169" s="248" t="s">
        <v>1</v>
      </c>
      <c r="F169" s="249" t="s">
        <v>4909</v>
      </c>
      <c r="G169" s="246"/>
      <c r="H169" s="250">
        <v>147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232</v>
      </c>
      <c r="AU169" s="256" t="s">
        <v>89</v>
      </c>
      <c r="AV169" s="13" t="s">
        <v>89</v>
      </c>
      <c r="AW169" s="13" t="s">
        <v>33</v>
      </c>
      <c r="AX169" s="13" t="s">
        <v>84</v>
      </c>
      <c r="AY169" s="256" t="s">
        <v>224</v>
      </c>
    </row>
    <row r="170" s="2" customFormat="1" ht="16.5" customHeight="1">
      <c r="A170" s="40"/>
      <c r="B170" s="41"/>
      <c r="C170" s="231" t="s">
        <v>310</v>
      </c>
      <c r="D170" s="231" t="s">
        <v>226</v>
      </c>
      <c r="E170" s="232" t="s">
        <v>4910</v>
      </c>
      <c r="F170" s="233" t="s">
        <v>4911</v>
      </c>
      <c r="G170" s="234" t="s">
        <v>229</v>
      </c>
      <c r="H170" s="235">
        <v>389</v>
      </c>
      <c r="I170" s="236"/>
      <c r="J170" s="237">
        <f>ROUND(I170*H170,2)</f>
        <v>0</v>
      </c>
      <c r="K170" s="238"/>
      <c r="L170" s="46"/>
      <c r="M170" s="239" t="s">
        <v>1</v>
      </c>
      <c r="N170" s="240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230</v>
      </c>
      <c r="AT170" s="243" t="s">
        <v>226</v>
      </c>
      <c r="AU170" s="243" t="s">
        <v>89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230</v>
      </c>
      <c r="BM170" s="243" t="s">
        <v>4912</v>
      </c>
    </row>
    <row r="171" s="13" customFormat="1">
      <c r="A171" s="13"/>
      <c r="B171" s="245"/>
      <c r="C171" s="246"/>
      <c r="D171" s="247" t="s">
        <v>232</v>
      </c>
      <c r="E171" s="248" t="s">
        <v>1</v>
      </c>
      <c r="F171" s="249" t="s">
        <v>4913</v>
      </c>
      <c r="G171" s="246"/>
      <c r="H171" s="250">
        <v>389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232</v>
      </c>
      <c r="AU171" s="256" t="s">
        <v>89</v>
      </c>
      <c r="AV171" s="13" t="s">
        <v>89</v>
      </c>
      <c r="AW171" s="13" t="s">
        <v>33</v>
      </c>
      <c r="AX171" s="13" t="s">
        <v>84</v>
      </c>
      <c r="AY171" s="256" t="s">
        <v>224</v>
      </c>
    </row>
    <row r="172" s="2" customFormat="1" ht="16.5" customHeight="1">
      <c r="A172" s="40"/>
      <c r="B172" s="41"/>
      <c r="C172" s="231" t="s">
        <v>315</v>
      </c>
      <c r="D172" s="231" t="s">
        <v>226</v>
      </c>
      <c r="E172" s="232" t="s">
        <v>4910</v>
      </c>
      <c r="F172" s="233" t="s">
        <v>4911</v>
      </c>
      <c r="G172" s="234" t="s">
        <v>229</v>
      </c>
      <c r="H172" s="235">
        <v>271</v>
      </c>
      <c r="I172" s="236"/>
      <c r="J172" s="237">
        <f>ROUND(I172*H172,2)</f>
        <v>0</v>
      </c>
      <c r="K172" s="238"/>
      <c r="L172" s="46"/>
      <c r="M172" s="239" t="s">
        <v>1</v>
      </c>
      <c r="N172" s="240" t="s">
        <v>44</v>
      </c>
      <c r="O172" s="93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3" t="s">
        <v>230</v>
      </c>
      <c r="AT172" s="243" t="s">
        <v>226</v>
      </c>
      <c r="AU172" s="243" t="s">
        <v>89</v>
      </c>
      <c r="AY172" s="19" t="s">
        <v>224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9" t="s">
        <v>89</v>
      </c>
      <c r="BK172" s="244">
        <f>ROUND(I172*H172,2)</f>
        <v>0</v>
      </c>
      <c r="BL172" s="19" t="s">
        <v>230</v>
      </c>
      <c r="BM172" s="243" t="s">
        <v>4914</v>
      </c>
    </row>
    <row r="173" s="13" customFormat="1">
      <c r="A173" s="13"/>
      <c r="B173" s="245"/>
      <c r="C173" s="246"/>
      <c r="D173" s="247" t="s">
        <v>232</v>
      </c>
      <c r="E173" s="248" t="s">
        <v>1</v>
      </c>
      <c r="F173" s="249" t="s">
        <v>4915</v>
      </c>
      <c r="G173" s="246"/>
      <c r="H173" s="250">
        <v>271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232</v>
      </c>
      <c r="AU173" s="256" t="s">
        <v>89</v>
      </c>
      <c r="AV173" s="13" t="s">
        <v>89</v>
      </c>
      <c r="AW173" s="13" t="s">
        <v>33</v>
      </c>
      <c r="AX173" s="13" t="s">
        <v>84</v>
      </c>
      <c r="AY173" s="256" t="s">
        <v>224</v>
      </c>
    </row>
    <row r="174" s="12" customFormat="1" ht="22.8" customHeight="1">
      <c r="A174" s="12"/>
      <c r="B174" s="215"/>
      <c r="C174" s="216"/>
      <c r="D174" s="217" t="s">
        <v>77</v>
      </c>
      <c r="E174" s="229" t="s">
        <v>613</v>
      </c>
      <c r="F174" s="229" t="s">
        <v>4916</v>
      </c>
      <c r="G174" s="216"/>
      <c r="H174" s="216"/>
      <c r="I174" s="219"/>
      <c r="J174" s="230">
        <f>BK174</f>
        <v>0</v>
      </c>
      <c r="K174" s="216"/>
      <c r="L174" s="221"/>
      <c r="M174" s="222"/>
      <c r="N174" s="223"/>
      <c r="O174" s="223"/>
      <c r="P174" s="224">
        <f>SUM(P175:P182)</f>
        <v>0</v>
      </c>
      <c r="Q174" s="223"/>
      <c r="R174" s="224">
        <f>SUM(R175:R182)</f>
        <v>184.45856000000001</v>
      </c>
      <c r="S174" s="223"/>
      <c r="T174" s="225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6" t="s">
        <v>84</v>
      </c>
      <c r="AT174" s="227" t="s">
        <v>77</v>
      </c>
      <c r="AU174" s="227" t="s">
        <v>84</v>
      </c>
      <c r="AY174" s="226" t="s">
        <v>224</v>
      </c>
      <c r="BK174" s="228">
        <f>SUM(BK175:BK182)</f>
        <v>0</v>
      </c>
    </row>
    <row r="175" s="2" customFormat="1" ht="21.75" customHeight="1">
      <c r="A175" s="40"/>
      <c r="B175" s="41"/>
      <c r="C175" s="231" t="s">
        <v>319</v>
      </c>
      <c r="D175" s="231" t="s">
        <v>226</v>
      </c>
      <c r="E175" s="232" t="s">
        <v>4917</v>
      </c>
      <c r="F175" s="233" t="s">
        <v>4918</v>
      </c>
      <c r="G175" s="234" t="s">
        <v>229</v>
      </c>
      <c r="H175" s="235">
        <v>271</v>
      </c>
      <c r="I175" s="236"/>
      <c r="J175" s="237">
        <f>ROUND(I175*H175,2)</f>
        <v>0</v>
      </c>
      <c r="K175" s="238"/>
      <c r="L175" s="46"/>
      <c r="M175" s="239" t="s">
        <v>1</v>
      </c>
      <c r="N175" s="240" t="s">
        <v>44</v>
      </c>
      <c r="O175" s="93"/>
      <c r="P175" s="241">
        <f>O175*H175</f>
        <v>0</v>
      </c>
      <c r="Q175" s="241">
        <v>0.10100000000000001</v>
      </c>
      <c r="R175" s="241">
        <f>Q175*H175</f>
        <v>27.371000000000002</v>
      </c>
      <c r="S175" s="241">
        <v>0</v>
      </c>
      <c r="T175" s="24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3" t="s">
        <v>230</v>
      </c>
      <c r="AT175" s="243" t="s">
        <v>226</v>
      </c>
      <c r="AU175" s="243" t="s">
        <v>89</v>
      </c>
      <c r="AY175" s="19" t="s">
        <v>224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9" t="s">
        <v>89</v>
      </c>
      <c r="BK175" s="244">
        <f>ROUND(I175*H175,2)</f>
        <v>0</v>
      </c>
      <c r="BL175" s="19" t="s">
        <v>230</v>
      </c>
      <c r="BM175" s="243" t="s">
        <v>4919</v>
      </c>
    </row>
    <row r="176" s="13" customFormat="1">
      <c r="A176" s="13"/>
      <c r="B176" s="245"/>
      <c r="C176" s="246"/>
      <c r="D176" s="247" t="s">
        <v>232</v>
      </c>
      <c r="E176" s="248" t="s">
        <v>1</v>
      </c>
      <c r="F176" s="249" t="s">
        <v>4920</v>
      </c>
      <c r="G176" s="246"/>
      <c r="H176" s="250">
        <v>271</v>
      </c>
      <c r="I176" s="251"/>
      <c r="J176" s="246"/>
      <c r="K176" s="246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232</v>
      </c>
      <c r="AU176" s="256" t="s">
        <v>89</v>
      </c>
      <c r="AV176" s="13" t="s">
        <v>89</v>
      </c>
      <c r="AW176" s="13" t="s">
        <v>33</v>
      </c>
      <c r="AX176" s="13" t="s">
        <v>84</v>
      </c>
      <c r="AY176" s="256" t="s">
        <v>224</v>
      </c>
    </row>
    <row r="177" s="2" customFormat="1" ht="16.5" customHeight="1">
      <c r="A177" s="40"/>
      <c r="B177" s="41"/>
      <c r="C177" s="278" t="s">
        <v>326</v>
      </c>
      <c r="D177" s="278" t="s">
        <v>390</v>
      </c>
      <c r="E177" s="279" t="s">
        <v>4921</v>
      </c>
      <c r="F177" s="280" t="s">
        <v>4922</v>
      </c>
      <c r="G177" s="281" t="s">
        <v>229</v>
      </c>
      <c r="H177" s="282">
        <v>276.42000000000002</v>
      </c>
      <c r="I177" s="283"/>
      <c r="J177" s="284">
        <f>ROUND(I177*H177,2)</f>
        <v>0</v>
      </c>
      <c r="K177" s="285"/>
      <c r="L177" s="286"/>
      <c r="M177" s="287" t="s">
        <v>1</v>
      </c>
      <c r="N177" s="288" t="s">
        <v>44</v>
      </c>
      <c r="O177" s="93"/>
      <c r="P177" s="241">
        <f>O177*H177</f>
        <v>0</v>
      </c>
      <c r="Q177" s="241">
        <v>0.17599999999999999</v>
      </c>
      <c r="R177" s="241">
        <f>Q177*H177</f>
        <v>48.649920000000002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270</v>
      </c>
      <c r="AT177" s="243" t="s">
        <v>390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230</v>
      </c>
      <c r="BM177" s="243" t="s">
        <v>4923</v>
      </c>
    </row>
    <row r="178" s="13" customFormat="1">
      <c r="A178" s="13"/>
      <c r="B178" s="245"/>
      <c r="C178" s="246"/>
      <c r="D178" s="247" t="s">
        <v>232</v>
      </c>
      <c r="E178" s="248" t="s">
        <v>1</v>
      </c>
      <c r="F178" s="249" t="s">
        <v>4924</v>
      </c>
      <c r="G178" s="246"/>
      <c r="H178" s="250">
        <v>276.42000000000002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232</v>
      </c>
      <c r="AU178" s="256" t="s">
        <v>89</v>
      </c>
      <c r="AV178" s="13" t="s">
        <v>89</v>
      </c>
      <c r="AW178" s="13" t="s">
        <v>33</v>
      </c>
      <c r="AX178" s="13" t="s">
        <v>84</v>
      </c>
      <c r="AY178" s="256" t="s">
        <v>224</v>
      </c>
    </row>
    <row r="179" s="2" customFormat="1" ht="21.75" customHeight="1">
      <c r="A179" s="40"/>
      <c r="B179" s="41"/>
      <c r="C179" s="231" t="s">
        <v>334</v>
      </c>
      <c r="D179" s="231" t="s">
        <v>226</v>
      </c>
      <c r="E179" s="232" t="s">
        <v>4925</v>
      </c>
      <c r="F179" s="233" t="s">
        <v>4926</v>
      </c>
      <c r="G179" s="234" t="s">
        <v>229</v>
      </c>
      <c r="H179" s="235">
        <v>389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0.10100000000000001</v>
      </c>
      <c r="R179" s="241">
        <f>Q179*H179</f>
        <v>39.289000000000001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230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230</v>
      </c>
      <c r="BM179" s="243" t="s">
        <v>4927</v>
      </c>
    </row>
    <row r="180" s="13" customFormat="1">
      <c r="A180" s="13"/>
      <c r="B180" s="245"/>
      <c r="C180" s="246"/>
      <c r="D180" s="247" t="s">
        <v>232</v>
      </c>
      <c r="E180" s="248" t="s">
        <v>1</v>
      </c>
      <c r="F180" s="249" t="s">
        <v>4928</v>
      </c>
      <c r="G180" s="246"/>
      <c r="H180" s="250">
        <v>389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232</v>
      </c>
      <c r="AU180" s="256" t="s">
        <v>89</v>
      </c>
      <c r="AV180" s="13" t="s">
        <v>89</v>
      </c>
      <c r="AW180" s="13" t="s">
        <v>33</v>
      </c>
      <c r="AX180" s="13" t="s">
        <v>84</v>
      </c>
      <c r="AY180" s="256" t="s">
        <v>224</v>
      </c>
    </row>
    <row r="181" s="2" customFormat="1" ht="16.5" customHeight="1">
      <c r="A181" s="40"/>
      <c r="B181" s="41"/>
      <c r="C181" s="278" t="s">
        <v>341</v>
      </c>
      <c r="D181" s="278" t="s">
        <v>390</v>
      </c>
      <c r="E181" s="279" t="s">
        <v>4921</v>
      </c>
      <c r="F181" s="280" t="s">
        <v>4922</v>
      </c>
      <c r="G181" s="281" t="s">
        <v>229</v>
      </c>
      <c r="H181" s="282">
        <v>392.88999999999999</v>
      </c>
      <c r="I181" s="283"/>
      <c r="J181" s="284">
        <f>ROUND(I181*H181,2)</f>
        <v>0</v>
      </c>
      <c r="K181" s="285"/>
      <c r="L181" s="286"/>
      <c r="M181" s="287" t="s">
        <v>1</v>
      </c>
      <c r="N181" s="288" t="s">
        <v>44</v>
      </c>
      <c r="O181" s="93"/>
      <c r="P181" s="241">
        <f>O181*H181</f>
        <v>0</v>
      </c>
      <c r="Q181" s="241">
        <v>0.17599999999999999</v>
      </c>
      <c r="R181" s="241">
        <f>Q181*H181</f>
        <v>69.14864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270</v>
      </c>
      <c r="AT181" s="243" t="s">
        <v>390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230</v>
      </c>
      <c r="BM181" s="243" t="s">
        <v>4929</v>
      </c>
    </row>
    <row r="182" s="13" customFormat="1">
      <c r="A182" s="13"/>
      <c r="B182" s="245"/>
      <c r="C182" s="246"/>
      <c r="D182" s="247" t="s">
        <v>232</v>
      </c>
      <c r="E182" s="248" t="s">
        <v>1</v>
      </c>
      <c r="F182" s="249" t="s">
        <v>4930</v>
      </c>
      <c r="G182" s="246"/>
      <c r="H182" s="250">
        <v>392.88999999999999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232</v>
      </c>
      <c r="AU182" s="256" t="s">
        <v>89</v>
      </c>
      <c r="AV182" s="13" t="s">
        <v>89</v>
      </c>
      <c r="AW182" s="13" t="s">
        <v>33</v>
      </c>
      <c r="AX182" s="13" t="s">
        <v>84</v>
      </c>
      <c r="AY182" s="256" t="s">
        <v>224</v>
      </c>
    </row>
    <row r="183" s="12" customFormat="1" ht="22.8" customHeight="1">
      <c r="A183" s="12"/>
      <c r="B183" s="215"/>
      <c r="C183" s="216"/>
      <c r="D183" s="217" t="s">
        <v>77</v>
      </c>
      <c r="E183" s="229" t="s">
        <v>823</v>
      </c>
      <c r="F183" s="229" t="s">
        <v>4931</v>
      </c>
      <c r="G183" s="216"/>
      <c r="H183" s="216"/>
      <c r="I183" s="219"/>
      <c r="J183" s="230">
        <f>BK183</f>
        <v>0</v>
      </c>
      <c r="K183" s="216"/>
      <c r="L183" s="221"/>
      <c r="M183" s="222"/>
      <c r="N183" s="223"/>
      <c r="O183" s="223"/>
      <c r="P183" s="224">
        <f>SUM(P184:P191)</f>
        <v>0</v>
      </c>
      <c r="Q183" s="223"/>
      <c r="R183" s="224">
        <f>SUM(R184:R191)</f>
        <v>48.461060000000003</v>
      </c>
      <c r="S183" s="223"/>
      <c r="T183" s="225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6" t="s">
        <v>84</v>
      </c>
      <c r="AT183" s="227" t="s">
        <v>77</v>
      </c>
      <c r="AU183" s="227" t="s">
        <v>84</v>
      </c>
      <c r="AY183" s="226" t="s">
        <v>224</v>
      </c>
      <c r="BK183" s="228">
        <f>SUM(BK184:BK191)</f>
        <v>0</v>
      </c>
    </row>
    <row r="184" s="2" customFormat="1" ht="16.5" customHeight="1">
      <c r="A184" s="40"/>
      <c r="B184" s="41"/>
      <c r="C184" s="231" t="s">
        <v>345</v>
      </c>
      <c r="D184" s="231" t="s">
        <v>226</v>
      </c>
      <c r="E184" s="232" t="s">
        <v>4932</v>
      </c>
      <c r="F184" s="233" t="s">
        <v>4933</v>
      </c>
      <c r="G184" s="234" t="s">
        <v>273</v>
      </c>
      <c r="H184" s="235">
        <v>257</v>
      </c>
      <c r="I184" s="236"/>
      <c r="J184" s="237">
        <f>ROUND(I184*H184,2)</f>
        <v>0</v>
      </c>
      <c r="K184" s="238"/>
      <c r="L184" s="46"/>
      <c r="M184" s="239" t="s">
        <v>1</v>
      </c>
      <c r="N184" s="240" t="s">
        <v>44</v>
      </c>
      <c r="O184" s="93"/>
      <c r="P184" s="241">
        <f>O184*H184</f>
        <v>0</v>
      </c>
      <c r="Q184" s="241">
        <v>0.1295</v>
      </c>
      <c r="R184" s="241">
        <f>Q184*H184</f>
        <v>33.281500000000001</v>
      </c>
      <c r="S184" s="241">
        <v>0</v>
      </c>
      <c r="T184" s="24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3" t="s">
        <v>230</v>
      </c>
      <c r="AT184" s="243" t="s">
        <v>226</v>
      </c>
      <c r="AU184" s="243" t="s">
        <v>89</v>
      </c>
      <c r="AY184" s="19" t="s">
        <v>224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9" t="s">
        <v>89</v>
      </c>
      <c r="BK184" s="244">
        <f>ROUND(I184*H184,2)</f>
        <v>0</v>
      </c>
      <c r="BL184" s="19" t="s">
        <v>230</v>
      </c>
      <c r="BM184" s="243" t="s">
        <v>4934</v>
      </c>
    </row>
    <row r="185" s="13" customFormat="1">
      <c r="A185" s="13"/>
      <c r="B185" s="245"/>
      <c r="C185" s="246"/>
      <c r="D185" s="247" t="s">
        <v>232</v>
      </c>
      <c r="E185" s="248" t="s">
        <v>1</v>
      </c>
      <c r="F185" s="249" t="s">
        <v>4935</v>
      </c>
      <c r="G185" s="246"/>
      <c r="H185" s="250">
        <v>257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232</v>
      </c>
      <c r="AU185" s="256" t="s">
        <v>89</v>
      </c>
      <c r="AV185" s="13" t="s">
        <v>89</v>
      </c>
      <c r="AW185" s="13" t="s">
        <v>33</v>
      </c>
      <c r="AX185" s="13" t="s">
        <v>84</v>
      </c>
      <c r="AY185" s="256" t="s">
        <v>224</v>
      </c>
    </row>
    <row r="186" s="2" customFormat="1" ht="16.5" customHeight="1">
      <c r="A186" s="40"/>
      <c r="B186" s="41"/>
      <c r="C186" s="278" t="s">
        <v>7</v>
      </c>
      <c r="D186" s="278" t="s">
        <v>390</v>
      </c>
      <c r="E186" s="279" t="s">
        <v>4936</v>
      </c>
      <c r="F186" s="280" t="s">
        <v>4937</v>
      </c>
      <c r="G186" s="281" t="s">
        <v>273</v>
      </c>
      <c r="H186" s="282">
        <v>262.13999999999999</v>
      </c>
      <c r="I186" s="283"/>
      <c r="J186" s="284">
        <f>ROUND(I186*H186,2)</f>
        <v>0</v>
      </c>
      <c r="K186" s="285"/>
      <c r="L186" s="286"/>
      <c r="M186" s="287" t="s">
        <v>1</v>
      </c>
      <c r="N186" s="288" t="s">
        <v>44</v>
      </c>
      <c r="O186" s="93"/>
      <c r="P186" s="241">
        <f>O186*H186</f>
        <v>0</v>
      </c>
      <c r="Q186" s="241">
        <v>0.0263</v>
      </c>
      <c r="R186" s="241">
        <f>Q186*H186</f>
        <v>6.8942819999999996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270</v>
      </c>
      <c r="AT186" s="243" t="s">
        <v>390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230</v>
      </c>
      <c r="BM186" s="243" t="s">
        <v>4938</v>
      </c>
    </row>
    <row r="187" s="13" customFormat="1">
      <c r="A187" s="13"/>
      <c r="B187" s="245"/>
      <c r="C187" s="246"/>
      <c r="D187" s="247" t="s">
        <v>232</v>
      </c>
      <c r="E187" s="248" t="s">
        <v>1</v>
      </c>
      <c r="F187" s="249" t="s">
        <v>4939</v>
      </c>
      <c r="G187" s="246"/>
      <c r="H187" s="250">
        <v>262.13999999999999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232</v>
      </c>
      <c r="AU187" s="256" t="s">
        <v>89</v>
      </c>
      <c r="AV187" s="13" t="s">
        <v>89</v>
      </c>
      <c r="AW187" s="13" t="s">
        <v>33</v>
      </c>
      <c r="AX187" s="13" t="s">
        <v>84</v>
      </c>
      <c r="AY187" s="256" t="s">
        <v>224</v>
      </c>
    </row>
    <row r="188" s="2" customFormat="1" ht="16.5" customHeight="1">
      <c r="A188" s="40"/>
      <c r="B188" s="41"/>
      <c r="C188" s="231" t="s">
        <v>357</v>
      </c>
      <c r="D188" s="231" t="s">
        <v>226</v>
      </c>
      <c r="E188" s="232" t="s">
        <v>4932</v>
      </c>
      <c r="F188" s="233" t="s">
        <v>4933</v>
      </c>
      <c r="G188" s="234" t="s">
        <v>273</v>
      </c>
      <c r="H188" s="235">
        <v>53</v>
      </c>
      <c r="I188" s="236"/>
      <c r="J188" s="237">
        <f>ROUND(I188*H188,2)</f>
        <v>0</v>
      </c>
      <c r="K188" s="238"/>
      <c r="L188" s="46"/>
      <c r="M188" s="239" t="s">
        <v>1</v>
      </c>
      <c r="N188" s="240" t="s">
        <v>44</v>
      </c>
      <c r="O188" s="93"/>
      <c r="P188" s="241">
        <f>O188*H188</f>
        <v>0</v>
      </c>
      <c r="Q188" s="241">
        <v>0.1295</v>
      </c>
      <c r="R188" s="241">
        <f>Q188*H188</f>
        <v>6.8635000000000002</v>
      </c>
      <c r="S188" s="241">
        <v>0</v>
      </c>
      <c r="T188" s="24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3" t="s">
        <v>230</v>
      </c>
      <c r="AT188" s="243" t="s">
        <v>226</v>
      </c>
      <c r="AU188" s="243" t="s">
        <v>89</v>
      </c>
      <c r="AY188" s="19" t="s">
        <v>224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9" t="s">
        <v>89</v>
      </c>
      <c r="BK188" s="244">
        <f>ROUND(I188*H188,2)</f>
        <v>0</v>
      </c>
      <c r="BL188" s="19" t="s">
        <v>230</v>
      </c>
      <c r="BM188" s="243" t="s">
        <v>4940</v>
      </c>
    </row>
    <row r="189" s="13" customFormat="1">
      <c r="A189" s="13"/>
      <c r="B189" s="245"/>
      <c r="C189" s="246"/>
      <c r="D189" s="247" t="s">
        <v>232</v>
      </c>
      <c r="E189" s="248" t="s">
        <v>1</v>
      </c>
      <c r="F189" s="249" t="s">
        <v>4941</v>
      </c>
      <c r="G189" s="246"/>
      <c r="H189" s="250">
        <v>53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232</v>
      </c>
      <c r="AU189" s="256" t="s">
        <v>89</v>
      </c>
      <c r="AV189" s="13" t="s">
        <v>89</v>
      </c>
      <c r="AW189" s="13" t="s">
        <v>33</v>
      </c>
      <c r="AX189" s="13" t="s">
        <v>84</v>
      </c>
      <c r="AY189" s="256" t="s">
        <v>224</v>
      </c>
    </row>
    <row r="190" s="2" customFormat="1" ht="16.5" customHeight="1">
      <c r="A190" s="40"/>
      <c r="B190" s="41"/>
      <c r="C190" s="278" t="s">
        <v>361</v>
      </c>
      <c r="D190" s="278" t="s">
        <v>390</v>
      </c>
      <c r="E190" s="279" t="s">
        <v>4936</v>
      </c>
      <c r="F190" s="280" t="s">
        <v>4937</v>
      </c>
      <c r="G190" s="281" t="s">
        <v>273</v>
      </c>
      <c r="H190" s="282">
        <v>54.060000000000002</v>
      </c>
      <c r="I190" s="283"/>
      <c r="J190" s="284">
        <f>ROUND(I190*H190,2)</f>
        <v>0</v>
      </c>
      <c r="K190" s="285"/>
      <c r="L190" s="286"/>
      <c r="M190" s="287" t="s">
        <v>1</v>
      </c>
      <c r="N190" s="288" t="s">
        <v>44</v>
      </c>
      <c r="O190" s="93"/>
      <c r="P190" s="241">
        <f>O190*H190</f>
        <v>0</v>
      </c>
      <c r="Q190" s="241">
        <v>0.0263</v>
      </c>
      <c r="R190" s="241">
        <f>Q190*H190</f>
        <v>1.421778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270</v>
      </c>
      <c r="AT190" s="243" t="s">
        <v>390</v>
      </c>
      <c r="AU190" s="243" t="s">
        <v>89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230</v>
      </c>
      <c r="BM190" s="243" t="s">
        <v>4942</v>
      </c>
    </row>
    <row r="191" s="13" customFormat="1">
      <c r="A191" s="13"/>
      <c r="B191" s="245"/>
      <c r="C191" s="246"/>
      <c r="D191" s="247" t="s">
        <v>232</v>
      </c>
      <c r="E191" s="248" t="s">
        <v>1</v>
      </c>
      <c r="F191" s="249" t="s">
        <v>4943</v>
      </c>
      <c r="G191" s="246"/>
      <c r="H191" s="250">
        <v>54.060000000000002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232</v>
      </c>
      <c r="AU191" s="256" t="s">
        <v>89</v>
      </c>
      <c r="AV191" s="13" t="s">
        <v>89</v>
      </c>
      <c r="AW191" s="13" t="s">
        <v>33</v>
      </c>
      <c r="AX191" s="13" t="s">
        <v>84</v>
      </c>
      <c r="AY191" s="256" t="s">
        <v>224</v>
      </c>
    </row>
    <row r="192" s="12" customFormat="1" ht="22.8" customHeight="1">
      <c r="A192" s="12"/>
      <c r="B192" s="215"/>
      <c r="C192" s="216"/>
      <c r="D192" s="217" t="s">
        <v>77</v>
      </c>
      <c r="E192" s="229" t="s">
        <v>754</v>
      </c>
      <c r="F192" s="229" t="s">
        <v>755</v>
      </c>
      <c r="G192" s="216"/>
      <c r="H192" s="216"/>
      <c r="I192" s="219"/>
      <c r="J192" s="230">
        <f>BK192</f>
        <v>0</v>
      </c>
      <c r="K192" s="216"/>
      <c r="L192" s="221"/>
      <c r="M192" s="222"/>
      <c r="N192" s="223"/>
      <c r="O192" s="223"/>
      <c r="P192" s="224">
        <f>P193</f>
        <v>0</v>
      </c>
      <c r="Q192" s="223"/>
      <c r="R192" s="224">
        <f>R193</f>
        <v>0</v>
      </c>
      <c r="S192" s="223"/>
      <c r="T192" s="225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6" t="s">
        <v>84</v>
      </c>
      <c r="AT192" s="227" t="s">
        <v>77</v>
      </c>
      <c r="AU192" s="227" t="s">
        <v>84</v>
      </c>
      <c r="AY192" s="226" t="s">
        <v>224</v>
      </c>
      <c r="BK192" s="228">
        <f>BK193</f>
        <v>0</v>
      </c>
    </row>
    <row r="193" s="2" customFormat="1" ht="16.5" customHeight="1">
      <c r="A193" s="40"/>
      <c r="B193" s="41"/>
      <c r="C193" s="231" t="s">
        <v>367</v>
      </c>
      <c r="D193" s="231" t="s">
        <v>226</v>
      </c>
      <c r="E193" s="232" t="s">
        <v>4944</v>
      </c>
      <c r="F193" s="233" t="s">
        <v>4945</v>
      </c>
      <c r="G193" s="234" t="s">
        <v>322</v>
      </c>
      <c r="H193" s="235">
        <v>232.91999999999999</v>
      </c>
      <c r="I193" s="236"/>
      <c r="J193" s="237">
        <f>ROUND(I193*H193,2)</f>
        <v>0</v>
      </c>
      <c r="K193" s="238"/>
      <c r="L193" s="46"/>
      <c r="M193" s="301" t="s">
        <v>1</v>
      </c>
      <c r="N193" s="302" t="s">
        <v>44</v>
      </c>
      <c r="O193" s="303"/>
      <c r="P193" s="304">
        <f>O193*H193</f>
        <v>0</v>
      </c>
      <c r="Q193" s="304">
        <v>0</v>
      </c>
      <c r="R193" s="304">
        <f>Q193*H193</f>
        <v>0</v>
      </c>
      <c r="S193" s="304">
        <v>0</v>
      </c>
      <c r="T193" s="30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230</v>
      </c>
      <c r="AT193" s="243" t="s">
        <v>226</v>
      </c>
      <c r="AU193" s="243" t="s">
        <v>89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230</v>
      </c>
      <c r="BM193" s="243" t="s">
        <v>4946</v>
      </c>
    </row>
    <row r="194" s="2" customFormat="1" ht="6.96" customHeight="1">
      <c r="A194" s="40"/>
      <c r="B194" s="68"/>
      <c r="C194" s="69"/>
      <c r="D194" s="69"/>
      <c r="E194" s="69"/>
      <c r="F194" s="69"/>
      <c r="G194" s="69"/>
      <c r="H194" s="69"/>
      <c r="I194" s="69"/>
      <c r="J194" s="69"/>
      <c r="K194" s="69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7CCJ38/t+y1NY5wLbIRrHMtcF/qBvLX7K3BQqZb1j6G/rBMXHrCab2PStAyfOD2EcTK5YrAbcfzLl04O6bmzDQ==" hashValue="7Ylaxx87+u8nqA1BSPtCcfVp+o9VtfmdAcpFw7O2tiFQv/ZSWugr5D9hlYa0+5uaTib4SddSpWcmZHfcqBqkCA==" algorithmName="SHA-512" password="CC35"/>
  <autoFilter ref="C125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4947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26</v>
      </c>
      <c r="F17" s="40"/>
      <c r="G17" s="40"/>
      <c r="H17" s="40"/>
      <c r="I17" s="153" t="s">
        <v>27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28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27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30</v>
      </c>
      <c r="E22" s="40"/>
      <c r="F22" s="40"/>
      <c r="G22" s="40"/>
      <c r="H22" s="40"/>
      <c r="I22" s="153" t="s">
        <v>25</v>
      </c>
      <c r="J22" s="143" t="s">
        <v>31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32</v>
      </c>
      <c r="F23" s="40"/>
      <c r="G23" s="40"/>
      <c r="H23" s="40"/>
      <c r="I23" s="153" t="s">
        <v>27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">
        <v>35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36</v>
      </c>
      <c r="F26" s="40"/>
      <c r="G26" s="40"/>
      <c r="H26" s="40"/>
      <c r="I26" s="153" t="s">
        <v>27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38</v>
      </c>
      <c r="E32" s="40"/>
      <c r="F32" s="40"/>
      <c r="G32" s="40"/>
      <c r="H32" s="40"/>
      <c r="I32" s="40"/>
      <c r="J32" s="164">
        <f>ROUND(J133,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40</v>
      </c>
      <c r="G34" s="40"/>
      <c r="H34" s="40"/>
      <c r="I34" s="165" t="s">
        <v>39</v>
      </c>
      <c r="J34" s="165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42</v>
      </c>
      <c r="E35" s="153" t="s">
        <v>43</v>
      </c>
      <c r="F35" s="166">
        <f>ROUND((SUM(BE133:BE327)),  2)</f>
        <v>0</v>
      </c>
      <c r="G35" s="40"/>
      <c r="H35" s="40"/>
      <c r="I35" s="167">
        <v>0.20999999999999999</v>
      </c>
      <c r="J35" s="166">
        <f>ROUND(((SUM(BE133:BE327))*I35),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ROUND((SUM(BF133:BF327)),  2)</f>
        <v>0</v>
      </c>
      <c r="G36" s="40"/>
      <c r="H36" s="40"/>
      <c r="I36" s="167">
        <v>0.12</v>
      </c>
      <c r="J36" s="166">
        <f>ROUND(((SUM(BF133:BF327))*I36),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ROUND((SUM(BG133:BG327)),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ROUND((SUM(BH133:BH327)),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ROUND((SUM(BI133:BI327)),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005 - SO 05 - OSTATNÍ ZPEVNĚNÉ PLOCHY A SADOVÉ ÚPRAVY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P.Č. 961, 2340, K.Ú. NOVÉ MĚSTO NAD METUJÍ</v>
      </c>
      <c r="G91" s="42"/>
      <c r="H91" s="42"/>
      <c r="I91" s="34" t="s">
        <v>22</v>
      </c>
      <c r="J91" s="81" t="str">
        <f>IF(J14="","",J14)</f>
        <v>18. 12. 2024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</v>
      </c>
      <c r="G93" s="42"/>
      <c r="H93" s="42"/>
      <c r="I93" s="34" t="s">
        <v>30</v>
      </c>
      <c r="J93" s="38" t="str">
        <f>E23</f>
        <v>ATELIER ARCHITEKTURY A URBANISMU,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JIŘÍ KOCIÁN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157</v>
      </c>
      <c r="D96" s="189"/>
      <c r="E96" s="189"/>
      <c r="F96" s="189"/>
      <c r="G96" s="189"/>
      <c r="H96" s="189"/>
      <c r="I96" s="189"/>
      <c r="J96" s="190" t="s">
        <v>158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159</v>
      </c>
      <c r="D98" s="42"/>
      <c r="E98" s="42"/>
      <c r="F98" s="42"/>
      <c r="G98" s="42"/>
      <c r="H98" s="42"/>
      <c r="I98" s="42"/>
      <c r="J98" s="112">
        <f>J133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160</v>
      </c>
    </row>
    <row r="99" s="9" customFormat="1" ht="24.96" customHeight="1">
      <c r="A99" s="9"/>
      <c r="B99" s="192"/>
      <c r="C99" s="193"/>
      <c r="D99" s="194" t="s">
        <v>161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162</v>
      </c>
      <c r="E100" s="200"/>
      <c r="F100" s="200"/>
      <c r="G100" s="200"/>
      <c r="H100" s="200"/>
      <c r="I100" s="200"/>
      <c r="J100" s="201">
        <f>J135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4948</v>
      </c>
      <c r="E101" s="200"/>
      <c r="F101" s="200"/>
      <c r="G101" s="200"/>
      <c r="H101" s="200"/>
      <c r="I101" s="200"/>
      <c r="J101" s="201">
        <f>J210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8"/>
      <c r="C102" s="134"/>
      <c r="D102" s="199" t="s">
        <v>4949</v>
      </c>
      <c r="E102" s="200"/>
      <c r="F102" s="200"/>
      <c r="G102" s="200"/>
      <c r="H102" s="200"/>
      <c r="I102" s="200"/>
      <c r="J102" s="201">
        <f>J211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4950</v>
      </c>
      <c r="E103" s="200"/>
      <c r="F103" s="200"/>
      <c r="G103" s="200"/>
      <c r="H103" s="200"/>
      <c r="I103" s="200"/>
      <c r="J103" s="201">
        <f>J232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4951</v>
      </c>
      <c r="E104" s="200"/>
      <c r="F104" s="200"/>
      <c r="G104" s="200"/>
      <c r="H104" s="200"/>
      <c r="I104" s="200"/>
      <c r="J104" s="201">
        <f>J247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4952</v>
      </c>
      <c r="E105" s="200"/>
      <c r="F105" s="200"/>
      <c r="G105" s="200"/>
      <c r="H105" s="200"/>
      <c r="I105" s="200"/>
      <c r="J105" s="201">
        <f>J262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4953</v>
      </c>
      <c r="E106" s="200"/>
      <c r="F106" s="200"/>
      <c r="G106" s="200"/>
      <c r="H106" s="200"/>
      <c r="I106" s="200"/>
      <c r="J106" s="201">
        <f>J272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4864</v>
      </c>
      <c r="E107" s="200"/>
      <c r="F107" s="200"/>
      <c r="G107" s="200"/>
      <c r="H107" s="200"/>
      <c r="I107" s="200"/>
      <c r="J107" s="201">
        <f>J278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4954</v>
      </c>
      <c r="E108" s="200"/>
      <c r="F108" s="200"/>
      <c r="G108" s="200"/>
      <c r="H108" s="200"/>
      <c r="I108" s="200"/>
      <c r="J108" s="201">
        <f>J295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4955</v>
      </c>
      <c r="E109" s="200"/>
      <c r="F109" s="200"/>
      <c r="G109" s="200"/>
      <c r="H109" s="200"/>
      <c r="I109" s="200"/>
      <c r="J109" s="201">
        <f>J298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4866</v>
      </c>
      <c r="E110" s="200"/>
      <c r="F110" s="200"/>
      <c r="G110" s="200"/>
      <c r="H110" s="200"/>
      <c r="I110" s="200"/>
      <c r="J110" s="201">
        <f>J312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173</v>
      </c>
      <c r="E111" s="200"/>
      <c r="F111" s="200"/>
      <c r="G111" s="200"/>
      <c r="H111" s="200"/>
      <c r="I111" s="200"/>
      <c r="J111" s="201">
        <f>J326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209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86" t="str">
        <f>E7</f>
        <v>SOCIÁLNÍ REHABILITACE NOVÉ MĚSTO NAD METUJÍ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186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E11</f>
        <v>005 - SO 05 - OSTATNÍ ZPEVNĚNÉ PLOCHY A SADOVÉ ÚPRAVY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F14</f>
        <v>P.Č. 961, 2340, K.Ú. NOVÉ MĚSTO NAD METUJÍ</v>
      </c>
      <c r="G127" s="42"/>
      <c r="H127" s="42"/>
      <c r="I127" s="34" t="s">
        <v>22</v>
      </c>
      <c r="J127" s="81" t="str">
        <f>IF(J14="","",J14)</f>
        <v>18. 12. 2024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40.05" customHeight="1">
      <c r="A129" s="40"/>
      <c r="B129" s="41"/>
      <c r="C129" s="34" t="s">
        <v>24</v>
      </c>
      <c r="D129" s="42"/>
      <c r="E129" s="42"/>
      <c r="F129" s="29" t="str">
        <f>E17</f>
        <v>KRÁLOVÉHRADECKÝ KRAJ</v>
      </c>
      <c r="G129" s="42"/>
      <c r="H129" s="42"/>
      <c r="I129" s="34" t="s">
        <v>30</v>
      </c>
      <c r="J129" s="38" t="str">
        <f>E23</f>
        <v>ATELIER ARCHITEKTURY A URBANISMU, s.r.o.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28</v>
      </c>
      <c r="D130" s="42"/>
      <c r="E130" s="42"/>
      <c r="F130" s="29" t="str">
        <f>IF(E20="","",E20)</f>
        <v>Vyplň údaj</v>
      </c>
      <c r="G130" s="42"/>
      <c r="H130" s="42"/>
      <c r="I130" s="34" t="s">
        <v>34</v>
      </c>
      <c r="J130" s="38" t="str">
        <f>E26</f>
        <v>JIŘÍ KOCIÁN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210</v>
      </c>
      <c r="D132" s="206" t="s">
        <v>63</v>
      </c>
      <c r="E132" s="206" t="s">
        <v>59</v>
      </c>
      <c r="F132" s="206" t="s">
        <v>60</v>
      </c>
      <c r="G132" s="206" t="s">
        <v>211</v>
      </c>
      <c r="H132" s="206" t="s">
        <v>212</v>
      </c>
      <c r="I132" s="206" t="s">
        <v>213</v>
      </c>
      <c r="J132" s="207" t="s">
        <v>158</v>
      </c>
      <c r="K132" s="208" t="s">
        <v>214</v>
      </c>
      <c r="L132" s="209"/>
      <c r="M132" s="102" t="s">
        <v>1</v>
      </c>
      <c r="N132" s="103" t="s">
        <v>42</v>
      </c>
      <c r="O132" s="103" t="s">
        <v>215</v>
      </c>
      <c r="P132" s="103" t="s">
        <v>216</v>
      </c>
      <c r="Q132" s="103" t="s">
        <v>217</v>
      </c>
      <c r="R132" s="103" t="s">
        <v>218</v>
      </c>
      <c r="S132" s="103" t="s">
        <v>219</v>
      </c>
      <c r="T132" s="104" t="s">
        <v>220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221</v>
      </c>
      <c r="D133" s="42"/>
      <c r="E133" s="42"/>
      <c r="F133" s="42"/>
      <c r="G133" s="42"/>
      <c r="H133" s="42"/>
      <c r="I133" s="42"/>
      <c r="J133" s="210">
        <f>BK133</f>
        <v>0</v>
      </c>
      <c r="K133" s="42"/>
      <c r="L133" s="46"/>
      <c r="M133" s="105"/>
      <c r="N133" s="211"/>
      <c r="O133" s="106"/>
      <c r="P133" s="212">
        <f>P134</f>
        <v>0</v>
      </c>
      <c r="Q133" s="106"/>
      <c r="R133" s="212">
        <f>R134</f>
        <v>353.59312399999999</v>
      </c>
      <c r="S133" s="106"/>
      <c r="T133" s="213">
        <f>T134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160</v>
      </c>
      <c r="BK133" s="214">
        <f>BK134</f>
        <v>0</v>
      </c>
    </row>
    <row r="134" s="12" customFormat="1" ht="25.92" customHeight="1">
      <c r="A134" s="12"/>
      <c r="B134" s="215"/>
      <c r="C134" s="216"/>
      <c r="D134" s="217" t="s">
        <v>77</v>
      </c>
      <c r="E134" s="218" t="s">
        <v>222</v>
      </c>
      <c r="F134" s="218" t="s">
        <v>223</v>
      </c>
      <c r="G134" s="216"/>
      <c r="H134" s="216"/>
      <c r="I134" s="219"/>
      <c r="J134" s="220">
        <f>BK134</f>
        <v>0</v>
      </c>
      <c r="K134" s="216"/>
      <c r="L134" s="221"/>
      <c r="M134" s="222"/>
      <c r="N134" s="223"/>
      <c r="O134" s="223"/>
      <c r="P134" s="224">
        <f>P135+P210+P278+P295+P298+P312+P326</f>
        <v>0</v>
      </c>
      <c r="Q134" s="223"/>
      <c r="R134" s="224">
        <f>R135+R210+R278+R295+R298+R312+R326</f>
        <v>353.59312399999999</v>
      </c>
      <c r="S134" s="223"/>
      <c r="T134" s="225">
        <f>T135+T210+T278+T295+T298+T312+T326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6" t="s">
        <v>84</v>
      </c>
      <c r="AT134" s="227" t="s">
        <v>77</v>
      </c>
      <c r="AU134" s="227" t="s">
        <v>78</v>
      </c>
      <c r="AY134" s="226" t="s">
        <v>224</v>
      </c>
      <c r="BK134" s="228">
        <f>BK135+BK210+BK278+BK295+BK298+BK312+BK326</f>
        <v>0</v>
      </c>
    </row>
    <row r="135" s="12" customFormat="1" ht="22.8" customHeight="1">
      <c r="A135" s="12"/>
      <c r="B135" s="215"/>
      <c r="C135" s="216"/>
      <c r="D135" s="217" t="s">
        <v>77</v>
      </c>
      <c r="E135" s="229" t="s">
        <v>84</v>
      </c>
      <c r="F135" s="229" t="s">
        <v>225</v>
      </c>
      <c r="G135" s="216"/>
      <c r="H135" s="216"/>
      <c r="I135" s="219"/>
      <c r="J135" s="230">
        <f>BK135</f>
        <v>0</v>
      </c>
      <c r="K135" s="216"/>
      <c r="L135" s="221"/>
      <c r="M135" s="222"/>
      <c r="N135" s="223"/>
      <c r="O135" s="223"/>
      <c r="P135" s="224">
        <f>SUM(P136:P209)</f>
        <v>0</v>
      </c>
      <c r="Q135" s="223"/>
      <c r="R135" s="224">
        <f>SUM(R136:R209)</f>
        <v>0</v>
      </c>
      <c r="S135" s="223"/>
      <c r="T135" s="225">
        <f>SUM(T136:T209)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6" t="s">
        <v>84</v>
      </c>
      <c r="AT135" s="227" t="s">
        <v>77</v>
      </c>
      <c r="AU135" s="227" t="s">
        <v>84</v>
      </c>
      <c r="AY135" s="226" t="s">
        <v>224</v>
      </c>
      <c r="BK135" s="228">
        <f>SUM(BK136:BK209)</f>
        <v>0</v>
      </c>
    </row>
    <row r="136" s="2" customFormat="1" ht="16.5" customHeight="1">
      <c r="A136" s="40"/>
      <c r="B136" s="41"/>
      <c r="C136" s="231" t="s">
        <v>84</v>
      </c>
      <c r="D136" s="231" t="s">
        <v>226</v>
      </c>
      <c r="E136" s="232" t="s">
        <v>4956</v>
      </c>
      <c r="F136" s="233" t="s">
        <v>4957</v>
      </c>
      <c r="G136" s="234" t="s">
        <v>386</v>
      </c>
      <c r="H136" s="235">
        <v>1</v>
      </c>
      <c r="I136" s="236"/>
      <c r="J136" s="237">
        <f>ROUND(I136*H136,2)</f>
        <v>0</v>
      </c>
      <c r="K136" s="238"/>
      <c r="L136" s="46"/>
      <c r="M136" s="239" t="s">
        <v>1</v>
      </c>
      <c r="N136" s="240" t="s">
        <v>44</v>
      </c>
      <c r="O136" s="93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3" t="s">
        <v>230</v>
      </c>
      <c r="AT136" s="243" t="s">
        <v>226</v>
      </c>
      <c r="AU136" s="243" t="s">
        <v>89</v>
      </c>
      <c r="AY136" s="19" t="s">
        <v>224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9" t="s">
        <v>89</v>
      </c>
      <c r="BK136" s="244">
        <f>ROUND(I136*H136,2)</f>
        <v>0</v>
      </c>
      <c r="BL136" s="19" t="s">
        <v>230</v>
      </c>
      <c r="BM136" s="243" t="s">
        <v>4958</v>
      </c>
    </row>
    <row r="137" s="13" customFormat="1">
      <c r="A137" s="13"/>
      <c r="B137" s="245"/>
      <c r="C137" s="246"/>
      <c r="D137" s="247" t="s">
        <v>232</v>
      </c>
      <c r="E137" s="248" t="s">
        <v>1</v>
      </c>
      <c r="F137" s="249" t="s">
        <v>4959</v>
      </c>
      <c r="G137" s="246"/>
      <c r="H137" s="250">
        <v>1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232</v>
      </c>
      <c r="AU137" s="256" t="s">
        <v>89</v>
      </c>
      <c r="AV137" s="13" t="s">
        <v>89</v>
      </c>
      <c r="AW137" s="13" t="s">
        <v>33</v>
      </c>
      <c r="AX137" s="13" t="s">
        <v>84</v>
      </c>
      <c r="AY137" s="256" t="s">
        <v>224</v>
      </c>
    </row>
    <row r="138" s="2" customFormat="1" ht="16.5" customHeight="1">
      <c r="A138" s="40"/>
      <c r="B138" s="41"/>
      <c r="C138" s="231" t="s">
        <v>89</v>
      </c>
      <c r="D138" s="231" t="s">
        <v>226</v>
      </c>
      <c r="E138" s="232" t="s">
        <v>4960</v>
      </c>
      <c r="F138" s="233" t="s">
        <v>4961</v>
      </c>
      <c r="G138" s="234" t="s">
        <v>386</v>
      </c>
      <c r="H138" s="235">
        <v>2</v>
      </c>
      <c r="I138" s="236"/>
      <c r="J138" s="237">
        <f>ROUND(I138*H138,2)</f>
        <v>0</v>
      </c>
      <c r="K138" s="238"/>
      <c r="L138" s="46"/>
      <c r="M138" s="239" t="s">
        <v>1</v>
      </c>
      <c r="N138" s="240" t="s">
        <v>44</v>
      </c>
      <c r="O138" s="93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3" t="s">
        <v>230</v>
      </c>
      <c r="AT138" s="243" t="s">
        <v>226</v>
      </c>
      <c r="AU138" s="243" t="s">
        <v>89</v>
      </c>
      <c r="AY138" s="19" t="s">
        <v>224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9" t="s">
        <v>89</v>
      </c>
      <c r="BK138" s="244">
        <f>ROUND(I138*H138,2)</f>
        <v>0</v>
      </c>
      <c r="BL138" s="19" t="s">
        <v>230</v>
      </c>
      <c r="BM138" s="243" t="s">
        <v>4962</v>
      </c>
    </row>
    <row r="139" s="13" customFormat="1">
      <c r="A139" s="13"/>
      <c r="B139" s="245"/>
      <c r="C139" s="246"/>
      <c r="D139" s="247" t="s">
        <v>232</v>
      </c>
      <c r="E139" s="248" t="s">
        <v>1</v>
      </c>
      <c r="F139" s="249" t="s">
        <v>4963</v>
      </c>
      <c r="G139" s="246"/>
      <c r="H139" s="250">
        <v>2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232</v>
      </c>
      <c r="AU139" s="256" t="s">
        <v>89</v>
      </c>
      <c r="AV139" s="13" t="s">
        <v>89</v>
      </c>
      <c r="AW139" s="13" t="s">
        <v>33</v>
      </c>
      <c r="AX139" s="13" t="s">
        <v>84</v>
      </c>
      <c r="AY139" s="256" t="s">
        <v>224</v>
      </c>
    </row>
    <row r="140" s="2" customFormat="1" ht="16.5" customHeight="1">
      <c r="A140" s="40"/>
      <c r="B140" s="41"/>
      <c r="C140" s="231" t="s">
        <v>93</v>
      </c>
      <c r="D140" s="231" t="s">
        <v>226</v>
      </c>
      <c r="E140" s="232" t="s">
        <v>4964</v>
      </c>
      <c r="F140" s="233" t="s">
        <v>4965</v>
      </c>
      <c r="G140" s="234" t="s">
        <v>386</v>
      </c>
      <c r="H140" s="235">
        <v>1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230</v>
      </c>
      <c r="AT140" s="243" t="s">
        <v>226</v>
      </c>
      <c r="AU140" s="243" t="s">
        <v>89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230</v>
      </c>
      <c r="BM140" s="243" t="s">
        <v>4966</v>
      </c>
    </row>
    <row r="141" s="13" customFormat="1">
      <c r="A141" s="13"/>
      <c r="B141" s="245"/>
      <c r="C141" s="246"/>
      <c r="D141" s="247" t="s">
        <v>232</v>
      </c>
      <c r="E141" s="248" t="s">
        <v>1</v>
      </c>
      <c r="F141" s="249" t="s">
        <v>4959</v>
      </c>
      <c r="G141" s="246"/>
      <c r="H141" s="250">
        <v>1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232</v>
      </c>
      <c r="AU141" s="256" t="s">
        <v>89</v>
      </c>
      <c r="AV141" s="13" t="s">
        <v>89</v>
      </c>
      <c r="AW141" s="13" t="s">
        <v>33</v>
      </c>
      <c r="AX141" s="13" t="s">
        <v>84</v>
      </c>
      <c r="AY141" s="256" t="s">
        <v>224</v>
      </c>
    </row>
    <row r="142" s="2" customFormat="1" ht="16.5" customHeight="1">
      <c r="A142" s="40"/>
      <c r="B142" s="41"/>
      <c r="C142" s="231" t="s">
        <v>230</v>
      </c>
      <c r="D142" s="231" t="s">
        <v>226</v>
      </c>
      <c r="E142" s="232" t="s">
        <v>4967</v>
      </c>
      <c r="F142" s="233" t="s">
        <v>4968</v>
      </c>
      <c r="G142" s="234" t="s">
        <v>386</v>
      </c>
      <c r="H142" s="235">
        <v>2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230</v>
      </c>
      <c r="AT142" s="243" t="s">
        <v>226</v>
      </c>
      <c r="AU142" s="243" t="s">
        <v>89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230</v>
      </c>
      <c r="BM142" s="243" t="s">
        <v>4969</v>
      </c>
    </row>
    <row r="143" s="13" customFormat="1">
      <c r="A143" s="13"/>
      <c r="B143" s="245"/>
      <c r="C143" s="246"/>
      <c r="D143" s="247" t="s">
        <v>232</v>
      </c>
      <c r="E143" s="248" t="s">
        <v>1</v>
      </c>
      <c r="F143" s="249" t="s">
        <v>4963</v>
      </c>
      <c r="G143" s="246"/>
      <c r="H143" s="250">
        <v>2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232</v>
      </c>
      <c r="AU143" s="256" t="s">
        <v>89</v>
      </c>
      <c r="AV143" s="13" t="s">
        <v>89</v>
      </c>
      <c r="AW143" s="13" t="s">
        <v>33</v>
      </c>
      <c r="AX143" s="13" t="s">
        <v>84</v>
      </c>
      <c r="AY143" s="256" t="s">
        <v>224</v>
      </c>
    </row>
    <row r="144" s="2" customFormat="1" ht="16.5" customHeight="1">
      <c r="A144" s="40"/>
      <c r="B144" s="41"/>
      <c r="C144" s="231" t="s">
        <v>255</v>
      </c>
      <c r="D144" s="231" t="s">
        <v>226</v>
      </c>
      <c r="E144" s="232" t="s">
        <v>4970</v>
      </c>
      <c r="F144" s="233" t="s">
        <v>4971</v>
      </c>
      <c r="G144" s="234" t="s">
        <v>229</v>
      </c>
      <c r="H144" s="235">
        <v>669</v>
      </c>
      <c r="I144" s="236"/>
      <c r="J144" s="237">
        <f>ROUND(I144*H144,2)</f>
        <v>0</v>
      </c>
      <c r="K144" s="238"/>
      <c r="L144" s="46"/>
      <c r="M144" s="239" t="s">
        <v>1</v>
      </c>
      <c r="N144" s="240" t="s">
        <v>44</v>
      </c>
      <c r="O144" s="93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3" t="s">
        <v>230</v>
      </c>
      <c r="AT144" s="243" t="s">
        <v>226</v>
      </c>
      <c r="AU144" s="243" t="s">
        <v>89</v>
      </c>
      <c r="AY144" s="19" t="s">
        <v>224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9" t="s">
        <v>89</v>
      </c>
      <c r="BK144" s="244">
        <f>ROUND(I144*H144,2)</f>
        <v>0</v>
      </c>
      <c r="BL144" s="19" t="s">
        <v>230</v>
      </c>
      <c r="BM144" s="243" t="s">
        <v>4972</v>
      </c>
    </row>
    <row r="145" s="14" customFormat="1">
      <c r="A145" s="14"/>
      <c r="B145" s="257"/>
      <c r="C145" s="258"/>
      <c r="D145" s="247" t="s">
        <v>232</v>
      </c>
      <c r="E145" s="259" t="s">
        <v>1</v>
      </c>
      <c r="F145" s="260" t="s">
        <v>4973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232</v>
      </c>
      <c r="AU145" s="266" t="s">
        <v>89</v>
      </c>
      <c r="AV145" s="14" t="s">
        <v>84</v>
      </c>
      <c r="AW145" s="14" t="s">
        <v>33</v>
      </c>
      <c r="AX145" s="14" t="s">
        <v>78</v>
      </c>
      <c r="AY145" s="266" t="s">
        <v>224</v>
      </c>
    </row>
    <row r="146" s="13" customFormat="1">
      <c r="A146" s="13"/>
      <c r="B146" s="245"/>
      <c r="C146" s="246"/>
      <c r="D146" s="247" t="s">
        <v>232</v>
      </c>
      <c r="E146" s="248" t="s">
        <v>1</v>
      </c>
      <c r="F146" s="249" t="s">
        <v>4974</v>
      </c>
      <c r="G146" s="246"/>
      <c r="H146" s="250">
        <v>363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232</v>
      </c>
      <c r="AU146" s="256" t="s">
        <v>89</v>
      </c>
      <c r="AV146" s="13" t="s">
        <v>89</v>
      </c>
      <c r="AW146" s="13" t="s">
        <v>33</v>
      </c>
      <c r="AX146" s="13" t="s">
        <v>78</v>
      </c>
      <c r="AY146" s="256" t="s">
        <v>224</v>
      </c>
    </row>
    <row r="147" s="13" customFormat="1">
      <c r="A147" s="13"/>
      <c r="B147" s="245"/>
      <c r="C147" s="246"/>
      <c r="D147" s="247" t="s">
        <v>232</v>
      </c>
      <c r="E147" s="248" t="s">
        <v>1</v>
      </c>
      <c r="F147" s="249" t="s">
        <v>4975</v>
      </c>
      <c r="G147" s="246"/>
      <c r="H147" s="250">
        <v>50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232</v>
      </c>
      <c r="AU147" s="256" t="s">
        <v>89</v>
      </c>
      <c r="AV147" s="13" t="s">
        <v>89</v>
      </c>
      <c r="AW147" s="13" t="s">
        <v>33</v>
      </c>
      <c r="AX147" s="13" t="s">
        <v>78</v>
      </c>
      <c r="AY147" s="256" t="s">
        <v>224</v>
      </c>
    </row>
    <row r="148" s="13" customFormat="1">
      <c r="A148" s="13"/>
      <c r="B148" s="245"/>
      <c r="C148" s="246"/>
      <c r="D148" s="247" t="s">
        <v>232</v>
      </c>
      <c r="E148" s="248" t="s">
        <v>1</v>
      </c>
      <c r="F148" s="249" t="s">
        <v>4976</v>
      </c>
      <c r="G148" s="246"/>
      <c r="H148" s="250">
        <v>256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232</v>
      </c>
      <c r="AU148" s="256" t="s">
        <v>89</v>
      </c>
      <c r="AV148" s="13" t="s">
        <v>89</v>
      </c>
      <c r="AW148" s="13" t="s">
        <v>33</v>
      </c>
      <c r="AX148" s="13" t="s">
        <v>78</v>
      </c>
      <c r="AY148" s="256" t="s">
        <v>224</v>
      </c>
    </row>
    <row r="149" s="15" customFormat="1">
      <c r="A149" s="15"/>
      <c r="B149" s="267"/>
      <c r="C149" s="268"/>
      <c r="D149" s="247" t="s">
        <v>232</v>
      </c>
      <c r="E149" s="269" t="s">
        <v>1</v>
      </c>
      <c r="F149" s="270" t="s">
        <v>248</v>
      </c>
      <c r="G149" s="268"/>
      <c r="H149" s="271">
        <v>669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232</v>
      </c>
      <c r="AU149" s="277" t="s">
        <v>89</v>
      </c>
      <c r="AV149" s="15" t="s">
        <v>230</v>
      </c>
      <c r="AW149" s="15" t="s">
        <v>33</v>
      </c>
      <c r="AX149" s="15" t="s">
        <v>84</v>
      </c>
      <c r="AY149" s="277" t="s">
        <v>224</v>
      </c>
    </row>
    <row r="150" s="2" customFormat="1" ht="21.75" customHeight="1">
      <c r="A150" s="40"/>
      <c r="B150" s="41"/>
      <c r="C150" s="231" t="s">
        <v>260</v>
      </c>
      <c r="D150" s="231" t="s">
        <v>226</v>
      </c>
      <c r="E150" s="232" t="s">
        <v>234</v>
      </c>
      <c r="F150" s="233" t="s">
        <v>235</v>
      </c>
      <c r="G150" s="234" t="s">
        <v>236</v>
      </c>
      <c r="H150" s="235">
        <v>196.13</v>
      </c>
      <c r="I150" s="236"/>
      <c r="J150" s="237">
        <f>ROUND(I150*H150,2)</f>
        <v>0</v>
      </c>
      <c r="K150" s="238"/>
      <c r="L150" s="46"/>
      <c r="M150" s="239" t="s">
        <v>1</v>
      </c>
      <c r="N150" s="240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230</v>
      </c>
      <c r="AT150" s="243" t="s">
        <v>226</v>
      </c>
      <c r="AU150" s="243" t="s">
        <v>89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230</v>
      </c>
      <c r="BM150" s="243" t="s">
        <v>4977</v>
      </c>
    </row>
    <row r="151" s="14" customFormat="1">
      <c r="A151" s="14"/>
      <c r="B151" s="257"/>
      <c r="C151" s="258"/>
      <c r="D151" s="247" t="s">
        <v>232</v>
      </c>
      <c r="E151" s="259" t="s">
        <v>1</v>
      </c>
      <c r="F151" s="260" t="s">
        <v>4978</v>
      </c>
      <c r="G151" s="258"/>
      <c r="H151" s="259" t="s">
        <v>1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232</v>
      </c>
      <c r="AU151" s="266" t="s">
        <v>89</v>
      </c>
      <c r="AV151" s="14" t="s">
        <v>84</v>
      </c>
      <c r="AW151" s="14" t="s">
        <v>33</v>
      </c>
      <c r="AX151" s="14" t="s">
        <v>78</v>
      </c>
      <c r="AY151" s="266" t="s">
        <v>224</v>
      </c>
    </row>
    <row r="152" s="13" customFormat="1">
      <c r="A152" s="13"/>
      <c r="B152" s="245"/>
      <c r="C152" s="246"/>
      <c r="D152" s="247" t="s">
        <v>232</v>
      </c>
      <c r="E152" s="248" t="s">
        <v>1</v>
      </c>
      <c r="F152" s="249" t="s">
        <v>4979</v>
      </c>
      <c r="G152" s="246"/>
      <c r="H152" s="250">
        <v>127.05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232</v>
      </c>
      <c r="AU152" s="256" t="s">
        <v>89</v>
      </c>
      <c r="AV152" s="13" t="s">
        <v>89</v>
      </c>
      <c r="AW152" s="13" t="s">
        <v>33</v>
      </c>
      <c r="AX152" s="13" t="s">
        <v>78</v>
      </c>
      <c r="AY152" s="256" t="s">
        <v>224</v>
      </c>
    </row>
    <row r="153" s="13" customFormat="1">
      <c r="A153" s="13"/>
      <c r="B153" s="245"/>
      <c r="C153" s="246"/>
      <c r="D153" s="247" t="s">
        <v>232</v>
      </c>
      <c r="E153" s="248" t="s">
        <v>1</v>
      </c>
      <c r="F153" s="249" t="s">
        <v>4980</v>
      </c>
      <c r="G153" s="246"/>
      <c r="H153" s="250">
        <v>23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232</v>
      </c>
      <c r="AU153" s="256" t="s">
        <v>89</v>
      </c>
      <c r="AV153" s="13" t="s">
        <v>89</v>
      </c>
      <c r="AW153" s="13" t="s">
        <v>33</v>
      </c>
      <c r="AX153" s="13" t="s">
        <v>78</v>
      </c>
      <c r="AY153" s="256" t="s">
        <v>224</v>
      </c>
    </row>
    <row r="154" s="13" customFormat="1">
      <c r="A154" s="13"/>
      <c r="B154" s="245"/>
      <c r="C154" s="246"/>
      <c r="D154" s="247" t="s">
        <v>232</v>
      </c>
      <c r="E154" s="248" t="s">
        <v>1</v>
      </c>
      <c r="F154" s="249" t="s">
        <v>4981</v>
      </c>
      <c r="G154" s="246"/>
      <c r="H154" s="250">
        <v>46.079999999999998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232</v>
      </c>
      <c r="AU154" s="256" t="s">
        <v>89</v>
      </c>
      <c r="AV154" s="13" t="s">
        <v>89</v>
      </c>
      <c r="AW154" s="13" t="s">
        <v>33</v>
      </c>
      <c r="AX154" s="13" t="s">
        <v>78</v>
      </c>
      <c r="AY154" s="256" t="s">
        <v>224</v>
      </c>
    </row>
    <row r="155" s="15" customFormat="1">
      <c r="A155" s="15"/>
      <c r="B155" s="267"/>
      <c r="C155" s="268"/>
      <c r="D155" s="247" t="s">
        <v>232</v>
      </c>
      <c r="E155" s="269" t="s">
        <v>1</v>
      </c>
      <c r="F155" s="270" t="s">
        <v>248</v>
      </c>
      <c r="G155" s="268"/>
      <c r="H155" s="271">
        <v>196.13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232</v>
      </c>
      <c r="AU155" s="277" t="s">
        <v>89</v>
      </c>
      <c r="AV155" s="15" t="s">
        <v>230</v>
      </c>
      <c r="AW155" s="15" t="s">
        <v>33</v>
      </c>
      <c r="AX155" s="15" t="s">
        <v>84</v>
      </c>
      <c r="AY155" s="277" t="s">
        <v>224</v>
      </c>
    </row>
    <row r="156" s="2" customFormat="1" ht="16.5" customHeight="1">
      <c r="A156" s="40"/>
      <c r="B156" s="41"/>
      <c r="C156" s="231" t="s">
        <v>264</v>
      </c>
      <c r="D156" s="231" t="s">
        <v>226</v>
      </c>
      <c r="E156" s="232" t="s">
        <v>4982</v>
      </c>
      <c r="F156" s="233" t="s">
        <v>4983</v>
      </c>
      <c r="G156" s="234" t="s">
        <v>386</v>
      </c>
      <c r="H156" s="235">
        <v>1</v>
      </c>
      <c r="I156" s="236"/>
      <c r="J156" s="237">
        <f>ROUND(I156*H156,2)</f>
        <v>0</v>
      </c>
      <c r="K156" s="238"/>
      <c r="L156" s="46"/>
      <c r="M156" s="239" t="s">
        <v>1</v>
      </c>
      <c r="N156" s="240" t="s">
        <v>44</v>
      </c>
      <c r="O156" s="93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3" t="s">
        <v>230</v>
      </c>
      <c r="AT156" s="243" t="s">
        <v>226</v>
      </c>
      <c r="AU156" s="243" t="s">
        <v>89</v>
      </c>
      <c r="AY156" s="19" t="s">
        <v>224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9" t="s">
        <v>89</v>
      </c>
      <c r="BK156" s="244">
        <f>ROUND(I156*H156,2)</f>
        <v>0</v>
      </c>
      <c r="BL156" s="19" t="s">
        <v>230</v>
      </c>
      <c r="BM156" s="243" t="s">
        <v>4984</v>
      </c>
    </row>
    <row r="157" s="14" customFormat="1">
      <c r="A157" s="14"/>
      <c r="B157" s="257"/>
      <c r="C157" s="258"/>
      <c r="D157" s="247" t="s">
        <v>232</v>
      </c>
      <c r="E157" s="259" t="s">
        <v>1</v>
      </c>
      <c r="F157" s="260" t="s">
        <v>4985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232</v>
      </c>
      <c r="AU157" s="266" t="s">
        <v>89</v>
      </c>
      <c r="AV157" s="14" t="s">
        <v>84</v>
      </c>
      <c r="AW157" s="14" t="s">
        <v>33</v>
      </c>
      <c r="AX157" s="14" t="s">
        <v>78</v>
      </c>
      <c r="AY157" s="266" t="s">
        <v>224</v>
      </c>
    </row>
    <row r="158" s="13" customFormat="1">
      <c r="A158" s="13"/>
      <c r="B158" s="245"/>
      <c r="C158" s="246"/>
      <c r="D158" s="247" t="s">
        <v>232</v>
      </c>
      <c r="E158" s="248" t="s">
        <v>1</v>
      </c>
      <c r="F158" s="249" t="s">
        <v>4959</v>
      </c>
      <c r="G158" s="246"/>
      <c r="H158" s="250">
        <v>1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232</v>
      </c>
      <c r="AU158" s="256" t="s">
        <v>89</v>
      </c>
      <c r="AV158" s="13" t="s">
        <v>89</v>
      </c>
      <c r="AW158" s="13" t="s">
        <v>33</v>
      </c>
      <c r="AX158" s="13" t="s">
        <v>84</v>
      </c>
      <c r="AY158" s="256" t="s">
        <v>224</v>
      </c>
    </row>
    <row r="159" s="2" customFormat="1" ht="16.5" customHeight="1">
      <c r="A159" s="40"/>
      <c r="B159" s="41"/>
      <c r="C159" s="231" t="s">
        <v>270</v>
      </c>
      <c r="D159" s="231" t="s">
        <v>226</v>
      </c>
      <c r="E159" s="232" t="s">
        <v>4986</v>
      </c>
      <c r="F159" s="233" t="s">
        <v>4987</v>
      </c>
      <c r="G159" s="234" t="s">
        <v>386</v>
      </c>
      <c r="H159" s="235">
        <v>2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4988</v>
      </c>
    </row>
    <row r="160" s="14" customFormat="1">
      <c r="A160" s="14"/>
      <c r="B160" s="257"/>
      <c r="C160" s="258"/>
      <c r="D160" s="247" t="s">
        <v>232</v>
      </c>
      <c r="E160" s="259" t="s">
        <v>1</v>
      </c>
      <c r="F160" s="260" t="s">
        <v>4985</v>
      </c>
      <c r="G160" s="258"/>
      <c r="H160" s="259" t="s">
        <v>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232</v>
      </c>
      <c r="AU160" s="266" t="s">
        <v>89</v>
      </c>
      <c r="AV160" s="14" t="s">
        <v>84</v>
      </c>
      <c r="AW160" s="14" t="s">
        <v>33</v>
      </c>
      <c r="AX160" s="14" t="s">
        <v>78</v>
      </c>
      <c r="AY160" s="266" t="s">
        <v>224</v>
      </c>
    </row>
    <row r="161" s="13" customFormat="1">
      <c r="A161" s="13"/>
      <c r="B161" s="245"/>
      <c r="C161" s="246"/>
      <c r="D161" s="247" t="s">
        <v>232</v>
      </c>
      <c r="E161" s="248" t="s">
        <v>1</v>
      </c>
      <c r="F161" s="249" t="s">
        <v>4963</v>
      </c>
      <c r="G161" s="246"/>
      <c r="H161" s="250">
        <v>2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232</v>
      </c>
      <c r="AU161" s="256" t="s">
        <v>89</v>
      </c>
      <c r="AV161" s="13" t="s">
        <v>89</v>
      </c>
      <c r="AW161" s="13" t="s">
        <v>33</v>
      </c>
      <c r="AX161" s="13" t="s">
        <v>84</v>
      </c>
      <c r="AY161" s="256" t="s">
        <v>224</v>
      </c>
    </row>
    <row r="162" s="2" customFormat="1" ht="16.5" customHeight="1">
      <c r="A162" s="40"/>
      <c r="B162" s="41"/>
      <c r="C162" s="231" t="s">
        <v>276</v>
      </c>
      <c r="D162" s="231" t="s">
        <v>226</v>
      </c>
      <c r="E162" s="232" t="s">
        <v>4989</v>
      </c>
      <c r="F162" s="233" t="s">
        <v>4990</v>
      </c>
      <c r="G162" s="234" t="s">
        <v>386</v>
      </c>
      <c r="H162" s="235">
        <v>9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230</v>
      </c>
      <c r="AT162" s="243" t="s">
        <v>226</v>
      </c>
      <c r="AU162" s="243" t="s">
        <v>89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230</v>
      </c>
      <c r="BM162" s="243" t="s">
        <v>4991</v>
      </c>
    </row>
    <row r="163" s="14" customFormat="1">
      <c r="A163" s="14"/>
      <c r="B163" s="257"/>
      <c r="C163" s="258"/>
      <c r="D163" s="247" t="s">
        <v>232</v>
      </c>
      <c r="E163" s="259" t="s">
        <v>1</v>
      </c>
      <c r="F163" s="260" t="s">
        <v>4992</v>
      </c>
      <c r="G163" s="258"/>
      <c r="H163" s="259" t="s">
        <v>1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232</v>
      </c>
      <c r="AU163" s="266" t="s">
        <v>89</v>
      </c>
      <c r="AV163" s="14" t="s">
        <v>84</v>
      </c>
      <c r="AW163" s="14" t="s">
        <v>33</v>
      </c>
      <c r="AX163" s="14" t="s">
        <v>78</v>
      </c>
      <c r="AY163" s="266" t="s">
        <v>224</v>
      </c>
    </row>
    <row r="164" s="13" customFormat="1">
      <c r="A164" s="13"/>
      <c r="B164" s="245"/>
      <c r="C164" s="246"/>
      <c r="D164" s="247" t="s">
        <v>232</v>
      </c>
      <c r="E164" s="248" t="s">
        <v>1</v>
      </c>
      <c r="F164" s="249" t="s">
        <v>4993</v>
      </c>
      <c r="G164" s="246"/>
      <c r="H164" s="250">
        <v>9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232</v>
      </c>
      <c r="AU164" s="256" t="s">
        <v>89</v>
      </c>
      <c r="AV164" s="13" t="s">
        <v>89</v>
      </c>
      <c r="AW164" s="13" t="s">
        <v>33</v>
      </c>
      <c r="AX164" s="13" t="s">
        <v>84</v>
      </c>
      <c r="AY164" s="256" t="s">
        <v>224</v>
      </c>
    </row>
    <row r="165" s="2" customFormat="1" ht="16.5" customHeight="1">
      <c r="A165" s="40"/>
      <c r="B165" s="41"/>
      <c r="C165" s="231" t="s">
        <v>281</v>
      </c>
      <c r="D165" s="231" t="s">
        <v>226</v>
      </c>
      <c r="E165" s="232" t="s">
        <v>4994</v>
      </c>
      <c r="F165" s="233" t="s">
        <v>4995</v>
      </c>
      <c r="G165" s="234" t="s">
        <v>386</v>
      </c>
      <c r="H165" s="235">
        <v>18</v>
      </c>
      <c r="I165" s="236"/>
      <c r="J165" s="237">
        <f>ROUND(I165*H165,2)</f>
        <v>0</v>
      </c>
      <c r="K165" s="238"/>
      <c r="L165" s="46"/>
      <c r="M165" s="239" t="s">
        <v>1</v>
      </c>
      <c r="N165" s="240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230</v>
      </c>
      <c r="AT165" s="243" t="s">
        <v>226</v>
      </c>
      <c r="AU165" s="243" t="s">
        <v>89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230</v>
      </c>
      <c r="BM165" s="243" t="s">
        <v>4996</v>
      </c>
    </row>
    <row r="166" s="14" customFormat="1">
      <c r="A166" s="14"/>
      <c r="B166" s="257"/>
      <c r="C166" s="258"/>
      <c r="D166" s="247" t="s">
        <v>232</v>
      </c>
      <c r="E166" s="259" t="s">
        <v>1</v>
      </c>
      <c r="F166" s="260" t="s">
        <v>4992</v>
      </c>
      <c r="G166" s="258"/>
      <c r="H166" s="259" t="s">
        <v>1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232</v>
      </c>
      <c r="AU166" s="266" t="s">
        <v>89</v>
      </c>
      <c r="AV166" s="14" t="s">
        <v>84</v>
      </c>
      <c r="AW166" s="14" t="s">
        <v>33</v>
      </c>
      <c r="AX166" s="14" t="s">
        <v>78</v>
      </c>
      <c r="AY166" s="266" t="s">
        <v>224</v>
      </c>
    </row>
    <row r="167" s="13" customFormat="1">
      <c r="A167" s="13"/>
      <c r="B167" s="245"/>
      <c r="C167" s="246"/>
      <c r="D167" s="247" t="s">
        <v>232</v>
      </c>
      <c r="E167" s="248" t="s">
        <v>1</v>
      </c>
      <c r="F167" s="249" t="s">
        <v>4997</v>
      </c>
      <c r="G167" s="246"/>
      <c r="H167" s="250">
        <v>18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232</v>
      </c>
      <c r="AU167" s="256" t="s">
        <v>89</v>
      </c>
      <c r="AV167" s="13" t="s">
        <v>89</v>
      </c>
      <c r="AW167" s="13" t="s">
        <v>33</v>
      </c>
      <c r="AX167" s="13" t="s">
        <v>84</v>
      </c>
      <c r="AY167" s="256" t="s">
        <v>224</v>
      </c>
    </row>
    <row r="168" s="2" customFormat="1" ht="21.75" customHeight="1">
      <c r="A168" s="40"/>
      <c r="B168" s="41"/>
      <c r="C168" s="231" t="s">
        <v>288</v>
      </c>
      <c r="D168" s="231" t="s">
        <v>226</v>
      </c>
      <c r="E168" s="232" t="s">
        <v>249</v>
      </c>
      <c r="F168" s="233" t="s">
        <v>250</v>
      </c>
      <c r="G168" s="234" t="s">
        <v>236</v>
      </c>
      <c r="H168" s="235">
        <v>1188.9000000000001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230</v>
      </c>
      <c r="AT168" s="243" t="s">
        <v>226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230</v>
      </c>
      <c r="BM168" s="243" t="s">
        <v>4998</v>
      </c>
    </row>
    <row r="169" s="13" customFormat="1">
      <c r="A169" s="13"/>
      <c r="B169" s="245"/>
      <c r="C169" s="246"/>
      <c r="D169" s="247" t="s">
        <v>232</v>
      </c>
      <c r="E169" s="248" t="s">
        <v>1</v>
      </c>
      <c r="F169" s="249" t="s">
        <v>4999</v>
      </c>
      <c r="G169" s="246"/>
      <c r="H169" s="250">
        <v>33.450000000000003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232</v>
      </c>
      <c r="AU169" s="256" t="s">
        <v>89</v>
      </c>
      <c r="AV169" s="13" t="s">
        <v>89</v>
      </c>
      <c r="AW169" s="13" t="s">
        <v>33</v>
      </c>
      <c r="AX169" s="13" t="s">
        <v>78</v>
      </c>
      <c r="AY169" s="256" t="s">
        <v>224</v>
      </c>
    </row>
    <row r="170" s="13" customFormat="1">
      <c r="A170" s="13"/>
      <c r="B170" s="245"/>
      <c r="C170" s="246"/>
      <c r="D170" s="247" t="s">
        <v>232</v>
      </c>
      <c r="E170" s="248" t="s">
        <v>1</v>
      </c>
      <c r="F170" s="249" t="s">
        <v>5000</v>
      </c>
      <c r="G170" s="246"/>
      <c r="H170" s="250">
        <v>196.13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232</v>
      </c>
      <c r="AU170" s="256" t="s">
        <v>89</v>
      </c>
      <c r="AV170" s="13" t="s">
        <v>89</v>
      </c>
      <c r="AW170" s="13" t="s">
        <v>33</v>
      </c>
      <c r="AX170" s="13" t="s">
        <v>78</v>
      </c>
      <c r="AY170" s="256" t="s">
        <v>224</v>
      </c>
    </row>
    <row r="171" s="13" customFormat="1">
      <c r="A171" s="13"/>
      <c r="B171" s="245"/>
      <c r="C171" s="246"/>
      <c r="D171" s="247" t="s">
        <v>232</v>
      </c>
      <c r="E171" s="248" t="s">
        <v>1</v>
      </c>
      <c r="F171" s="249" t="s">
        <v>5001</v>
      </c>
      <c r="G171" s="246"/>
      <c r="H171" s="250">
        <v>11.800000000000001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232</v>
      </c>
      <c r="AU171" s="256" t="s">
        <v>89</v>
      </c>
      <c r="AV171" s="13" t="s">
        <v>89</v>
      </c>
      <c r="AW171" s="13" t="s">
        <v>33</v>
      </c>
      <c r="AX171" s="13" t="s">
        <v>78</v>
      </c>
      <c r="AY171" s="256" t="s">
        <v>224</v>
      </c>
    </row>
    <row r="172" s="14" customFormat="1">
      <c r="A172" s="14"/>
      <c r="B172" s="257"/>
      <c r="C172" s="258"/>
      <c r="D172" s="247" t="s">
        <v>232</v>
      </c>
      <c r="E172" s="259" t="s">
        <v>1</v>
      </c>
      <c r="F172" s="260" t="s">
        <v>5002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232</v>
      </c>
      <c r="AU172" s="266" t="s">
        <v>89</v>
      </c>
      <c r="AV172" s="14" t="s">
        <v>84</v>
      </c>
      <c r="AW172" s="14" t="s">
        <v>33</v>
      </c>
      <c r="AX172" s="14" t="s">
        <v>78</v>
      </c>
      <c r="AY172" s="266" t="s">
        <v>224</v>
      </c>
    </row>
    <row r="173" s="13" customFormat="1">
      <c r="A173" s="13"/>
      <c r="B173" s="245"/>
      <c r="C173" s="246"/>
      <c r="D173" s="247" t="s">
        <v>232</v>
      </c>
      <c r="E173" s="248" t="s">
        <v>1</v>
      </c>
      <c r="F173" s="249" t="s">
        <v>5003</v>
      </c>
      <c r="G173" s="246"/>
      <c r="H173" s="250">
        <v>165.14599999999999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232</v>
      </c>
      <c r="AU173" s="256" t="s">
        <v>89</v>
      </c>
      <c r="AV173" s="13" t="s">
        <v>89</v>
      </c>
      <c r="AW173" s="13" t="s">
        <v>33</v>
      </c>
      <c r="AX173" s="13" t="s">
        <v>78</v>
      </c>
      <c r="AY173" s="256" t="s">
        <v>224</v>
      </c>
    </row>
    <row r="174" s="13" customFormat="1">
      <c r="A174" s="13"/>
      <c r="B174" s="245"/>
      <c r="C174" s="246"/>
      <c r="D174" s="247" t="s">
        <v>232</v>
      </c>
      <c r="E174" s="248" t="s">
        <v>1</v>
      </c>
      <c r="F174" s="249" t="s">
        <v>5004</v>
      </c>
      <c r="G174" s="246"/>
      <c r="H174" s="250">
        <v>156.59700000000001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232</v>
      </c>
      <c r="AU174" s="256" t="s">
        <v>89</v>
      </c>
      <c r="AV174" s="13" t="s">
        <v>89</v>
      </c>
      <c r="AW174" s="13" t="s">
        <v>33</v>
      </c>
      <c r="AX174" s="13" t="s">
        <v>78</v>
      </c>
      <c r="AY174" s="256" t="s">
        <v>224</v>
      </c>
    </row>
    <row r="175" s="13" customFormat="1">
      <c r="A175" s="13"/>
      <c r="B175" s="245"/>
      <c r="C175" s="246"/>
      <c r="D175" s="247" t="s">
        <v>232</v>
      </c>
      <c r="E175" s="248" t="s">
        <v>1</v>
      </c>
      <c r="F175" s="249" t="s">
        <v>5005</v>
      </c>
      <c r="G175" s="246"/>
      <c r="H175" s="250">
        <v>156.59700000000001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232</v>
      </c>
      <c r="AU175" s="256" t="s">
        <v>89</v>
      </c>
      <c r="AV175" s="13" t="s">
        <v>89</v>
      </c>
      <c r="AW175" s="13" t="s">
        <v>33</v>
      </c>
      <c r="AX175" s="13" t="s">
        <v>78</v>
      </c>
      <c r="AY175" s="256" t="s">
        <v>224</v>
      </c>
    </row>
    <row r="176" s="13" customFormat="1">
      <c r="A176" s="13"/>
      <c r="B176" s="245"/>
      <c r="C176" s="246"/>
      <c r="D176" s="247" t="s">
        <v>232</v>
      </c>
      <c r="E176" s="248" t="s">
        <v>1</v>
      </c>
      <c r="F176" s="249" t="s">
        <v>5006</v>
      </c>
      <c r="G176" s="246"/>
      <c r="H176" s="250">
        <v>273.05000000000001</v>
      </c>
      <c r="I176" s="251"/>
      <c r="J176" s="246"/>
      <c r="K176" s="246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232</v>
      </c>
      <c r="AU176" s="256" t="s">
        <v>89</v>
      </c>
      <c r="AV176" s="13" t="s">
        <v>89</v>
      </c>
      <c r="AW176" s="13" t="s">
        <v>33</v>
      </c>
      <c r="AX176" s="13" t="s">
        <v>78</v>
      </c>
      <c r="AY176" s="256" t="s">
        <v>224</v>
      </c>
    </row>
    <row r="177" s="13" customFormat="1">
      <c r="A177" s="13"/>
      <c r="B177" s="245"/>
      <c r="C177" s="246"/>
      <c r="D177" s="247" t="s">
        <v>232</v>
      </c>
      <c r="E177" s="248" t="s">
        <v>1</v>
      </c>
      <c r="F177" s="249" t="s">
        <v>5007</v>
      </c>
      <c r="G177" s="246"/>
      <c r="H177" s="250">
        <v>196.13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232</v>
      </c>
      <c r="AU177" s="256" t="s">
        <v>89</v>
      </c>
      <c r="AV177" s="13" t="s">
        <v>89</v>
      </c>
      <c r="AW177" s="13" t="s">
        <v>33</v>
      </c>
      <c r="AX177" s="13" t="s">
        <v>78</v>
      </c>
      <c r="AY177" s="256" t="s">
        <v>224</v>
      </c>
    </row>
    <row r="178" s="15" customFormat="1">
      <c r="A178" s="15"/>
      <c r="B178" s="267"/>
      <c r="C178" s="268"/>
      <c r="D178" s="247" t="s">
        <v>232</v>
      </c>
      <c r="E178" s="269" t="s">
        <v>1</v>
      </c>
      <c r="F178" s="270" t="s">
        <v>248</v>
      </c>
      <c r="G178" s="268"/>
      <c r="H178" s="271">
        <v>1188.9000000000001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232</v>
      </c>
      <c r="AU178" s="277" t="s">
        <v>89</v>
      </c>
      <c r="AV178" s="15" t="s">
        <v>230</v>
      </c>
      <c r="AW178" s="15" t="s">
        <v>33</v>
      </c>
      <c r="AX178" s="15" t="s">
        <v>84</v>
      </c>
      <c r="AY178" s="277" t="s">
        <v>224</v>
      </c>
    </row>
    <row r="179" s="2" customFormat="1" ht="16.5" customHeight="1">
      <c r="A179" s="40"/>
      <c r="B179" s="41"/>
      <c r="C179" s="231" t="s">
        <v>8</v>
      </c>
      <c r="D179" s="231" t="s">
        <v>226</v>
      </c>
      <c r="E179" s="232" t="s">
        <v>256</v>
      </c>
      <c r="F179" s="233" t="s">
        <v>257</v>
      </c>
      <c r="G179" s="234" t="s">
        <v>236</v>
      </c>
      <c r="H179" s="235">
        <v>11.800000000000001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230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230</v>
      </c>
      <c r="BM179" s="243" t="s">
        <v>5008</v>
      </c>
    </row>
    <row r="180" s="13" customFormat="1">
      <c r="A180" s="13"/>
      <c r="B180" s="245"/>
      <c r="C180" s="246"/>
      <c r="D180" s="247" t="s">
        <v>232</v>
      </c>
      <c r="E180" s="248" t="s">
        <v>1</v>
      </c>
      <c r="F180" s="249" t="s">
        <v>5009</v>
      </c>
      <c r="G180" s="246"/>
      <c r="H180" s="250">
        <v>11.800000000000001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232</v>
      </c>
      <c r="AU180" s="256" t="s">
        <v>89</v>
      </c>
      <c r="AV180" s="13" t="s">
        <v>89</v>
      </c>
      <c r="AW180" s="13" t="s">
        <v>33</v>
      </c>
      <c r="AX180" s="13" t="s">
        <v>84</v>
      </c>
      <c r="AY180" s="256" t="s">
        <v>224</v>
      </c>
    </row>
    <row r="181" s="2" customFormat="1" ht="16.5" customHeight="1">
      <c r="A181" s="40"/>
      <c r="B181" s="41"/>
      <c r="C181" s="231" t="s">
        <v>304</v>
      </c>
      <c r="D181" s="231" t="s">
        <v>226</v>
      </c>
      <c r="E181" s="232" t="s">
        <v>5010</v>
      </c>
      <c r="F181" s="233" t="s">
        <v>5011</v>
      </c>
      <c r="G181" s="234" t="s">
        <v>236</v>
      </c>
      <c r="H181" s="235">
        <v>947.51999999999998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230</v>
      </c>
      <c r="AT181" s="243" t="s">
        <v>226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230</v>
      </c>
      <c r="BM181" s="243" t="s">
        <v>5012</v>
      </c>
    </row>
    <row r="182" s="14" customFormat="1">
      <c r="A182" s="14"/>
      <c r="B182" s="257"/>
      <c r="C182" s="258"/>
      <c r="D182" s="247" t="s">
        <v>232</v>
      </c>
      <c r="E182" s="259" t="s">
        <v>1</v>
      </c>
      <c r="F182" s="260" t="s">
        <v>5013</v>
      </c>
      <c r="G182" s="258"/>
      <c r="H182" s="259" t="s">
        <v>1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232</v>
      </c>
      <c r="AU182" s="266" t="s">
        <v>89</v>
      </c>
      <c r="AV182" s="14" t="s">
        <v>84</v>
      </c>
      <c r="AW182" s="14" t="s">
        <v>33</v>
      </c>
      <c r="AX182" s="14" t="s">
        <v>78</v>
      </c>
      <c r="AY182" s="266" t="s">
        <v>224</v>
      </c>
    </row>
    <row r="183" s="13" customFormat="1">
      <c r="A183" s="13"/>
      <c r="B183" s="245"/>
      <c r="C183" s="246"/>
      <c r="D183" s="247" t="s">
        <v>232</v>
      </c>
      <c r="E183" s="248" t="s">
        <v>1</v>
      </c>
      <c r="F183" s="249" t="s">
        <v>5003</v>
      </c>
      <c r="G183" s="246"/>
      <c r="H183" s="250">
        <v>165.14599999999999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232</v>
      </c>
      <c r="AU183" s="256" t="s">
        <v>89</v>
      </c>
      <c r="AV183" s="13" t="s">
        <v>89</v>
      </c>
      <c r="AW183" s="13" t="s">
        <v>33</v>
      </c>
      <c r="AX183" s="13" t="s">
        <v>78</v>
      </c>
      <c r="AY183" s="256" t="s">
        <v>224</v>
      </c>
    </row>
    <row r="184" s="13" customFormat="1">
      <c r="A184" s="13"/>
      <c r="B184" s="245"/>
      <c r="C184" s="246"/>
      <c r="D184" s="247" t="s">
        <v>232</v>
      </c>
      <c r="E184" s="248" t="s">
        <v>1</v>
      </c>
      <c r="F184" s="249" t="s">
        <v>5004</v>
      </c>
      <c r="G184" s="246"/>
      <c r="H184" s="250">
        <v>156.59700000000001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232</v>
      </c>
      <c r="AU184" s="256" t="s">
        <v>89</v>
      </c>
      <c r="AV184" s="13" t="s">
        <v>89</v>
      </c>
      <c r="AW184" s="13" t="s">
        <v>33</v>
      </c>
      <c r="AX184" s="13" t="s">
        <v>78</v>
      </c>
      <c r="AY184" s="256" t="s">
        <v>224</v>
      </c>
    </row>
    <row r="185" s="13" customFormat="1">
      <c r="A185" s="13"/>
      <c r="B185" s="245"/>
      <c r="C185" s="246"/>
      <c r="D185" s="247" t="s">
        <v>232</v>
      </c>
      <c r="E185" s="248" t="s">
        <v>1</v>
      </c>
      <c r="F185" s="249" t="s">
        <v>5005</v>
      </c>
      <c r="G185" s="246"/>
      <c r="H185" s="250">
        <v>156.59700000000001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232</v>
      </c>
      <c r="AU185" s="256" t="s">
        <v>89</v>
      </c>
      <c r="AV185" s="13" t="s">
        <v>89</v>
      </c>
      <c r="AW185" s="13" t="s">
        <v>33</v>
      </c>
      <c r="AX185" s="13" t="s">
        <v>78</v>
      </c>
      <c r="AY185" s="256" t="s">
        <v>224</v>
      </c>
    </row>
    <row r="186" s="13" customFormat="1">
      <c r="A186" s="13"/>
      <c r="B186" s="245"/>
      <c r="C186" s="246"/>
      <c r="D186" s="247" t="s">
        <v>232</v>
      </c>
      <c r="E186" s="248" t="s">
        <v>1</v>
      </c>
      <c r="F186" s="249" t="s">
        <v>5006</v>
      </c>
      <c r="G186" s="246"/>
      <c r="H186" s="250">
        <v>273.05000000000001</v>
      </c>
      <c r="I186" s="251"/>
      <c r="J186" s="246"/>
      <c r="K186" s="246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232</v>
      </c>
      <c r="AU186" s="256" t="s">
        <v>89</v>
      </c>
      <c r="AV186" s="13" t="s">
        <v>89</v>
      </c>
      <c r="AW186" s="13" t="s">
        <v>33</v>
      </c>
      <c r="AX186" s="13" t="s">
        <v>78</v>
      </c>
      <c r="AY186" s="256" t="s">
        <v>224</v>
      </c>
    </row>
    <row r="187" s="13" customFormat="1">
      <c r="A187" s="13"/>
      <c r="B187" s="245"/>
      <c r="C187" s="246"/>
      <c r="D187" s="247" t="s">
        <v>232</v>
      </c>
      <c r="E187" s="248" t="s">
        <v>1</v>
      </c>
      <c r="F187" s="249" t="s">
        <v>5007</v>
      </c>
      <c r="G187" s="246"/>
      <c r="H187" s="250">
        <v>196.13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232</v>
      </c>
      <c r="AU187" s="256" t="s">
        <v>89</v>
      </c>
      <c r="AV187" s="13" t="s">
        <v>89</v>
      </c>
      <c r="AW187" s="13" t="s">
        <v>33</v>
      </c>
      <c r="AX187" s="13" t="s">
        <v>78</v>
      </c>
      <c r="AY187" s="256" t="s">
        <v>224</v>
      </c>
    </row>
    <row r="188" s="15" customFormat="1">
      <c r="A188" s="15"/>
      <c r="B188" s="267"/>
      <c r="C188" s="268"/>
      <c r="D188" s="247" t="s">
        <v>232</v>
      </c>
      <c r="E188" s="269" t="s">
        <v>1</v>
      </c>
      <c r="F188" s="270" t="s">
        <v>248</v>
      </c>
      <c r="G188" s="268"/>
      <c r="H188" s="271">
        <v>947.51999999999998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232</v>
      </c>
      <c r="AU188" s="277" t="s">
        <v>89</v>
      </c>
      <c r="AV188" s="15" t="s">
        <v>230</v>
      </c>
      <c r="AW188" s="15" t="s">
        <v>33</v>
      </c>
      <c r="AX188" s="15" t="s">
        <v>84</v>
      </c>
      <c r="AY188" s="277" t="s">
        <v>224</v>
      </c>
    </row>
    <row r="189" s="2" customFormat="1" ht="24.15" customHeight="1">
      <c r="A189" s="40"/>
      <c r="B189" s="41"/>
      <c r="C189" s="231" t="s">
        <v>310</v>
      </c>
      <c r="D189" s="231" t="s">
        <v>226</v>
      </c>
      <c r="E189" s="232" t="s">
        <v>5014</v>
      </c>
      <c r="F189" s="233" t="s">
        <v>5015</v>
      </c>
      <c r="G189" s="234" t="s">
        <v>236</v>
      </c>
      <c r="H189" s="235">
        <v>947.51999999999998</v>
      </c>
      <c r="I189" s="236"/>
      <c r="J189" s="237">
        <f>ROUND(I189*H189,2)</f>
        <v>0</v>
      </c>
      <c r="K189" s="238"/>
      <c r="L189" s="46"/>
      <c r="M189" s="239" t="s">
        <v>1</v>
      </c>
      <c r="N189" s="240" t="s">
        <v>44</v>
      </c>
      <c r="O189" s="93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3" t="s">
        <v>230</v>
      </c>
      <c r="AT189" s="243" t="s">
        <v>226</v>
      </c>
      <c r="AU189" s="243" t="s">
        <v>89</v>
      </c>
      <c r="AY189" s="19" t="s">
        <v>224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9" t="s">
        <v>89</v>
      </c>
      <c r="BK189" s="244">
        <f>ROUND(I189*H189,2)</f>
        <v>0</v>
      </c>
      <c r="BL189" s="19" t="s">
        <v>230</v>
      </c>
      <c r="BM189" s="243" t="s">
        <v>5016</v>
      </c>
    </row>
    <row r="190" s="14" customFormat="1">
      <c r="A190" s="14"/>
      <c r="B190" s="257"/>
      <c r="C190" s="258"/>
      <c r="D190" s="247" t="s">
        <v>232</v>
      </c>
      <c r="E190" s="259" t="s">
        <v>1</v>
      </c>
      <c r="F190" s="260" t="s">
        <v>5017</v>
      </c>
      <c r="G190" s="258"/>
      <c r="H190" s="259" t="s">
        <v>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232</v>
      </c>
      <c r="AU190" s="266" t="s">
        <v>89</v>
      </c>
      <c r="AV190" s="14" t="s">
        <v>84</v>
      </c>
      <c r="AW190" s="14" t="s">
        <v>33</v>
      </c>
      <c r="AX190" s="14" t="s">
        <v>78</v>
      </c>
      <c r="AY190" s="266" t="s">
        <v>224</v>
      </c>
    </row>
    <row r="191" s="13" customFormat="1">
      <c r="A191" s="13"/>
      <c r="B191" s="245"/>
      <c r="C191" s="246"/>
      <c r="D191" s="247" t="s">
        <v>232</v>
      </c>
      <c r="E191" s="248" t="s">
        <v>1</v>
      </c>
      <c r="F191" s="249" t="s">
        <v>5003</v>
      </c>
      <c r="G191" s="246"/>
      <c r="H191" s="250">
        <v>165.14599999999999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232</v>
      </c>
      <c r="AU191" s="256" t="s">
        <v>89</v>
      </c>
      <c r="AV191" s="13" t="s">
        <v>89</v>
      </c>
      <c r="AW191" s="13" t="s">
        <v>33</v>
      </c>
      <c r="AX191" s="13" t="s">
        <v>78</v>
      </c>
      <c r="AY191" s="256" t="s">
        <v>224</v>
      </c>
    </row>
    <row r="192" s="13" customFormat="1">
      <c r="A192" s="13"/>
      <c r="B192" s="245"/>
      <c r="C192" s="246"/>
      <c r="D192" s="247" t="s">
        <v>232</v>
      </c>
      <c r="E192" s="248" t="s">
        <v>1</v>
      </c>
      <c r="F192" s="249" t="s">
        <v>5004</v>
      </c>
      <c r="G192" s="246"/>
      <c r="H192" s="250">
        <v>156.59700000000001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232</v>
      </c>
      <c r="AU192" s="256" t="s">
        <v>89</v>
      </c>
      <c r="AV192" s="13" t="s">
        <v>89</v>
      </c>
      <c r="AW192" s="13" t="s">
        <v>33</v>
      </c>
      <c r="AX192" s="13" t="s">
        <v>78</v>
      </c>
      <c r="AY192" s="256" t="s">
        <v>224</v>
      </c>
    </row>
    <row r="193" s="13" customFormat="1">
      <c r="A193" s="13"/>
      <c r="B193" s="245"/>
      <c r="C193" s="246"/>
      <c r="D193" s="247" t="s">
        <v>232</v>
      </c>
      <c r="E193" s="248" t="s">
        <v>1</v>
      </c>
      <c r="F193" s="249" t="s">
        <v>5005</v>
      </c>
      <c r="G193" s="246"/>
      <c r="H193" s="250">
        <v>156.59700000000001</v>
      </c>
      <c r="I193" s="251"/>
      <c r="J193" s="246"/>
      <c r="K193" s="246"/>
      <c r="L193" s="252"/>
      <c r="M193" s="253"/>
      <c r="N193" s="254"/>
      <c r="O193" s="254"/>
      <c r="P193" s="254"/>
      <c r="Q193" s="254"/>
      <c r="R193" s="254"/>
      <c r="S193" s="254"/>
      <c r="T193" s="25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6" t="s">
        <v>232</v>
      </c>
      <c r="AU193" s="256" t="s">
        <v>89</v>
      </c>
      <c r="AV193" s="13" t="s">
        <v>89</v>
      </c>
      <c r="AW193" s="13" t="s">
        <v>33</v>
      </c>
      <c r="AX193" s="13" t="s">
        <v>78</v>
      </c>
      <c r="AY193" s="256" t="s">
        <v>224</v>
      </c>
    </row>
    <row r="194" s="13" customFormat="1">
      <c r="A194" s="13"/>
      <c r="B194" s="245"/>
      <c r="C194" s="246"/>
      <c r="D194" s="247" t="s">
        <v>232</v>
      </c>
      <c r="E194" s="248" t="s">
        <v>1</v>
      </c>
      <c r="F194" s="249" t="s">
        <v>5006</v>
      </c>
      <c r="G194" s="246"/>
      <c r="H194" s="250">
        <v>273.05000000000001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232</v>
      </c>
      <c r="AU194" s="256" t="s">
        <v>89</v>
      </c>
      <c r="AV194" s="13" t="s">
        <v>89</v>
      </c>
      <c r="AW194" s="13" t="s">
        <v>33</v>
      </c>
      <c r="AX194" s="13" t="s">
        <v>78</v>
      </c>
      <c r="AY194" s="256" t="s">
        <v>224</v>
      </c>
    </row>
    <row r="195" s="13" customFormat="1">
      <c r="A195" s="13"/>
      <c r="B195" s="245"/>
      <c r="C195" s="246"/>
      <c r="D195" s="247" t="s">
        <v>232</v>
      </c>
      <c r="E195" s="248" t="s">
        <v>1</v>
      </c>
      <c r="F195" s="249" t="s">
        <v>5007</v>
      </c>
      <c r="G195" s="246"/>
      <c r="H195" s="250">
        <v>196.13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232</v>
      </c>
      <c r="AU195" s="256" t="s">
        <v>89</v>
      </c>
      <c r="AV195" s="13" t="s">
        <v>89</v>
      </c>
      <c r="AW195" s="13" t="s">
        <v>33</v>
      </c>
      <c r="AX195" s="13" t="s">
        <v>78</v>
      </c>
      <c r="AY195" s="256" t="s">
        <v>224</v>
      </c>
    </row>
    <row r="196" s="15" customFormat="1">
      <c r="A196" s="15"/>
      <c r="B196" s="267"/>
      <c r="C196" s="268"/>
      <c r="D196" s="247" t="s">
        <v>232</v>
      </c>
      <c r="E196" s="269" t="s">
        <v>1</v>
      </c>
      <c r="F196" s="270" t="s">
        <v>248</v>
      </c>
      <c r="G196" s="268"/>
      <c r="H196" s="271">
        <v>947.51999999999998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232</v>
      </c>
      <c r="AU196" s="277" t="s">
        <v>89</v>
      </c>
      <c r="AV196" s="15" t="s">
        <v>230</v>
      </c>
      <c r="AW196" s="15" t="s">
        <v>33</v>
      </c>
      <c r="AX196" s="15" t="s">
        <v>84</v>
      </c>
      <c r="AY196" s="277" t="s">
        <v>224</v>
      </c>
    </row>
    <row r="197" s="2" customFormat="1" ht="16.5" customHeight="1">
      <c r="A197" s="40"/>
      <c r="B197" s="41"/>
      <c r="C197" s="231" t="s">
        <v>315</v>
      </c>
      <c r="D197" s="231" t="s">
        <v>226</v>
      </c>
      <c r="E197" s="232" t="s">
        <v>261</v>
      </c>
      <c r="F197" s="233" t="s">
        <v>262</v>
      </c>
      <c r="G197" s="234" t="s">
        <v>229</v>
      </c>
      <c r="H197" s="235">
        <v>684</v>
      </c>
      <c r="I197" s="236"/>
      <c r="J197" s="237">
        <f>ROUND(I197*H197,2)</f>
        <v>0</v>
      </c>
      <c r="K197" s="238"/>
      <c r="L197" s="46"/>
      <c r="M197" s="239" t="s">
        <v>1</v>
      </c>
      <c r="N197" s="240" t="s">
        <v>44</v>
      </c>
      <c r="O197" s="93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3" t="s">
        <v>230</v>
      </c>
      <c r="AT197" s="243" t="s">
        <v>226</v>
      </c>
      <c r="AU197" s="243" t="s">
        <v>89</v>
      </c>
      <c r="AY197" s="19" t="s">
        <v>224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9" t="s">
        <v>89</v>
      </c>
      <c r="BK197" s="244">
        <f>ROUND(I197*H197,2)</f>
        <v>0</v>
      </c>
      <c r="BL197" s="19" t="s">
        <v>230</v>
      </c>
      <c r="BM197" s="243" t="s">
        <v>5018</v>
      </c>
    </row>
    <row r="198" s="14" customFormat="1">
      <c r="A198" s="14"/>
      <c r="B198" s="257"/>
      <c r="C198" s="258"/>
      <c r="D198" s="247" t="s">
        <v>232</v>
      </c>
      <c r="E198" s="259" t="s">
        <v>1</v>
      </c>
      <c r="F198" s="260" t="s">
        <v>5019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232</v>
      </c>
      <c r="AU198" s="266" t="s">
        <v>89</v>
      </c>
      <c r="AV198" s="14" t="s">
        <v>84</v>
      </c>
      <c r="AW198" s="14" t="s">
        <v>33</v>
      </c>
      <c r="AX198" s="14" t="s">
        <v>78</v>
      </c>
      <c r="AY198" s="266" t="s">
        <v>224</v>
      </c>
    </row>
    <row r="199" s="13" customFormat="1">
      <c r="A199" s="13"/>
      <c r="B199" s="245"/>
      <c r="C199" s="246"/>
      <c r="D199" s="247" t="s">
        <v>232</v>
      </c>
      <c r="E199" s="248" t="s">
        <v>1</v>
      </c>
      <c r="F199" s="249" t="s">
        <v>4974</v>
      </c>
      <c r="G199" s="246"/>
      <c r="H199" s="250">
        <v>363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232</v>
      </c>
      <c r="AU199" s="256" t="s">
        <v>89</v>
      </c>
      <c r="AV199" s="13" t="s">
        <v>89</v>
      </c>
      <c r="AW199" s="13" t="s">
        <v>33</v>
      </c>
      <c r="AX199" s="13" t="s">
        <v>78</v>
      </c>
      <c r="AY199" s="256" t="s">
        <v>224</v>
      </c>
    </row>
    <row r="200" s="13" customFormat="1">
      <c r="A200" s="13"/>
      <c r="B200" s="245"/>
      <c r="C200" s="246"/>
      <c r="D200" s="247" t="s">
        <v>232</v>
      </c>
      <c r="E200" s="248" t="s">
        <v>1</v>
      </c>
      <c r="F200" s="249" t="s">
        <v>4975</v>
      </c>
      <c r="G200" s="246"/>
      <c r="H200" s="250">
        <v>50</v>
      </c>
      <c r="I200" s="251"/>
      <c r="J200" s="246"/>
      <c r="K200" s="246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232</v>
      </c>
      <c r="AU200" s="256" t="s">
        <v>89</v>
      </c>
      <c r="AV200" s="13" t="s">
        <v>89</v>
      </c>
      <c r="AW200" s="13" t="s">
        <v>33</v>
      </c>
      <c r="AX200" s="13" t="s">
        <v>78</v>
      </c>
      <c r="AY200" s="256" t="s">
        <v>224</v>
      </c>
    </row>
    <row r="201" s="13" customFormat="1">
      <c r="A201" s="13"/>
      <c r="B201" s="245"/>
      <c r="C201" s="246"/>
      <c r="D201" s="247" t="s">
        <v>232</v>
      </c>
      <c r="E201" s="248" t="s">
        <v>1</v>
      </c>
      <c r="F201" s="249" t="s">
        <v>4976</v>
      </c>
      <c r="G201" s="246"/>
      <c r="H201" s="250">
        <v>256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232</v>
      </c>
      <c r="AU201" s="256" t="s">
        <v>89</v>
      </c>
      <c r="AV201" s="13" t="s">
        <v>89</v>
      </c>
      <c r="AW201" s="13" t="s">
        <v>33</v>
      </c>
      <c r="AX201" s="13" t="s">
        <v>78</v>
      </c>
      <c r="AY201" s="256" t="s">
        <v>224</v>
      </c>
    </row>
    <row r="202" s="13" customFormat="1">
      <c r="A202" s="13"/>
      <c r="B202" s="245"/>
      <c r="C202" s="246"/>
      <c r="D202" s="247" t="s">
        <v>232</v>
      </c>
      <c r="E202" s="248" t="s">
        <v>1</v>
      </c>
      <c r="F202" s="249" t="s">
        <v>5020</v>
      </c>
      <c r="G202" s="246"/>
      <c r="H202" s="250">
        <v>15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232</v>
      </c>
      <c r="AU202" s="256" t="s">
        <v>89</v>
      </c>
      <c r="AV202" s="13" t="s">
        <v>89</v>
      </c>
      <c r="AW202" s="13" t="s">
        <v>33</v>
      </c>
      <c r="AX202" s="13" t="s">
        <v>78</v>
      </c>
      <c r="AY202" s="256" t="s">
        <v>224</v>
      </c>
    </row>
    <row r="203" s="15" customFormat="1">
      <c r="A203" s="15"/>
      <c r="B203" s="267"/>
      <c r="C203" s="268"/>
      <c r="D203" s="247" t="s">
        <v>232</v>
      </c>
      <c r="E203" s="269" t="s">
        <v>1</v>
      </c>
      <c r="F203" s="270" t="s">
        <v>248</v>
      </c>
      <c r="G203" s="268"/>
      <c r="H203" s="271">
        <v>684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232</v>
      </c>
      <c r="AU203" s="277" t="s">
        <v>89</v>
      </c>
      <c r="AV203" s="15" t="s">
        <v>230</v>
      </c>
      <c r="AW203" s="15" t="s">
        <v>33</v>
      </c>
      <c r="AX203" s="15" t="s">
        <v>84</v>
      </c>
      <c r="AY203" s="277" t="s">
        <v>224</v>
      </c>
    </row>
    <row r="204" s="2" customFormat="1" ht="16.5" customHeight="1">
      <c r="A204" s="40"/>
      <c r="B204" s="41"/>
      <c r="C204" s="231" t="s">
        <v>319</v>
      </c>
      <c r="D204" s="231" t="s">
        <v>226</v>
      </c>
      <c r="E204" s="232" t="s">
        <v>4899</v>
      </c>
      <c r="F204" s="233" t="s">
        <v>4900</v>
      </c>
      <c r="G204" s="234" t="s">
        <v>236</v>
      </c>
      <c r="H204" s="235">
        <v>11.800000000000001</v>
      </c>
      <c r="I204" s="236"/>
      <c r="J204" s="237">
        <f>ROUND(I204*H204,2)</f>
        <v>0</v>
      </c>
      <c r="K204" s="238"/>
      <c r="L204" s="46"/>
      <c r="M204" s="239" t="s">
        <v>1</v>
      </c>
      <c r="N204" s="240" t="s">
        <v>44</v>
      </c>
      <c r="O204" s="93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3" t="s">
        <v>230</v>
      </c>
      <c r="AT204" s="243" t="s">
        <v>226</v>
      </c>
      <c r="AU204" s="243" t="s">
        <v>89</v>
      </c>
      <c r="AY204" s="19" t="s">
        <v>224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9" t="s">
        <v>89</v>
      </c>
      <c r="BK204" s="244">
        <f>ROUND(I204*H204,2)</f>
        <v>0</v>
      </c>
      <c r="BL204" s="19" t="s">
        <v>230</v>
      </c>
      <c r="BM204" s="243" t="s">
        <v>5021</v>
      </c>
    </row>
    <row r="205" s="13" customFormat="1">
      <c r="A205" s="13"/>
      <c r="B205" s="245"/>
      <c r="C205" s="246"/>
      <c r="D205" s="247" t="s">
        <v>232</v>
      </c>
      <c r="E205" s="248" t="s">
        <v>1</v>
      </c>
      <c r="F205" s="249" t="s">
        <v>5022</v>
      </c>
      <c r="G205" s="246"/>
      <c r="H205" s="250">
        <v>11.800000000000001</v>
      </c>
      <c r="I205" s="251"/>
      <c r="J205" s="246"/>
      <c r="K205" s="246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232</v>
      </c>
      <c r="AU205" s="256" t="s">
        <v>89</v>
      </c>
      <c r="AV205" s="13" t="s">
        <v>89</v>
      </c>
      <c r="AW205" s="13" t="s">
        <v>33</v>
      </c>
      <c r="AX205" s="13" t="s">
        <v>84</v>
      </c>
      <c r="AY205" s="256" t="s">
        <v>224</v>
      </c>
    </row>
    <row r="206" s="2" customFormat="1" ht="16.5" customHeight="1">
      <c r="A206" s="40"/>
      <c r="B206" s="41"/>
      <c r="C206" s="231" t="s">
        <v>326</v>
      </c>
      <c r="D206" s="231" t="s">
        <v>226</v>
      </c>
      <c r="E206" s="232" t="s">
        <v>5023</v>
      </c>
      <c r="F206" s="233" t="s">
        <v>5024</v>
      </c>
      <c r="G206" s="234" t="s">
        <v>386</v>
      </c>
      <c r="H206" s="235">
        <v>1</v>
      </c>
      <c r="I206" s="236"/>
      <c r="J206" s="237">
        <f>ROUND(I206*H206,2)</f>
        <v>0</v>
      </c>
      <c r="K206" s="238"/>
      <c r="L206" s="46"/>
      <c r="M206" s="239" t="s">
        <v>1</v>
      </c>
      <c r="N206" s="240" t="s">
        <v>44</v>
      </c>
      <c r="O206" s="93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230</v>
      </c>
      <c r="AT206" s="243" t="s">
        <v>226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230</v>
      </c>
      <c r="BM206" s="243" t="s">
        <v>5025</v>
      </c>
    </row>
    <row r="207" s="13" customFormat="1">
      <c r="A207" s="13"/>
      <c r="B207" s="245"/>
      <c r="C207" s="246"/>
      <c r="D207" s="247" t="s">
        <v>232</v>
      </c>
      <c r="E207" s="248" t="s">
        <v>1</v>
      </c>
      <c r="F207" s="249" t="s">
        <v>4959</v>
      </c>
      <c r="G207" s="246"/>
      <c r="H207" s="250">
        <v>1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232</v>
      </c>
      <c r="AU207" s="256" t="s">
        <v>89</v>
      </c>
      <c r="AV207" s="13" t="s">
        <v>89</v>
      </c>
      <c r="AW207" s="13" t="s">
        <v>33</v>
      </c>
      <c r="AX207" s="13" t="s">
        <v>84</v>
      </c>
      <c r="AY207" s="256" t="s">
        <v>224</v>
      </c>
    </row>
    <row r="208" s="2" customFormat="1" ht="16.5" customHeight="1">
      <c r="A208" s="40"/>
      <c r="B208" s="41"/>
      <c r="C208" s="231" t="s">
        <v>334</v>
      </c>
      <c r="D208" s="231" t="s">
        <v>226</v>
      </c>
      <c r="E208" s="232" t="s">
        <v>5026</v>
      </c>
      <c r="F208" s="233" t="s">
        <v>5027</v>
      </c>
      <c r="G208" s="234" t="s">
        <v>386</v>
      </c>
      <c r="H208" s="235">
        <v>2</v>
      </c>
      <c r="I208" s="236"/>
      <c r="J208" s="237">
        <f>ROUND(I208*H208,2)</f>
        <v>0</v>
      </c>
      <c r="K208" s="238"/>
      <c r="L208" s="46"/>
      <c r="M208" s="239" t="s">
        <v>1</v>
      </c>
      <c r="N208" s="240" t="s">
        <v>44</v>
      </c>
      <c r="O208" s="93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3" t="s">
        <v>230</v>
      </c>
      <c r="AT208" s="243" t="s">
        <v>226</v>
      </c>
      <c r="AU208" s="243" t="s">
        <v>89</v>
      </c>
      <c r="AY208" s="19" t="s">
        <v>224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9" t="s">
        <v>89</v>
      </c>
      <c r="BK208" s="244">
        <f>ROUND(I208*H208,2)</f>
        <v>0</v>
      </c>
      <c r="BL208" s="19" t="s">
        <v>230</v>
      </c>
      <c r="BM208" s="243" t="s">
        <v>5028</v>
      </c>
    </row>
    <row r="209" s="13" customFormat="1">
      <c r="A209" s="13"/>
      <c r="B209" s="245"/>
      <c r="C209" s="246"/>
      <c r="D209" s="247" t="s">
        <v>232</v>
      </c>
      <c r="E209" s="248" t="s">
        <v>1</v>
      </c>
      <c r="F209" s="249" t="s">
        <v>4963</v>
      </c>
      <c r="G209" s="246"/>
      <c r="H209" s="250">
        <v>2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232</v>
      </c>
      <c r="AU209" s="256" t="s">
        <v>89</v>
      </c>
      <c r="AV209" s="13" t="s">
        <v>89</v>
      </c>
      <c r="AW209" s="13" t="s">
        <v>33</v>
      </c>
      <c r="AX209" s="13" t="s">
        <v>84</v>
      </c>
      <c r="AY209" s="256" t="s">
        <v>224</v>
      </c>
    </row>
    <row r="210" s="12" customFormat="1" ht="22.8" customHeight="1">
      <c r="A210" s="12"/>
      <c r="B210" s="215"/>
      <c r="C210" s="216"/>
      <c r="D210" s="217" t="s">
        <v>77</v>
      </c>
      <c r="E210" s="229" t="s">
        <v>334</v>
      </c>
      <c r="F210" s="229" t="s">
        <v>5029</v>
      </c>
      <c r="G210" s="216"/>
      <c r="H210" s="216"/>
      <c r="I210" s="219"/>
      <c r="J210" s="230">
        <f>BK210</f>
        <v>0</v>
      </c>
      <c r="K210" s="216"/>
      <c r="L210" s="221"/>
      <c r="M210" s="222"/>
      <c r="N210" s="223"/>
      <c r="O210" s="223"/>
      <c r="P210" s="224">
        <f>P211+P232+P247+P262+P272</f>
        <v>0</v>
      </c>
      <c r="Q210" s="223"/>
      <c r="R210" s="224">
        <f>R211+R232+R247+R262+R272</f>
        <v>78.400780000000012</v>
      </c>
      <c r="S210" s="223"/>
      <c r="T210" s="225">
        <f>T211+T232+T247+T262+T272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6" t="s">
        <v>84</v>
      </c>
      <c r="AT210" s="227" t="s">
        <v>77</v>
      </c>
      <c r="AU210" s="227" t="s">
        <v>84</v>
      </c>
      <c r="AY210" s="226" t="s">
        <v>224</v>
      </c>
      <c r="BK210" s="228">
        <f>BK211+BK232+BK247+BK262+BK272</f>
        <v>0</v>
      </c>
    </row>
    <row r="211" s="12" customFormat="1" ht="20.88" customHeight="1">
      <c r="A211" s="12"/>
      <c r="B211" s="215"/>
      <c r="C211" s="216"/>
      <c r="D211" s="217" t="s">
        <v>77</v>
      </c>
      <c r="E211" s="229" t="s">
        <v>5030</v>
      </c>
      <c r="F211" s="229" t="s">
        <v>5031</v>
      </c>
      <c r="G211" s="216"/>
      <c r="H211" s="216"/>
      <c r="I211" s="219"/>
      <c r="J211" s="230">
        <f>BK211</f>
        <v>0</v>
      </c>
      <c r="K211" s="216"/>
      <c r="L211" s="221"/>
      <c r="M211" s="222"/>
      <c r="N211" s="223"/>
      <c r="O211" s="223"/>
      <c r="P211" s="224">
        <f>SUM(P212:P231)</f>
        <v>0</v>
      </c>
      <c r="Q211" s="223"/>
      <c r="R211" s="224">
        <f>SUM(R212:R231)</f>
        <v>0.00077999999999999999</v>
      </c>
      <c r="S211" s="223"/>
      <c r="T211" s="225">
        <f>SUM(T212:T231)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6" t="s">
        <v>84</v>
      </c>
      <c r="AT211" s="227" t="s">
        <v>77</v>
      </c>
      <c r="AU211" s="227" t="s">
        <v>89</v>
      </c>
      <c r="AY211" s="226" t="s">
        <v>224</v>
      </c>
      <c r="BK211" s="228">
        <f>SUM(BK212:BK231)</f>
        <v>0</v>
      </c>
    </row>
    <row r="212" s="2" customFormat="1" ht="21.75" customHeight="1">
      <c r="A212" s="40"/>
      <c r="B212" s="41"/>
      <c r="C212" s="231" t="s">
        <v>341</v>
      </c>
      <c r="D212" s="231" t="s">
        <v>226</v>
      </c>
      <c r="E212" s="232" t="s">
        <v>5032</v>
      </c>
      <c r="F212" s="233" t="s">
        <v>5033</v>
      </c>
      <c r="G212" s="234" t="s">
        <v>386</v>
      </c>
      <c r="H212" s="235">
        <v>13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230</v>
      </c>
      <c r="AT212" s="243" t="s">
        <v>226</v>
      </c>
      <c r="AU212" s="243" t="s">
        <v>93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230</v>
      </c>
      <c r="BM212" s="243" t="s">
        <v>5034</v>
      </c>
    </row>
    <row r="213" s="2" customFormat="1" ht="16.5" customHeight="1">
      <c r="A213" s="40"/>
      <c r="B213" s="41"/>
      <c r="C213" s="231" t="s">
        <v>345</v>
      </c>
      <c r="D213" s="231" t="s">
        <v>226</v>
      </c>
      <c r="E213" s="232" t="s">
        <v>5035</v>
      </c>
      <c r="F213" s="233" t="s">
        <v>5036</v>
      </c>
      <c r="G213" s="234" t="s">
        <v>386</v>
      </c>
      <c r="H213" s="235">
        <v>13</v>
      </c>
      <c r="I213" s="236"/>
      <c r="J213" s="237">
        <f>ROUND(I213*H213,2)</f>
        <v>0</v>
      </c>
      <c r="K213" s="238"/>
      <c r="L213" s="46"/>
      <c r="M213" s="239" t="s">
        <v>1</v>
      </c>
      <c r="N213" s="240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230</v>
      </c>
      <c r="AT213" s="243" t="s">
        <v>226</v>
      </c>
      <c r="AU213" s="243" t="s">
        <v>93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230</v>
      </c>
      <c r="BM213" s="243" t="s">
        <v>5037</v>
      </c>
    </row>
    <row r="214" s="2" customFormat="1" ht="21.75" customHeight="1">
      <c r="A214" s="40"/>
      <c r="B214" s="41"/>
      <c r="C214" s="231" t="s">
        <v>7</v>
      </c>
      <c r="D214" s="231" t="s">
        <v>226</v>
      </c>
      <c r="E214" s="232" t="s">
        <v>5038</v>
      </c>
      <c r="F214" s="233" t="s">
        <v>5039</v>
      </c>
      <c r="G214" s="234" t="s">
        <v>386</v>
      </c>
      <c r="H214" s="235">
        <v>13</v>
      </c>
      <c r="I214" s="236"/>
      <c r="J214" s="237">
        <f>ROUND(I214*H214,2)</f>
        <v>0</v>
      </c>
      <c r="K214" s="238"/>
      <c r="L214" s="46"/>
      <c r="M214" s="239" t="s">
        <v>1</v>
      </c>
      <c r="N214" s="240" t="s">
        <v>44</v>
      </c>
      <c r="O214" s="93"/>
      <c r="P214" s="241">
        <f>O214*H214</f>
        <v>0</v>
      </c>
      <c r="Q214" s="241">
        <v>6.0000000000000002E-05</v>
      </c>
      <c r="R214" s="241">
        <f>Q214*H214</f>
        <v>0.00077999999999999999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230</v>
      </c>
      <c r="AT214" s="243" t="s">
        <v>226</v>
      </c>
      <c r="AU214" s="243" t="s">
        <v>93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230</v>
      </c>
      <c r="BM214" s="243" t="s">
        <v>5040</v>
      </c>
    </row>
    <row r="215" s="2" customFormat="1" ht="16.5" customHeight="1">
      <c r="A215" s="40"/>
      <c r="B215" s="41"/>
      <c r="C215" s="231" t="s">
        <v>357</v>
      </c>
      <c r="D215" s="231" t="s">
        <v>226</v>
      </c>
      <c r="E215" s="232" t="s">
        <v>5041</v>
      </c>
      <c r="F215" s="233" t="s">
        <v>5042</v>
      </c>
      <c r="G215" s="234" t="s">
        <v>386</v>
      </c>
      <c r="H215" s="235">
        <v>13</v>
      </c>
      <c r="I215" s="236"/>
      <c r="J215" s="237">
        <f>ROUND(I215*H215,2)</f>
        <v>0</v>
      </c>
      <c r="K215" s="238"/>
      <c r="L215" s="46"/>
      <c r="M215" s="239" t="s">
        <v>1</v>
      </c>
      <c r="N215" s="240" t="s">
        <v>44</v>
      </c>
      <c r="O215" s="93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3" t="s">
        <v>230</v>
      </c>
      <c r="AT215" s="243" t="s">
        <v>226</v>
      </c>
      <c r="AU215" s="243" t="s">
        <v>93</v>
      </c>
      <c r="AY215" s="19" t="s">
        <v>224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9" t="s">
        <v>89</v>
      </c>
      <c r="BK215" s="244">
        <f>ROUND(I215*H215,2)</f>
        <v>0</v>
      </c>
      <c r="BL215" s="19" t="s">
        <v>230</v>
      </c>
      <c r="BM215" s="243" t="s">
        <v>5043</v>
      </c>
    </row>
    <row r="216" s="2" customFormat="1" ht="16.5" customHeight="1">
      <c r="A216" s="40"/>
      <c r="B216" s="41"/>
      <c r="C216" s="231" t="s">
        <v>361</v>
      </c>
      <c r="D216" s="231" t="s">
        <v>226</v>
      </c>
      <c r="E216" s="232" t="s">
        <v>5044</v>
      </c>
      <c r="F216" s="233" t="s">
        <v>5045</v>
      </c>
      <c r="G216" s="234" t="s">
        <v>386</v>
      </c>
      <c r="H216" s="235">
        <v>4</v>
      </c>
      <c r="I216" s="236"/>
      <c r="J216" s="237">
        <f>ROUND(I216*H216,2)</f>
        <v>0</v>
      </c>
      <c r="K216" s="238"/>
      <c r="L216" s="46"/>
      <c r="M216" s="239" t="s">
        <v>1</v>
      </c>
      <c r="N216" s="240" t="s">
        <v>44</v>
      </c>
      <c r="O216" s="93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3" t="s">
        <v>230</v>
      </c>
      <c r="AT216" s="243" t="s">
        <v>226</v>
      </c>
      <c r="AU216" s="243" t="s">
        <v>93</v>
      </c>
      <c r="AY216" s="19" t="s">
        <v>224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9" t="s">
        <v>89</v>
      </c>
      <c r="BK216" s="244">
        <f>ROUND(I216*H216,2)</f>
        <v>0</v>
      </c>
      <c r="BL216" s="19" t="s">
        <v>230</v>
      </c>
      <c r="BM216" s="243" t="s">
        <v>5046</v>
      </c>
    </row>
    <row r="217" s="2" customFormat="1" ht="16.5" customHeight="1">
      <c r="A217" s="40"/>
      <c r="B217" s="41"/>
      <c r="C217" s="231" t="s">
        <v>367</v>
      </c>
      <c r="D217" s="231" t="s">
        <v>226</v>
      </c>
      <c r="E217" s="232" t="s">
        <v>5047</v>
      </c>
      <c r="F217" s="233" t="s">
        <v>5048</v>
      </c>
      <c r="G217" s="234" t="s">
        <v>386</v>
      </c>
      <c r="H217" s="235">
        <v>9</v>
      </c>
      <c r="I217" s="236"/>
      <c r="J217" s="237">
        <f>ROUND(I217*H217,2)</f>
        <v>0</v>
      </c>
      <c r="K217" s="238"/>
      <c r="L217" s="46"/>
      <c r="M217" s="239" t="s">
        <v>1</v>
      </c>
      <c r="N217" s="240" t="s">
        <v>44</v>
      </c>
      <c r="O217" s="93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3" t="s">
        <v>230</v>
      </c>
      <c r="AT217" s="243" t="s">
        <v>226</v>
      </c>
      <c r="AU217" s="243" t="s">
        <v>93</v>
      </c>
      <c r="AY217" s="19" t="s">
        <v>224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9" t="s">
        <v>89</v>
      </c>
      <c r="BK217" s="244">
        <f>ROUND(I217*H217,2)</f>
        <v>0</v>
      </c>
      <c r="BL217" s="19" t="s">
        <v>230</v>
      </c>
      <c r="BM217" s="243" t="s">
        <v>5049</v>
      </c>
    </row>
    <row r="218" s="2" customFormat="1" ht="24.15" customHeight="1">
      <c r="A218" s="40"/>
      <c r="B218" s="41"/>
      <c r="C218" s="231" t="s">
        <v>373</v>
      </c>
      <c r="D218" s="231" t="s">
        <v>226</v>
      </c>
      <c r="E218" s="232" t="s">
        <v>5050</v>
      </c>
      <c r="F218" s="233" t="s">
        <v>5051</v>
      </c>
      <c r="G218" s="234" t="s">
        <v>322</v>
      </c>
      <c r="H218" s="235">
        <v>0.0030000000000000001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93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5052</v>
      </c>
    </row>
    <row r="219" s="2" customFormat="1" ht="16.5" customHeight="1">
      <c r="A219" s="40"/>
      <c r="B219" s="41"/>
      <c r="C219" s="231" t="s">
        <v>379</v>
      </c>
      <c r="D219" s="231" t="s">
        <v>226</v>
      </c>
      <c r="E219" s="232" t="s">
        <v>5053</v>
      </c>
      <c r="F219" s="233" t="s">
        <v>5054</v>
      </c>
      <c r="G219" s="234" t="s">
        <v>322</v>
      </c>
      <c r="H219" s="235">
        <v>0.001</v>
      </c>
      <c r="I219" s="236"/>
      <c r="J219" s="237">
        <f>ROUND(I219*H219,2)</f>
        <v>0</v>
      </c>
      <c r="K219" s="238"/>
      <c r="L219" s="46"/>
      <c r="M219" s="239" t="s">
        <v>1</v>
      </c>
      <c r="N219" s="240" t="s">
        <v>44</v>
      </c>
      <c r="O219" s="93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3" t="s">
        <v>230</v>
      </c>
      <c r="AT219" s="243" t="s">
        <v>226</v>
      </c>
      <c r="AU219" s="243" t="s">
        <v>93</v>
      </c>
      <c r="AY219" s="19" t="s">
        <v>224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9" t="s">
        <v>89</v>
      </c>
      <c r="BK219" s="244">
        <f>ROUND(I219*H219,2)</f>
        <v>0</v>
      </c>
      <c r="BL219" s="19" t="s">
        <v>230</v>
      </c>
      <c r="BM219" s="243" t="s">
        <v>5055</v>
      </c>
    </row>
    <row r="220" s="2" customFormat="1" ht="16.5" customHeight="1">
      <c r="A220" s="40"/>
      <c r="B220" s="41"/>
      <c r="C220" s="231" t="s">
        <v>286</v>
      </c>
      <c r="D220" s="231" t="s">
        <v>226</v>
      </c>
      <c r="E220" s="232" t="s">
        <v>5056</v>
      </c>
      <c r="F220" s="233" t="s">
        <v>5057</v>
      </c>
      <c r="G220" s="234" t="s">
        <v>386</v>
      </c>
      <c r="H220" s="235">
        <v>13</v>
      </c>
      <c r="I220" s="236"/>
      <c r="J220" s="237">
        <f>ROUND(I220*H220,2)</f>
        <v>0</v>
      </c>
      <c r="K220" s="238"/>
      <c r="L220" s="46"/>
      <c r="M220" s="239" t="s">
        <v>1</v>
      </c>
      <c r="N220" s="240" t="s">
        <v>44</v>
      </c>
      <c r="O220" s="93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3" t="s">
        <v>230</v>
      </c>
      <c r="AT220" s="243" t="s">
        <v>226</v>
      </c>
      <c r="AU220" s="243" t="s">
        <v>93</v>
      </c>
      <c r="AY220" s="19" t="s">
        <v>224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9" t="s">
        <v>89</v>
      </c>
      <c r="BK220" s="244">
        <f>ROUND(I220*H220,2)</f>
        <v>0</v>
      </c>
      <c r="BL220" s="19" t="s">
        <v>230</v>
      </c>
      <c r="BM220" s="243" t="s">
        <v>5058</v>
      </c>
    </row>
    <row r="221" s="2" customFormat="1" ht="16.5" customHeight="1">
      <c r="A221" s="40"/>
      <c r="B221" s="41"/>
      <c r="C221" s="278" t="s">
        <v>389</v>
      </c>
      <c r="D221" s="278" t="s">
        <v>390</v>
      </c>
      <c r="E221" s="279" t="s">
        <v>5059</v>
      </c>
      <c r="F221" s="280" t="s">
        <v>5060</v>
      </c>
      <c r="G221" s="281" t="s">
        <v>1068</v>
      </c>
      <c r="H221" s="282">
        <v>9</v>
      </c>
      <c r="I221" s="283"/>
      <c r="J221" s="284">
        <f>ROUND(I221*H221,2)</f>
        <v>0</v>
      </c>
      <c r="K221" s="285"/>
      <c r="L221" s="286"/>
      <c r="M221" s="287" t="s">
        <v>1</v>
      </c>
      <c r="N221" s="288" t="s">
        <v>44</v>
      </c>
      <c r="O221" s="93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3" t="s">
        <v>270</v>
      </c>
      <c r="AT221" s="243" t="s">
        <v>390</v>
      </c>
      <c r="AU221" s="243" t="s">
        <v>93</v>
      </c>
      <c r="AY221" s="19" t="s">
        <v>224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9" t="s">
        <v>89</v>
      </c>
      <c r="BK221" s="244">
        <f>ROUND(I221*H221,2)</f>
        <v>0</v>
      </c>
      <c r="BL221" s="19" t="s">
        <v>230</v>
      </c>
      <c r="BM221" s="243" t="s">
        <v>5061</v>
      </c>
    </row>
    <row r="222" s="2" customFormat="1" ht="16.5" customHeight="1">
      <c r="A222" s="40"/>
      <c r="B222" s="41"/>
      <c r="C222" s="278" t="s">
        <v>397</v>
      </c>
      <c r="D222" s="278" t="s">
        <v>390</v>
      </c>
      <c r="E222" s="279" t="s">
        <v>5062</v>
      </c>
      <c r="F222" s="280" t="s">
        <v>5063</v>
      </c>
      <c r="G222" s="281" t="s">
        <v>1068</v>
      </c>
      <c r="H222" s="282">
        <v>4</v>
      </c>
      <c r="I222" s="283"/>
      <c r="J222" s="284">
        <f>ROUND(I222*H222,2)</f>
        <v>0</v>
      </c>
      <c r="K222" s="285"/>
      <c r="L222" s="286"/>
      <c r="M222" s="287" t="s">
        <v>1</v>
      </c>
      <c r="N222" s="288" t="s">
        <v>44</v>
      </c>
      <c r="O222" s="93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270</v>
      </c>
      <c r="AT222" s="243" t="s">
        <v>390</v>
      </c>
      <c r="AU222" s="243" t="s">
        <v>93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230</v>
      </c>
      <c r="BM222" s="243" t="s">
        <v>5064</v>
      </c>
    </row>
    <row r="223" s="2" customFormat="1" ht="16.5" customHeight="1">
      <c r="A223" s="40"/>
      <c r="B223" s="41"/>
      <c r="C223" s="278" t="s">
        <v>407</v>
      </c>
      <c r="D223" s="278" t="s">
        <v>390</v>
      </c>
      <c r="E223" s="279" t="s">
        <v>5065</v>
      </c>
      <c r="F223" s="280" t="s">
        <v>5066</v>
      </c>
      <c r="G223" s="281" t="s">
        <v>236</v>
      </c>
      <c r="H223" s="282">
        <v>0.52000000000000002</v>
      </c>
      <c r="I223" s="283"/>
      <c r="J223" s="284">
        <f>ROUND(I223*H223,2)</f>
        <v>0</v>
      </c>
      <c r="K223" s="285"/>
      <c r="L223" s="286"/>
      <c r="M223" s="287" t="s">
        <v>1</v>
      </c>
      <c r="N223" s="288" t="s">
        <v>44</v>
      </c>
      <c r="O223" s="93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3" t="s">
        <v>270</v>
      </c>
      <c r="AT223" s="243" t="s">
        <v>390</v>
      </c>
      <c r="AU223" s="243" t="s">
        <v>93</v>
      </c>
      <c r="AY223" s="19" t="s">
        <v>224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9" t="s">
        <v>89</v>
      </c>
      <c r="BK223" s="244">
        <f>ROUND(I223*H223,2)</f>
        <v>0</v>
      </c>
      <c r="BL223" s="19" t="s">
        <v>230</v>
      </c>
      <c r="BM223" s="243" t="s">
        <v>5067</v>
      </c>
    </row>
    <row r="224" s="2" customFormat="1" ht="16.5" customHeight="1">
      <c r="A224" s="40"/>
      <c r="B224" s="41"/>
      <c r="C224" s="278" t="s">
        <v>395</v>
      </c>
      <c r="D224" s="278" t="s">
        <v>390</v>
      </c>
      <c r="E224" s="279" t="s">
        <v>5068</v>
      </c>
      <c r="F224" s="280" t="s">
        <v>5069</v>
      </c>
      <c r="G224" s="281" t="s">
        <v>236</v>
      </c>
      <c r="H224" s="282">
        <v>0.39000000000000001</v>
      </c>
      <c r="I224" s="283"/>
      <c r="J224" s="284">
        <f>ROUND(I224*H224,2)</f>
        <v>0</v>
      </c>
      <c r="K224" s="285"/>
      <c r="L224" s="286"/>
      <c r="M224" s="287" t="s">
        <v>1</v>
      </c>
      <c r="N224" s="288" t="s">
        <v>44</v>
      </c>
      <c r="O224" s="93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3" t="s">
        <v>270</v>
      </c>
      <c r="AT224" s="243" t="s">
        <v>390</v>
      </c>
      <c r="AU224" s="243" t="s">
        <v>93</v>
      </c>
      <c r="AY224" s="19" t="s">
        <v>224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9" t="s">
        <v>89</v>
      </c>
      <c r="BK224" s="244">
        <f>ROUND(I224*H224,2)</f>
        <v>0</v>
      </c>
      <c r="BL224" s="19" t="s">
        <v>230</v>
      </c>
      <c r="BM224" s="243" t="s">
        <v>5070</v>
      </c>
    </row>
    <row r="225" s="2" customFormat="1" ht="16.5" customHeight="1">
      <c r="A225" s="40"/>
      <c r="B225" s="41"/>
      <c r="C225" s="278" t="s">
        <v>418</v>
      </c>
      <c r="D225" s="278" t="s">
        <v>390</v>
      </c>
      <c r="E225" s="279" t="s">
        <v>5071</v>
      </c>
      <c r="F225" s="280" t="s">
        <v>5072</v>
      </c>
      <c r="G225" s="281" t="s">
        <v>1068</v>
      </c>
      <c r="H225" s="282">
        <v>39</v>
      </c>
      <c r="I225" s="283"/>
      <c r="J225" s="284">
        <f>ROUND(I225*H225,2)</f>
        <v>0</v>
      </c>
      <c r="K225" s="285"/>
      <c r="L225" s="286"/>
      <c r="M225" s="287" t="s">
        <v>1</v>
      </c>
      <c r="N225" s="288" t="s">
        <v>44</v>
      </c>
      <c r="O225" s="93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3" t="s">
        <v>270</v>
      </c>
      <c r="AT225" s="243" t="s">
        <v>390</v>
      </c>
      <c r="AU225" s="243" t="s">
        <v>93</v>
      </c>
      <c r="AY225" s="19" t="s">
        <v>224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9" t="s">
        <v>89</v>
      </c>
      <c r="BK225" s="244">
        <f>ROUND(I225*H225,2)</f>
        <v>0</v>
      </c>
      <c r="BL225" s="19" t="s">
        <v>230</v>
      </c>
      <c r="BM225" s="243" t="s">
        <v>5073</v>
      </c>
    </row>
    <row r="226" s="14" customFormat="1">
      <c r="A226" s="14"/>
      <c r="B226" s="257"/>
      <c r="C226" s="258"/>
      <c r="D226" s="247" t="s">
        <v>232</v>
      </c>
      <c r="E226" s="259" t="s">
        <v>1</v>
      </c>
      <c r="F226" s="260" t="s">
        <v>5074</v>
      </c>
      <c r="G226" s="258"/>
      <c r="H226" s="259" t="s">
        <v>1</v>
      </c>
      <c r="I226" s="261"/>
      <c r="J226" s="258"/>
      <c r="K226" s="258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232</v>
      </c>
      <c r="AU226" s="266" t="s">
        <v>93</v>
      </c>
      <c r="AV226" s="14" t="s">
        <v>84</v>
      </c>
      <c r="AW226" s="14" t="s">
        <v>33</v>
      </c>
      <c r="AX226" s="14" t="s">
        <v>78</v>
      </c>
      <c r="AY226" s="266" t="s">
        <v>224</v>
      </c>
    </row>
    <row r="227" s="13" customFormat="1">
      <c r="A227" s="13"/>
      <c r="B227" s="245"/>
      <c r="C227" s="246"/>
      <c r="D227" s="247" t="s">
        <v>232</v>
      </c>
      <c r="E227" s="248" t="s">
        <v>1</v>
      </c>
      <c r="F227" s="249" t="s">
        <v>5075</v>
      </c>
      <c r="G227" s="246"/>
      <c r="H227" s="250">
        <v>39</v>
      </c>
      <c r="I227" s="251"/>
      <c r="J227" s="246"/>
      <c r="K227" s="246"/>
      <c r="L227" s="252"/>
      <c r="M227" s="253"/>
      <c r="N227" s="254"/>
      <c r="O227" s="254"/>
      <c r="P227" s="254"/>
      <c r="Q227" s="254"/>
      <c r="R227" s="254"/>
      <c r="S227" s="254"/>
      <c r="T227" s="25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6" t="s">
        <v>232</v>
      </c>
      <c r="AU227" s="256" t="s">
        <v>93</v>
      </c>
      <c r="AV227" s="13" t="s">
        <v>89</v>
      </c>
      <c r="AW227" s="13" t="s">
        <v>33</v>
      </c>
      <c r="AX227" s="13" t="s">
        <v>84</v>
      </c>
      <c r="AY227" s="256" t="s">
        <v>224</v>
      </c>
    </row>
    <row r="228" s="2" customFormat="1" ht="16.5" customHeight="1">
      <c r="A228" s="40"/>
      <c r="B228" s="41"/>
      <c r="C228" s="278" t="s">
        <v>423</v>
      </c>
      <c r="D228" s="278" t="s">
        <v>390</v>
      </c>
      <c r="E228" s="279" t="s">
        <v>5076</v>
      </c>
      <c r="F228" s="280" t="s">
        <v>5077</v>
      </c>
      <c r="G228" s="281" t="s">
        <v>273</v>
      </c>
      <c r="H228" s="282">
        <v>19.5</v>
      </c>
      <c r="I228" s="283"/>
      <c r="J228" s="284">
        <f>ROUND(I228*H228,2)</f>
        <v>0</v>
      </c>
      <c r="K228" s="285"/>
      <c r="L228" s="286"/>
      <c r="M228" s="287" t="s">
        <v>1</v>
      </c>
      <c r="N228" s="288" t="s">
        <v>44</v>
      </c>
      <c r="O228" s="93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3" t="s">
        <v>270</v>
      </c>
      <c r="AT228" s="243" t="s">
        <v>390</v>
      </c>
      <c r="AU228" s="243" t="s">
        <v>93</v>
      </c>
      <c r="AY228" s="19" t="s">
        <v>224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9" t="s">
        <v>89</v>
      </c>
      <c r="BK228" s="244">
        <f>ROUND(I228*H228,2)</f>
        <v>0</v>
      </c>
      <c r="BL228" s="19" t="s">
        <v>230</v>
      </c>
      <c r="BM228" s="243" t="s">
        <v>5078</v>
      </c>
    </row>
    <row r="229" s="2" customFormat="1" ht="16.5" customHeight="1">
      <c r="A229" s="40"/>
      <c r="B229" s="41"/>
      <c r="C229" s="278" t="s">
        <v>428</v>
      </c>
      <c r="D229" s="278" t="s">
        <v>390</v>
      </c>
      <c r="E229" s="279" t="s">
        <v>5079</v>
      </c>
      <c r="F229" s="280" t="s">
        <v>5080</v>
      </c>
      <c r="G229" s="281" t="s">
        <v>1068</v>
      </c>
      <c r="H229" s="282">
        <v>39</v>
      </c>
      <c r="I229" s="283"/>
      <c r="J229" s="284">
        <f>ROUND(I229*H229,2)</f>
        <v>0</v>
      </c>
      <c r="K229" s="285"/>
      <c r="L229" s="286"/>
      <c r="M229" s="287" t="s">
        <v>1</v>
      </c>
      <c r="N229" s="288" t="s">
        <v>44</v>
      </c>
      <c r="O229" s="93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3" t="s">
        <v>270</v>
      </c>
      <c r="AT229" s="243" t="s">
        <v>390</v>
      </c>
      <c r="AU229" s="243" t="s">
        <v>93</v>
      </c>
      <c r="AY229" s="19" t="s">
        <v>224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9" t="s">
        <v>89</v>
      </c>
      <c r="BK229" s="244">
        <f>ROUND(I229*H229,2)</f>
        <v>0</v>
      </c>
      <c r="BL229" s="19" t="s">
        <v>230</v>
      </c>
      <c r="BM229" s="243" t="s">
        <v>5081</v>
      </c>
    </row>
    <row r="230" s="2" customFormat="1" ht="16.5" customHeight="1">
      <c r="A230" s="40"/>
      <c r="B230" s="41"/>
      <c r="C230" s="278" t="s">
        <v>433</v>
      </c>
      <c r="D230" s="278" t="s">
        <v>390</v>
      </c>
      <c r="E230" s="279" t="s">
        <v>5082</v>
      </c>
      <c r="F230" s="280" t="s">
        <v>5083</v>
      </c>
      <c r="G230" s="281" t="s">
        <v>1068</v>
      </c>
      <c r="H230" s="282">
        <v>13</v>
      </c>
      <c r="I230" s="283"/>
      <c r="J230" s="284">
        <f>ROUND(I230*H230,2)</f>
        <v>0</v>
      </c>
      <c r="K230" s="285"/>
      <c r="L230" s="286"/>
      <c r="M230" s="287" t="s">
        <v>1</v>
      </c>
      <c r="N230" s="288" t="s">
        <v>44</v>
      </c>
      <c r="O230" s="93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3" t="s">
        <v>270</v>
      </c>
      <c r="AT230" s="243" t="s">
        <v>390</v>
      </c>
      <c r="AU230" s="243" t="s">
        <v>93</v>
      </c>
      <c r="AY230" s="19" t="s">
        <v>224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9" t="s">
        <v>89</v>
      </c>
      <c r="BK230" s="244">
        <f>ROUND(I230*H230,2)</f>
        <v>0</v>
      </c>
      <c r="BL230" s="19" t="s">
        <v>230</v>
      </c>
      <c r="BM230" s="243" t="s">
        <v>5084</v>
      </c>
    </row>
    <row r="231" s="2" customFormat="1" ht="16.5" customHeight="1">
      <c r="A231" s="40"/>
      <c r="B231" s="41"/>
      <c r="C231" s="278" t="s">
        <v>437</v>
      </c>
      <c r="D231" s="278" t="s">
        <v>390</v>
      </c>
      <c r="E231" s="279" t="s">
        <v>5085</v>
      </c>
      <c r="F231" s="280" t="s">
        <v>5086</v>
      </c>
      <c r="G231" s="281" t="s">
        <v>236</v>
      </c>
      <c r="H231" s="282">
        <v>2</v>
      </c>
      <c r="I231" s="283"/>
      <c r="J231" s="284">
        <f>ROUND(I231*H231,2)</f>
        <v>0</v>
      </c>
      <c r="K231" s="285"/>
      <c r="L231" s="286"/>
      <c r="M231" s="287" t="s">
        <v>1</v>
      </c>
      <c r="N231" s="288" t="s">
        <v>44</v>
      </c>
      <c r="O231" s="93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3" t="s">
        <v>270</v>
      </c>
      <c r="AT231" s="243" t="s">
        <v>390</v>
      </c>
      <c r="AU231" s="243" t="s">
        <v>93</v>
      </c>
      <c r="AY231" s="19" t="s">
        <v>224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9" t="s">
        <v>89</v>
      </c>
      <c r="BK231" s="244">
        <f>ROUND(I231*H231,2)</f>
        <v>0</v>
      </c>
      <c r="BL231" s="19" t="s">
        <v>230</v>
      </c>
      <c r="BM231" s="243" t="s">
        <v>5087</v>
      </c>
    </row>
    <row r="232" s="12" customFormat="1" ht="20.88" customHeight="1">
      <c r="A232" s="12"/>
      <c r="B232" s="215"/>
      <c r="C232" s="216"/>
      <c r="D232" s="217" t="s">
        <v>77</v>
      </c>
      <c r="E232" s="229" t="s">
        <v>5088</v>
      </c>
      <c r="F232" s="229" t="s">
        <v>5089</v>
      </c>
      <c r="G232" s="216"/>
      <c r="H232" s="216"/>
      <c r="I232" s="219"/>
      <c r="J232" s="230">
        <f>BK232</f>
        <v>0</v>
      </c>
      <c r="K232" s="216"/>
      <c r="L232" s="221"/>
      <c r="M232" s="222"/>
      <c r="N232" s="223"/>
      <c r="O232" s="223"/>
      <c r="P232" s="224">
        <f>SUM(P233:P246)</f>
        <v>0</v>
      </c>
      <c r="Q232" s="223"/>
      <c r="R232" s="224">
        <f>SUM(R233:R246)</f>
        <v>0</v>
      </c>
      <c r="S232" s="223"/>
      <c r="T232" s="225">
        <f>SUM(T233:T246)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6" t="s">
        <v>84</v>
      </c>
      <c r="AT232" s="227" t="s">
        <v>77</v>
      </c>
      <c r="AU232" s="227" t="s">
        <v>89</v>
      </c>
      <c r="AY232" s="226" t="s">
        <v>224</v>
      </c>
      <c r="BK232" s="228">
        <f>SUM(BK233:BK246)</f>
        <v>0</v>
      </c>
    </row>
    <row r="233" s="2" customFormat="1" ht="21.75" customHeight="1">
      <c r="A233" s="40"/>
      <c r="B233" s="41"/>
      <c r="C233" s="231" t="s">
        <v>441</v>
      </c>
      <c r="D233" s="231" t="s">
        <v>226</v>
      </c>
      <c r="E233" s="232" t="s">
        <v>5090</v>
      </c>
      <c r="F233" s="233" t="s">
        <v>5091</v>
      </c>
      <c r="G233" s="234" t="s">
        <v>386</v>
      </c>
      <c r="H233" s="235">
        <v>50</v>
      </c>
      <c r="I233" s="236"/>
      <c r="J233" s="237">
        <f>ROUND(I233*H233,2)</f>
        <v>0</v>
      </c>
      <c r="K233" s="238"/>
      <c r="L233" s="46"/>
      <c r="M233" s="239" t="s">
        <v>1</v>
      </c>
      <c r="N233" s="240" t="s">
        <v>44</v>
      </c>
      <c r="O233" s="93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3" t="s">
        <v>230</v>
      </c>
      <c r="AT233" s="243" t="s">
        <v>226</v>
      </c>
      <c r="AU233" s="243" t="s">
        <v>93</v>
      </c>
      <c r="AY233" s="19" t="s">
        <v>224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9" t="s">
        <v>89</v>
      </c>
      <c r="BK233" s="244">
        <f>ROUND(I233*H233,2)</f>
        <v>0</v>
      </c>
      <c r="BL233" s="19" t="s">
        <v>230</v>
      </c>
      <c r="BM233" s="243" t="s">
        <v>5092</v>
      </c>
    </row>
    <row r="234" s="2" customFormat="1" ht="16.5" customHeight="1">
      <c r="A234" s="40"/>
      <c r="B234" s="41"/>
      <c r="C234" s="231" t="s">
        <v>446</v>
      </c>
      <c r="D234" s="231" t="s">
        <v>226</v>
      </c>
      <c r="E234" s="232" t="s">
        <v>5093</v>
      </c>
      <c r="F234" s="233" t="s">
        <v>5094</v>
      </c>
      <c r="G234" s="234" t="s">
        <v>386</v>
      </c>
      <c r="H234" s="235">
        <v>50</v>
      </c>
      <c r="I234" s="236"/>
      <c r="J234" s="237">
        <f>ROUND(I234*H234,2)</f>
        <v>0</v>
      </c>
      <c r="K234" s="238"/>
      <c r="L234" s="46"/>
      <c r="M234" s="239" t="s">
        <v>1</v>
      </c>
      <c r="N234" s="240" t="s">
        <v>44</v>
      </c>
      <c r="O234" s="93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3" t="s">
        <v>230</v>
      </c>
      <c r="AT234" s="243" t="s">
        <v>226</v>
      </c>
      <c r="AU234" s="243" t="s">
        <v>93</v>
      </c>
      <c r="AY234" s="19" t="s">
        <v>224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9" t="s">
        <v>89</v>
      </c>
      <c r="BK234" s="244">
        <f>ROUND(I234*H234,2)</f>
        <v>0</v>
      </c>
      <c r="BL234" s="19" t="s">
        <v>230</v>
      </c>
      <c r="BM234" s="243" t="s">
        <v>5095</v>
      </c>
    </row>
    <row r="235" s="2" customFormat="1" ht="16.5" customHeight="1">
      <c r="A235" s="40"/>
      <c r="B235" s="41"/>
      <c r="C235" s="231" t="s">
        <v>451</v>
      </c>
      <c r="D235" s="231" t="s">
        <v>226</v>
      </c>
      <c r="E235" s="232" t="s">
        <v>5096</v>
      </c>
      <c r="F235" s="233" t="s">
        <v>5097</v>
      </c>
      <c r="G235" s="234" t="s">
        <v>386</v>
      </c>
      <c r="H235" s="235">
        <v>40</v>
      </c>
      <c r="I235" s="236"/>
      <c r="J235" s="237">
        <f>ROUND(I235*H235,2)</f>
        <v>0</v>
      </c>
      <c r="K235" s="238"/>
      <c r="L235" s="46"/>
      <c r="M235" s="239" t="s">
        <v>1</v>
      </c>
      <c r="N235" s="240" t="s">
        <v>44</v>
      </c>
      <c r="O235" s="93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3" t="s">
        <v>230</v>
      </c>
      <c r="AT235" s="243" t="s">
        <v>226</v>
      </c>
      <c r="AU235" s="243" t="s">
        <v>93</v>
      </c>
      <c r="AY235" s="19" t="s">
        <v>224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9" t="s">
        <v>89</v>
      </c>
      <c r="BK235" s="244">
        <f>ROUND(I235*H235,2)</f>
        <v>0</v>
      </c>
      <c r="BL235" s="19" t="s">
        <v>230</v>
      </c>
      <c r="BM235" s="243" t="s">
        <v>5098</v>
      </c>
    </row>
    <row r="236" s="2" customFormat="1" ht="16.5" customHeight="1">
      <c r="A236" s="40"/>
      <c r="B236" s="41"/>
      <c r="C236" s="231" t="s">
        <v>455</v>
      </c>
      <c r="D236" s="231" t="s">
        <v>226</v>
      </c>
      <c r="E236" s="232" t="s">
        <v>5099</v>
      </c>
      <c r="F236" s="233" t="s">
        <v>5100</v>
      </c>
      <c r="G236" s="234" t="s">
        <v>386</v>
      </c>
      <c r="H236" s="235">
        <v>10</v>
      </c>
      <c r="I236" s="236"/>
      <c r="J236" s="237">
        <f>ROUND(I236*H236,2)</f>
        <v>0</v>
      </c>
      <c r="K236" s="238"/>
      <c r="L236" s="46"/>
      <c r="M236" s="239" t="s">
        <v>1</v>
      </c>
      <c r="N236" s="240" t="s">
        <v>44</v>
      </c>
      <c r="O236" s="93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3" t="s">
        <v>230</v>
      </c>
      <c r="AT236" s="243" t="s">
        <v>226</v>
      </c>
      <c r="AU236" s="243" t="s">
        <v>93</v>
      </c>
      <c r="AY236" s="19" t="s">
        <v>224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9" t="s">
        <v>89</v>
      </c>
      <c r="BK236" s="244">
        <f>ROUND(I236*H236,2)</f>
        <v>0</v>
      </c>
      <c r="BL236" s="19" t="s">
        <v>230</v>
      </c>
      <c r="BM236" s="243" t="s">
        <v>5101</v>
      </c>
    </row>
    <row r="237" s="2" customFormat="1" ht="24.15" customHeight="1">
      <c r="A237" s="40"/>
      <c r="B237" s="41"/>
      <c r="C237" s="231" t="s">
        <v>462</v>
      </c>
      <c r="D237" s="231" t="s">
        <v>226</v>
      </c>
      <c r="E237" s="232" t="s">
        <v>5102</v>
      </c>
      <c r="F237" s="233" t="s">
        <v>5051</v>
      </c>
      <c r="G237" s="234" t="s">
        <v>322</v>
      </c>
      <c r="H237" s="235">
        <v>0.002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230</v>
      </c>
      <c r="AT237" s="243" t="s">
        <v>226</v>
      </c>
      <c r="AU237" s="243" t="s">
        <v>93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230</v>
      </c>
      <c r="BM237" s="243" t="s">
        <v>5103</v>
      </c>
    </row>
    <row r="238" s="2" customFormat="1" ht="16.5" customHeight="1">
      <c r="A238" s="40"/>
      <c r="B238" s="41"/>
      <c r="C238" s="231" t="s">
        <v>470</v>
      </c>
      <c r="D238" s="231" t="s">
        <v>226</v>
      </c>
      <c r="E238" s="232" t="s">
        <v>5053</v>
      </c>
      <c r="F238" s="233" t="s">
        <v>5054</v>
      </c>
      <c r="G238" s="234" t="s">
        <v>322</v>
      </c>
      <c r="H238" s="235">
        <v>0.001</v>
      </c>
      <c r="I238" s="236"/>
      <c r="J238" s="237">
        <f>ROUND(I238*H238,2)</f>
        <v>0</v>
      </c>
      <c r="K238" s="238"/>
      <c r="L238" s="46"/>
      <c r="M238" s="239" t="s">
        <v>1</v>
      </c>
      <c r="N238" s="240" t="s">
        <v>44</v>
      </c>
      <c r="O238" s="93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230</v>
      </c>
      <c r="AT238" s="243" t="s">
        <v>226</v>
      </c>
      <c r="AU238" s="243" t="s">
        <v>93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230</v>
      </c>
      <c r="BM238" s="243" t="s">
        <v>5104</v>
      </c>
    </row>
    <row r="239" s="2" customFormat="1" ht="16.5" customHeight="1">
      <c r="A239" s="40"/>
      <c r="B239" s="41"/>
      <c r="C239" s="231" t="s">
        <v>477</v>
      </c>
      <c r="D239" s="231" t="s">
        <v>226</v>
      </c>
      <c r="E239" s="232" t="s">
        <v>5041</v>
      </c>
      <c r="F239" s="233" t="s">
        <v>5042</v>
      </c>
      <c r="G239" s="234" t="s">
        <v>386</v>
      </c>
      <c r="H239" s="235">
        <v>50</v>
      </c>
      <c r="I239" s="236"/>
      <c r="J239" s="237">
        <f>ROUND(I239*H239,2)</f>
        <v>0</v>
      </c>
      <c r="K239" s="238"/>
      <c r="L239" s="46"/>
      <c r="M239" s="239" t="s">
        <v>1</v>
      </c>
      <c r="N239" s="240" t="s">
        <v>44</v>
      </c>
      <c r="O239" s="93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3" t="s">
        <v>230</v>
      </c>
      <c r="AT239" s="243" t="s">
        <v>226</v>
      </c>
      <c r="AU239" s="243" t="s">
        <v>93</v>
      </c>
      <c r="AY239" s="19" t="s">
        <v>224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9" t="s">
        <v>89</v>
      </c>
      <c r="BK239" s="244">
        <f>ROUND(I239*H239,2)</f>
        <v>0</v>
      </c>
      <c r="BL239" s="19" t="s">
        <v>230</v>
      </c>
      <c r="BM239" s="243" t="s">
        <v>5105</v>
      </c>
    </row>
    <row r="240" s="2" customFormat="1" ht="16.5" customHeight="1">
      <c r="A240" s="40"/>
      <c r="B240" s="41"/>
      <c r="C240" s="231" t="s">
        <v>486</v>
      </c>
      <c r="D240" s="231" t="s">
        <v>226</v>
      </c>
      <c r="E240" s="232" t="s">
        <v>5106</v>
      </c>
      <c r="F240" s="233" t="s">
        <v>5107</v>
      </c>
      <c r="G240" s="234" t="s">
        <v>322</v>
      </c>
      <c r="H240" s="235">
        <v>0.59999999999999998</v>
      </c>
      <c r="I240" s="236"/>
      <c r="J240" s="237">
        <f>ROUND(I240*H240,2)</f>
        <v>0</v>
      </c>
      <c r="K240" s="238"/>
      <c r="L240" s="46"/>
      <c r="M240" s="239" t="s">
        <v>1</v>
      </c>
      <c r="N240" s="240" t="s">
        <v>44</v>
      </c>
      <c r="O240" s="93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3" t="s">
        <v>230</v>
      </c>
      <c r="AT240" s="243" t="s">
        <v>226</v>
      </c>
      <c r="AU240" s="243" t="s">
        <v>93</v>
      </c>
      <c r="AY240" s="19" t="s">
        <v>224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9" t="s">
        <v>89</v>
      </c>
      <c r="BK240" s="244">
        <f>ROUND(I240*H240,2)</f>
        <v>0</v>
      </c>
      <c r="BL240" s="19" t="s">
        <v>230</v>
      </c>
      <c r="BM240" s="243" t="s">
        <v>5108</v>
      </c>
    </row>
    <row r="241" s="2" customFormat="1" ht="16.5" customHeight="1">
      <c r="A241" s="40"/>
      <c r="B241" s="41"/>
      <c r="C241" s="278" t="s">
        <v>493</v>
      </c>
      <c r="D241" s="278" t="s">
        <v>390</v>
      </c>
      <c r="E241" s="279" t="s">
        <v>5109</v>
      </c>
      <c r="F241" s="280" t="s">
        <v>5110</v>
      </c>
      <c r="G241" s="281" t="s">
        <v>1068</v>
      </c>
      <c r="H241" s="282">
        <v>10</v>
      </c>
      <c r="I241" s="283"/>
      <c r="J241" s="284">
        <f>ROUND(I241*H241,2)</f>
        <v>0</v>
      </c>
      <c r="K241" s="285"/>
      <c r="L241" s="286"/>
      <c r="M241" s="287" t="s">
        <v>1</v>
      </c>
      <c r="N241" s="288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270</v>
      </c>
      <c r="AT241" s="243" t="s">
        <v>390</v>
      </c>
      <c r="AU241" s="243" t="s">
        <v>93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230</v>
      </c>
      <c r="BM241" s="243" t="s">
        <v>5111</v>
      </c>
    </row>
    <row r="242" s="2" customFormat="1" ht="16.5" customHeight="1">
      <c r="A242" s="40"/>
      <c r="B242" s="41"/>
      <c r="C242" s="278" t="s">
        <v>497</v>
      </c>
      <c r="D242" s="278" t="s">
        <v>390</v>
      </c>
      <c r="E242" s="279" t="s">
        <v>5112</v>
      </c>
      <c r="F242" s="280" t="s">
        <v>5113</v>
      </c>
      <c r="G242" s="281" t="s">
        <v>1068</v>
      </c>
      <c r="H242" s="282">
        <v>40</v>
      </c>
      <c r="I242" s="283"/>
      <c r="J242" s="284">
        <f>ROUND(I242*H242,2)</f>
        <v>0</v>
      </c>
      <c r="K242" s="285"/>
      <c r="L242" s="286"/>
      <c r="M242" s="287" t="s">
        <v>1</v>
      </c>
      <c r="N242" s="288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270</v>
      </c>
      <c r="AT242" s="243" t="s">
        <v>390</v>
      </c>
      <c r="AU242" s="243" t="s">
        <v>93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230</v>
      </c>
      <c r="BM242" s="243" t="s">
        <v>5114</v>
      </c>
    </row>
    <row r="243" s="2" customFormat="1" ht="16.5" customHeight="1">
      <c r="A243" s="40"/>
      <c r="B243" s="41"/>
      <c r="C243" s="278" t="s">
        <v>507</v>
      </c>
      <c r="D243" s="278" t="s">
        <v>390</v>
      </c>
      <c r="E243" s="279" t="s">
        <v>5115</v>
      </c>
      <c r="F243" s="280" t="s">
        <v>5116</v>
      </c>
      <c r="G243" s="281" t="s">
        <v>236</v>
      </c>
      <c r="H243" s="282">
        <v>0.10000000000000001</v>
      </c>
      <c r="I243" s="283"/>
      <c r="J243" s="284">
        <f>ROUND(I243*H243,2)</f>
        <v>0</v>
      </c>
      <c r="K243" s="285"/>
      <c r="L243" s="286"/>
      <c r="M243" s="287" t="s">
        <v>1</v>
      </c>
      <c r="N243" s="288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270</v>
      </c>
      <c r="AT243" s="243" t="s">
        <v>390</v>
      </c>
      <c r="AU243" s="243" t="s">
        <v>93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230</v>
      </c>
      <c r="BM243" s="243" t="s">
        <v>5117</v>
      </c>
    </row>
    <row r="244" s="2" customFormat="1" ht="16.5" customHeight="1">
      <c r="A244" s="40"/>
      <c r="B244" s="41"/>
      <c r="C244" s="278" t="s">
        <v>512</v>
      </c>
      <c r="D244" s="278" t="s">
        <v>390</v>
      </c>
      <c r="E244" s="279" t="s">
        <v>5118</v>
      </c>
      <c r="F244" s="280" t="s">
        <v>5119</v>
      </c>
      <c r="G244" s="281" t="s">
        <v>236</v>
      </c>
      <c r="H244" s="282">
        <v>0.14999999999999999</v>
      </c>
      <c r="I244" s="283"/>
      <c r="J244" s="284">
        <f>ROUND(I244*H244,2)</f>
        <v>0</v>
      </c>
      <c r="K244" s="285"/>
      <c r="L244" s="286"/>
      <c r="M244" s="287" t="s">
        <v>1</v>
      </c>
      <c r="N244" s="288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270</v>
      </c>
      <c r="AT244" s="243" t="s">
        <v>390</v>
      </c>
      <c r="AU244" s="243" t="s">
        <v>93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230</v>
      </c>
      <c r="BM244" s="243" t="s">
        <v>5120</v>
      </c>
    </row>
    <row r="245" s="2" customFormat="1" ht="16.5" customHeight="1">
      <c r="A245" s="40"/>
      <c r="B245" s="41"/>
      <c r="C245" s="278" t="s">
        <v>520</v>
      </c>
      <c r="D245" s="278" t="s">
        <v>390</v>
      </c>
      <c r="E245" s="279" t="s">
        <v>5121</v>
      </c>
      <c r="F245" s="280" t="s">
        <v>5122</v>
      </c>
      <c r="G245" s="281" t="s">
        <v>1846</v>
      </c>
      <c r="H245" s="282">
        <v>1</v>
      </c>
      <c r="I245" s="283"/>
      <c r="J245" s="284">
        <f>ROUND(I245*H245,2)</f>
        <v>0</v>
      </c>
      <c r="K245" s="285"/>
      <c r="L245" s="286"/>
      <c r="M245" s="287" t="s">
        <v>1</v>
      </c>
      <c r="N245" s="288" t="s">
        <v>44</v>
      </c>
      <c r="O245" s="93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3" t="s">
        <v>270</v>
      </c>
      <c r="AT245" s="243" t="s">
        <v>390</v>
      </c>
      <c r="AU245" s="243" t="s">
        <v>93</v>
      </c>
      <c r="AY245" s="19" t="s">
        <v>224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9" t="s">
        <v>89</v>
      </c>
      <c r="BK245" s="244">
        <f>ROUND(I245*H245,2)</f>
        <v>0</v>
      </c>
      <c r="BL245" s="19" t="s">
        <v>230</v>
      </c>
      <c r="BM245" s="243" t="s">
        <v>5123</v>
      </c>
    </row>
    <row r="246" s="2" customFormat="1" ht="16.5" customHeight="1">
      <c r="A246" s="40"/>
      <c r="B246" s="41"/>
      <c r="C246" s="278" t="s">
        <v>549</v>
      </c>
      <c r="D246" s="278" t="s">
        <v>390</v>
      </c>
      <c r="E246" s="279" t="s">
        <v>5124</v>
      </c>
      <c r="F246" s="280" t="s">
        <v>5086</v>
      </c>
      <c r="G246" s="281" t="s">
        <v>236</v>
      </c>
      <c r="H246" s="282">
        <v>4</v>
      </c>
      <c r="I246" s="283"/>
      <c r="J246" s="284">
        <f>ROUND(I246*H246,2)</f>
        <v>0</v>
      </c>
      <c r="K246" s="285"/>
      <c r="L246" s="286"/>
      <c r="M246" s="287" t="s">
        <v>1</v>
      </c>
      <c r="N246" s="288" t="s">
        <v>44</v>
      </c>
      <c r="O246" s="93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3" t="s">
        <v>270</v>
      </c>
      <c r="AT246" s="243" t="s">
        <v>390</v>
      </c>
      <c r="AU246" s="243" t="s">
        <v>93</v>
      </c>
      <c r="AY246" s="19" t="s">
        <v>224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9" t="s">
        <v>89</v>
      </c>
      <c r="BK246" s="244">
        <f>ROUND(I246*H246,2)</f>
        <v>0</v>
      </c>
      <c r="BL246" s="19" t="s">
        <v>230</v>
      </c>
      <c r="BM246" s="243" t="s">
        <v>5125</v>
      </c>
    </row>
    <row r="247" s="12" customFormat="1" ht="20.88" customHeight="1">
      <c r="A247" s="12"/>
      <c r="B247" s="215"/>
      <c r="C247" s="216"/>
      <c r="D247" s="217" t="s">
        <v>77</v>
      </c>
      <c r="E247" s="229" t="s">
        <v>5126</v>
      </c>
      <c r="F247" s="229" t="s">
        <v>5127</v>
      </c>
      <c r="G247" s="216"/>
      <c r="H247" s="216"/>
      <c r="I247" s="219"/>
      <c r="J247" s="230">
        <f>BK247</f>
        <v>0</v>
      </c>
      <c r="K247" s="216"/>
      <c r="L247" s="221"/>
      <c r="M247" s="222"/>
      <c r="N247" s="223"/>
      <c r="O247" s="223"/>
      <c r="P247" s="224">
        <f>SUM(P248:P261)</f>
        <v>0</v>
      </c>
      <c r="Q247" s="223"/>
      <c r="R247" s="224">
        <f>SUM(R248:R261)</f>
        <v>0</v>
      </c>
      <c r="S247" s="223"/>
      <c r="T247" s="225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6" t="s">
        <v>84</v>
      </c>
      <c r="AT247" s="227" t="s">
        <v>77</v>
      </c>
      <c r="AU247" s="227" t="s">
        <v>89</v>
      </c>
      <c r="AY247" s="226" t="s">
        <v>224</v>
      </c>
      <c r="BK247" s="228">
        <f>SUM(BK248:BK261)</f>
        <v>0</v>
      </c>
    </row>
    <row r="248" s="2" customFormat="1" ht="21.75" customHeight="1">
      <c r="A248" s="40"/>
      <c r="B248" s="41"/>
      <c r="C248" s="231" t="s">
        <v>560</v>
      </c>
      <c r="D248" s="231" t="s">
        <v>226</v>
      </c>
      <c r="E248" s="232" t="s">
        <v>5128</v>
      </c>
      <c r="F248" s="233" t="s">
        <v>5129</v>
      </c>
      <c r="G248" s="234" t="s">
        <v>229</v>
      </c>
      <c r="H248" s="235">
        <v>187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230</v>
      </c>
      <c r="AT248" s="243" t="s">
        <v>226</v>
      </c>
      <c r="AU248" s="243" t="s">
        <v>93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230</v>
      </c>
      <c r="BM248" s="243" t="s">
        <v>5130</v>
      </c>
    </row>
    <row r="249" s="2" customFormat="1" ht="21.75" customHeight="1">
      <c r="A249" s="40"/>
      <c r="B249" s="41"/>
      <c r="C249" s="231" t="s">
        <v>578</v>
      </c>
      <c r="D249" s="231" t="s">
        <v>226</v>
      </c>
      <c r="E249" s="232" t="s">
        <v>5131</v>
      </c>
      <c r="F249" s="233" t="s">
        <v>5132</v>
      </c>
      <c r="G249" s="234" t="s">
        <v>229</v>
      </c>
      <c r="H249" s="235">
        <v>187</v>
      </c>
      <c r="I249" s="236"/>
      <c r="J249" s="237">
        <f>ROUND(I249*H249,2)</f>
        <v>0</v>
      </c>
      <c r="K249" s="238"/>
      <c r="L249" s="46"/>
      <c r="M249" s="239" t="s">
        <v>1</v>
      </c>
      <c r="N249" s="240" t="s">
        <v>44</v>
      </c>
      <c r="O249" s="93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3" t="s">
        <v>230</v>
      </c>
      <c r="AT249" s="243" t="s">
        <v>226</v>
      </c>
      <c r="AU249" s="243" t="s">
        <v>93</v>
      </c>
      <c r="AY249" s="19" t="s">
        <v>224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9" t="s">
        <v>89</v>
      </c>
      <c r="BK249" s="244">
        <f>ROUND(I249*H249,2)</f>
        <v>0</v>
      </c>
      <c r="BL249" s="19" t="s">
        <v>230</v>
      </c>
      <c r="BM249" s="243" t="s">
        <v>5133</v>
      </c>
    </row>
    <row r="250" s="2" customFormat="1" ht="16.5" customHeight="1">
      <c r="A250" s="40"/>
      <c r="B250" s="41"/>
      <c r="C250" s="231" t="s">
        <v>582</v>
      </c>
      <c r="D250" s="231" t="s">
        <v>226</v>
      </c>
      <c r="E250" s="232" t="s">
        <v>5134</v>
      </c>
      <c r="F250" s="233" t="s">
        <v>5135</v>
      </c>
      <c r="G250" s="234" t="s">
        <v>229</v>
      </c>
      <c r="H250" s="235">
        <v>118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230</v>
      </c>
      <c r="AT250" s="243" t="s">
        <v>226</v>
      </c>
      <c r="AU250" s="243" t="s">
        <v>93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230</v>
      </c>
      <c r="BM250" s="243" t="s">
        <v>5136</v>
      </c>
    </row>
    <row r="251" s="2" customFormat="1" ht="16.5" customHeight="1">
      <c r="A251" s="40"/>
      <c r="B251" s="41"/>
      <c r="C251" s="231" t="s">
        <v>590</v>
      </c>
      <c r="D251" s="231" t="s">
        <v>226</v>
      </c>
      <c r="E251" s="232" t="s">
        <v>5137</v>
      </c>
      <c r="F251" s="233" t="s">
        <v>5138</v>
      </c>
      <c r="G251" s="234" t="s">
        <v>229</v>
      </c>
      <c r="H251" s="235">
        <v>69</v>
      </c>
      <c r="I251" s="236"/>
      <c r="J251" s="237">
        <f>ROUND(I251*H251,2)</f>
        <v>0</v>
      </c>
      <c r="K251" s="238"/>
      <c r="L251" s="46"/>
      <c r="M251" s="239" t="s">
        <v>1</v>
      </c>
      <c r="N251" s="240" t="s">
        <v>44</v>
      </c>
      <c r="O251" s="93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3" t="s">
        <v>230</v>
      </c>
      <c r="AT251" s="243" t="s">
        <v>226</v>
      </c>
      <c r="AU251" s="243" t="s">
        <v>93</v>
      </c>
      <c r="AY251" s="19" t="s">
        <v>224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9" t="s">
        <v>89</v>
      </c>
      <c r="BK251" s="244">
        <f>ROUND(I251*H251,2)</f>
        <v>0</v>
      </c>
      <c r="BL251" s="19" t="s">
        <v>230</v>
      </c>
      <c r="BM251" s="243" t="s">
        <v>5139</v>
      </c>
    </row>
    <row r="252" s="2" customFormat="1" ht="16.5" customHeight="1">
      <c r="A252" s="40"/>
      <c r="B252" s="41"/>
      <c r="C252" s="231" t="s">
        <v>594</v>
      </c>
      <c r="D252" s="231" t="s">
        <v>226</v>
      </c>
      <c r="E252" s="232" t="s">
        <v>5140</v>
      </c>
      <c r="F252" s="233" t="s">
        <v>5141</v>
      </c>
      <c r="G252" s="234" t="s">
        <v>229</v>
      </c>
      <c r="H252" s="235">
        <v>60</v>
      </c>
      <c r="I252" s="236"/>
      <c r="J252" s="237">
        <f>ROUND(I252*H252,2)</f>
        <v>0</v>
      </c>
      <c r="K252" s="238"/>
      <c r="L252" s="46"/>
      <c r="M252" s="239" t="s">
        <v>1</v>
      </c>
      <c r="N252" s="240" t="s">
        <v>44</v>
      </c>
      <c r="O252" s="93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3" t="s">
        <v>230</v>
      </c>
      <c r="AT252" s="243" t="s">
        <v>226</v>
      </c>
      <c r="AU252" s="243" t="s">
        <v>93</v>
      </c>
      <c r="AY252" s="19" t="s">
        <v>224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9" t="s">
        <v>89</v>
      </c>
      <c r="BK252" s="244">
        <f>ROUND(I252*H252,2)</f>
        <v>0</v>
      </c>
      <c r="BL252" s="19" t="s">
        <v>230</v>
      </c>
      <c r="BM252" s="243" t="s">
        <v>5142</v>
      </c>
    </row>
    <row r="253" s="2" customFormat="1" ht="16.5" customHeight="1">
      <c r="A253" s="40"/>
      <c r="B253" s="41"/>
      <c r="C253" s="231" t="s">
        <v>599</v>
      </c>
      <c r="D253" s="231" t="s">
        <v>226</v>
      </c>
      <c r="E253" s="232" t="s">
        <v>5143</v>
      </c>
      <c r="F253" s="233" t="s">
        <v>5144</v>
      </c>
      <c r="G253" s="234" t="s">
        <v>229</v>
      </c>
      <c r="H253" s="235">
        <v>127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230</v>
      </c>
      <c r="AT253" s="243" t="s">
        <v>226</v>
      </c>
      <c r="AU253" s="243" t="s">
        <v>93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230</v>
      </c>
      <c r="BM253" s="243" t="s">
        <v>5145</v>
      </c>
    </row>
    <row r="254" s="2" customFormat="1" ht="16.5" customHeight="1">
      <c r="A254" s="40"/>
      <c r="B254" s="41"/>
      <c r="C254" s="231" t="s">
        <v>604</v>
      </c>
      <c r="D254" s="231" t="s">
        <v>226</v>
      </c>
      <c r="E254" s="232" t="s">
        <v>5146</v>
      </c>
      <c r="F254" s="233" t="s">
        <v>5147</v>
      </c>
      <c r="G254" s="234" t="s">
        <v>322</v>
      </c>
      <c r="H254" s="235">
        <v>0.0040000000000000001</v>
      </c>
      <c r="I254" s="236"/>
      <c r="J254" s="237">
        <f>ROUND(I254*H254,2)</f>
        <v>0</v>
      </c>
      <c r="K254" s="238"/>
      <c r="L254" s="46"/>
      <c r="M254" s="239" t="s">
        <v>1</v>
      </c>
      <c r="N254" s="240" t="s">
        <v>44</v>
      </c>
      <c r="O254" s="93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3" t="s">
        <v>230</v>
      </c>
      <c r="AT254" s="243" t="s">
        <v>226</v>
      </c>
      <c r="AU254" s="243" t="s">
        <v>93</v>
      </c>
      <c r="AY254" s="19" t="s">
        <v>224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9" t="s">
        <v>89</v>
      </c>
      <c r="BK254" s="244">
        <f>ROUND(I254*H254,2)</f>
        <v>0</v>
      </c>
      <c r="BL254" s="19" t="s">
        <v>230</v>
      </c>
      <c r="BM254" s="243" t="s">
        <v>5148</v>
      </c>
    </row>
    <row r="255" s="2" customFormat="1" ht="16.5" customHeight="1">
      <c r="A255" s="40"/>
      <c r="B255" s="41"/>
      <c r="C255" s="231" t="s">
        <v>609</v>
      </c>
      <c r="D255" s="231" t="s">
        <v>226</v>
      </c>
      <c r="E255" s="232" t="s">
        <v>5149</v>
      </c>
      <c r="F255" s="233" t="s">
        <v>5150</v>
      </c>
      <c r="G255" s="234" t="s">
        <v>236</v>
      </c>
      <c r="H255" s="235">
        <v>6</v>
      </c>
      <c r="I255" s="236"/>
      <c r="J255" s="237">
        <f>ROUND(I255*H255,2)</f>
        <v>0</v>
      </c>
      <c r="K255" s="238"/>
      <c r="L255" s="46"/>
      <c r="M255" s="239" t="s">
        <v>1</v>
      </c>
      <c r="N255" s="240" t="s">
        <v>44</v>
      </c>
      <c r="O255" s="93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3" t="s">
        <v>230</v>
      </c>
      <c r="AT255" s="243" t="s">
        <v>226</v>
      </c>
      <c r="AU255" s="243" t="s">
        <v>93</v>
      </c>
      <c r="AY255" s="19" t="s">
        <v>224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9" t="s">
        <v>89</v>
      </c>
      <c r="BK255" s="244">
        <f>ROUND(I255*H255,2)</f>
        <v>0</v>
      </c>
      <c r="BL255" s="19" t="s">
        <v>230</v>
      </c>
      <c r="BM255" s="243" t="s">
        <v>5151</v>
      </c>
    </row>
    <row r="256" s="2" customFormat="1" ht="16.5" customHeight="1">
      <c r="A256" s="40"/>
      <c r="B256" s="41"/>
      <c r="C256" s="231" t="s">
        <v>613</v>
      </c>
      <c r="D256" s="231" t="s">
        <v>226</v>
      </c>
      <c r="E256" s="232" t="s">
        <v>5106</v>
      </c>
      <c r="F256" s="233" t="s">
        <v>5107</v>
      </c>
      <c r="G256" s="234" t="s">
        <v>322</v>
      </c>
      <c r="H256" s="235">
        <v>15</v>
      </c>
      <c r="I256" s="236"/>
      <c r="J256" s="237">
        <f>ROUND(I256*H256,2)</f>
        <v>0</v>
      </c>
      <c r="K256" s="238"/>
      <c r="L256" s="46"/>
      <c r="M256" s="239" t="s">
        <v>1</v>
      </c>
      <c r="N256" s="240" t="s">
        <v>44</v>
      </c>
      <c r="O256" s="93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3" t="s">
        <v>230</v>
      </c>
      <c r="AT256" s="243" t="s">
        <v>226</v>
      </c>
      <c r="AU256" s="243" t="s">
        <v>93</v>
      </c>
      <c r="AY256" s="19" t="s">
        <v>224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9" t="s">
        <v>89</v>
      </c>
      <c r="BK256" s="244">
        <f>ROUND(I256*H256,2)</f>
        <v>0</v>
      </c>
      <c r="BL256" s="19" t="s">
        <v>230</v>
      </c>
      <c r="BM256" s="243" t="s">
        <v>5152</v>
      </c>
    </row>
    <row r="257" s="2" customFormat="1" ht="16.5" customHeight="1">
      <c r="A257" s="40"/>
      <c r="B257" s="41"/>
      <c r="C257" s="278" t="s">
        <v>618</v>
      </c>
      <c r="D257" s="278" t="s">
        <v>390</v>
      </c>
      <c r="E257" s="279" t="s">
        <v>5153</v>
      </c>
      <c r="F257" s="280" t="s">
        <v>5154</v>
      </c>
      <c r="G257" s="281" t="s">
        <v>229</v>
      </c>
      <c r="H257" s="282">
        <v>118</v>
      </c>
      <c r="I257" s="283"/>
      <c r="J257" s="284">
        <f>ROUND(I257*H257,2)</f>
        <v>0</v>
      </c>
      <c r="K257" s="285"/>
      <c r="L257" s="286"/>
      <c r="M257" s="287" t="s">
        <v>1</v>
      </c>
      <c r="N257" s="288" t="s">
        <v>44</v>
      </c>
      <c r="O257" s="93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3" t="s">
        <v>270</v>
      </c>
      <c r="AT257" s="243" t="s">
        <v>390</v>
      </c>
      <c r="AU257" s="243" t="s">
        <v>93</v>
      </c>
      <c r="AY257" s="19" t="s">
        <v>224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9" t="s">
        <v>89</v>
      </c>
      <c r="BK257" s="244">
        <f>ROUND(I257*H257,2)</f>
        <v>0</v>
      </c>
      <c r="BL257" s="19" t="s">
        <v>230</v>
      </c>
      <c r="BM257" s="243" t="s">
        <v>5155</v>
      </c>
    </row>
    <row r="258" s="2" customFormat="1" ht="16.5" customHeight="1">
      <c r="A258" s="40"/>
      <c r="B258" s="41"/>
      <c r="C258" s="278" t="s">
        <v>505</v>
      </c>
      <c r="D258" s="278" t="s">
        <v>390</v>
      </c>
      <c r="E258" s="279" t="s">
        <v>5156</v>
      </c>
      <c r="F258" s="280" t="s">
        <v>5157</v>
      </c>
      <c r="G258" s="281" t="s">
        <v>229</v>
      </c>
      <c r="H258" s="282">
        <v>69</v>
      </c>
      <c r="I258" s="283"/>
      <c r="J258" s="284">
        <f>ROUND(I258*H258,2)</f>
        <v>0</v>
      </c>
      <c r="K258" s="285"/>
      <c r="L258" s="286"/>
      <c r="M258" s="287" t="s">
        <v>1</v>
      </c>
      <c r="N258" s="288" t="s">
        <v>44</v>
      </c>
      <c r="O258" s="93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3" t="s">
        <v>270</v>
      </c>
      <c r="AT258" s="243" t="s">
        <v>390</v>
      </c>
      <c r="AU258" s="243" t="s">
        <v>93</v>
      </c>
      <c r="AY258" s="19" t="s">
        <v>224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9" t="s">
        <v>89</v>
      </c>
      <c r="BK258" s="244">
        <f>ROUND(I258*H258,2)</f>
        <v>0</v>
      </c>
      <c r="BL258" s="19" t="s">
        <v>230</v>
      </c>
      <c r="BM258" s="243" t="s">
        <v>5158</v>
      </c>
    </row>
    <row r="259" s="2" customFormat="1" ht="16.5" customHeight="1">
      <c r="A259" s="40"/>
      <c r="B259" s="41"/>
      <c r="C259" s="278" t="s">
        <v>558</v>
      </c>
      <c r="D259" s="278" t="s">
        <v>390</v>
      </c>
      <c r="E259" s="279" t="s">
        <v>5159</v>
      </c>
      <c r="F259" s="280" t="s">
        <v>5160</v>
      </c>
      <c r="G259" s="281" t="s">
        <v>1846</v>
      </c>
      <c r="H259" s="282">
        <v>3.5</v>
      </c>
      <c r="I259" s="283"/>
      <c r="J259" s="284">
        <f>ROUND(I259*H259,2)</f>
        <v>0</v>
      </c>
      <c r="K259" s="285"/>
      <c r="L259" s="286"/>
      <c r="M259" s="287" t="s">
        <v>1</v>
      </c>
      <c r="N259" s="288" t="s">
        <v>44</v>
      </c>
      <c r="O259" s="93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3" t="s">
        <v>270</v>
      </c>
      <c r="AT259" s="243" t="s">
        <v>390</v>
      </c>
      <c r="AU259" s="243" t="s">
        <v>93</v>
      </c>
      <c r="AY259" s="19" t="s">
        <v>224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9" t="s">
        <v>89</v>
      </c>
      <c r="BK259" s="244">
        <f>ROUND(I259*H259,2)</f>
        <v>0</v>
      </c>
      <c r="BL259" s="19" t="s">
        <v>230</v>
      </c>
      <c r="BM259" s="243" t="s">
        <v>5161</v>
      </c>
    </row>
    <row r="260" s="2" customFormat="1" ht="16.5" customHeight="1">
      <c r="A260" s="40"/>
      <c r="B260" s="41"/>
      <c r="C260" s="278" t="s">
        <v>632</v>
      </c>
      <c r="D260" s="278" t="s">
        <v>390</v>
      </c>
      <c r="E260" s="279" t="s">
        <v>5162</v>
      </c>
      <c r="F260" s="280" t="s">
        <v>5163</v>
      </c>
      <c r="G260" s="281" t="s">
        <v>322</v>
      </c>
      <c r="H260" s="282">
        <v>6</v>
      </c>
      <c r="I260" s="283"/>
      <c r="J260" s="284">
        <f>ROUND(I260*H260,2)</f>
        <v>0</v>
      </c>
      <c r="K260" s="285"/>
      <c r="L260" s="286"/>
      <c r="M260" s="287" t="s">
        <v>1</v>
      </c>
      <c r="N260" s="288" t="s">
        <v>44</v>
      </c>
      <c r="O260" s="93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3" t="s">
        <v>270</v>
      </c>
      <c r="AT260" s="243" t="s">
        <v>390</v>
      </c>
      <c r="AU260" s="243" t="s">
        <v>93</v>
      </c>
      <c r="AY260" s="19" t="s">
        <v>224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9" t="s">
        <v>89</v>
      </c>
      <c r="BK260" s="244">
        <f>ROUND(I260*H260,2)</f>
        <v>0</v>
      </c>
      <c r="BL260" s="19" t="s">
        <v>230</v>
      </c>
      <c r="BM260" s="243" t="s">
        <v>5164</v>
      </c>
    </row>
    <row r="261" s="2" customFormat="1" ht="16.5" customHeight="1">
      <c r="A261" s="40"/>
      <c r="B261" s="41"/>
      <c r="C261" s="278" t="s">
        <v>637</v>
      </c>
      <c r="D261" s="278" t="s">
        <v>390</v>
      </c>
      <c r="E261" s="279" t="s">
        <v>5165</v>
      </c>
      <c r="F261" s="280" t="s">
        <v>5086</v>
      </c>
      <c r="G261" s="281" t="s">
        <v>236</v>
      </c>
      <c r="H261" s="282">
        <v>10</v>
      </c>
      <c r="I261" s="283"/>
      <c r="J261" s="284">
        <f>ROUND(I261*H261,2)</f>
        <v>0</v>
      </c>
      <c r="K261" s="285"/>
      <c r="L261" s="286"/>
      <c r="M261" s="287" t="s">
        <v>1</v>
      </c>
      <c r="N261" s="288" t="s">
        <v>44</v>
      </c>
      <c r="O261" s="93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3" t="s">
        <v>270</v>
      </c>
      <c r="AT261" s="243" t="s">
        <v>390</v>
      </c>
      <c r="AU261" s="243" t="s">
        <v>93</v>
      </c>
      <c r="AY261" s="19" t="s">
        <v>224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9" t="s">
        <v>89</v>
      </c>
      <c r="BK261" s="244">
        <f>ROUND(I261*H261,2)</f>
        <v>0</v>
      </c>
      <c r="BL261" s="19" t="s">
        <v>230</v>
      </c>
      <c r="BM261" s="243" t="s">
        <v>5166</v>
      </c>
    </row>
    <row r="262" s="12" customFormat="1" ht="20.88" customHeight="1">
      <c r="A262" s="12"/>
      <c r="B262" s="215"/>
      <c r="C262" s="216"/>
      <c r="D262" s="217" t="s">
        <v>77</v>
      </c>
      <c r="E262" s="229" t="s">
        <v>5167</v>
      </c>
      <c r="F262" s="229" t="s">
        <v>5168</v>
      </c>
      <c r="G262" s="216"/>
      <c r="H262" s="216"/>
      <c r="I262" s="219"/>
      <c r="J262" s="230">
        <f>BK262</f>
        <v>0</v>
      </c>
      <c r="K262" s="216"/>
      <c r="L262" s="221"/>
      <c r="M262" s="222"/>
      <c r="N262" s="223"/>
      <c r="O262" s="223"/>
      <c r="P262" s="224">
        <f>SUM(P263:P271)</f>
        <v>0</v>
      </c>
      <c r="Q262" s="223"/>
      <c r="R262" s="224">
        <f>SUM(R263:R271)</f>
        <v>0</v>
      </c>
      <c r="S262" s="223"/>
      <c r="T262" s="225">
        <f>SUM(T263:T271)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6" t="s">
        <v>84</v>
      </c>
      <c r="AT262" s="227" t="s">
        <v>77</v>
      </c>
      <c r="AU262" s="227" t="s">
        <v>89</v>
      </c>
      <c r="AY262" s="226" t="s">
        <v>224</v>
      </c>
      <c r="BK262" s="228">
        <f>SUM(BK263:BK271)</f>
        <v>0</v>
      </c>
    </row>
    <row r="263" s="2" customFormat="1" ht="21.75" customHeight="1">
      <c r="A263" s="40"/>
      <c r="B263" s="41"/>
      <c r="C263" s="231" t="s">
        <v>642</v>
      </c>
      <c r="D263" s="231" t="s">
        <v>226</v>
      </c>
      <c r="E263" s="232" t="s">
        <v>5128</v>
      </c>
      <c r="F263" s="233" t="s">
        <v>5129</v>
      </c>
      <c r="G263" s="234" t="s">
        <v>229</v>
      </c>
      <c r="H263" s="235">
        <v>1430</v>
      </c>
      <c r="I263" s="236"/>
      <c r="J263" s="237">
        <f>ROUND(I263*H263,2)</f>
        <v>0</v>
      </c>
      <c r="K263" s="238"/>
      <c r="L263" s="46"/>
      <c r="M263" s="239" t="s">
        <v>1</v>
      </c>
      <c r="N263" s="240" t="s">
        <v>44</v>
      </c>
      <c r="O263" s="93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3" t="s">
        <v>230</v>
      </c>
      <c r="AT263" s="243" t="s">
        <v>226</v>
      </c>
      <c r="AU263" s="243" t="s">
        <v>93</v>
      </c>
      <c r="AY263" s="19" t="s">
        <v>224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9" t="s">
        <v>89</v>
      </c>
      <c r="BK263" s="244">
        <f>ROUND(I263*H263,2)</f>
        <v>0</v>
      </c>
      <c r="BL263" s="19" t="s">
        <v>230</v>
      </c>
      <c r="BM263" s="243" t="s">
        <v>5169</v>
      </c>
    </row>
    <row r="264" s="2" customFormat="1" ht="16.5" customHeight="1">
      <c r="A264" s="40"/>
      <c r="B264" s="41"/>
      <c r="C264" s="231" t="s">
        <v>646</v>
      </c>
      <c r="D264" s="231" t="s">
        <v>226</v>
      </c>
      <c r="E264" s="232" t="s">
        <v>5170</v>
      </c>
      <c r="F264" s="233" t="s">
        <v>5171</v>
      </c>
      <c r="G264" s="234" t="s">
        <v>229</v>
      </c>
      <c r="H264" s="235">
        <v>2860</v>
      </c>
      <c r="I264" s="236"/>
      <c r="J264" s="237">
        <f>ROUND(I264*H264,2)</f>
        <v>0</v>
      </c>
      <c r="K264" s="238"/>
      <c r="L264" s="46"/>
      <c r="M264" s="239" t="s">
        <v>1</v>
      </c>
      <c r="N264" s="240" t="s">
        <v>44</v>
      </c>
      <c r="O264" s="93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3" t="s">
        <v>230</v>
      </c>
      <c r="AT264" s="243" t="s">
        <v>226</v>
      </c>
      <c r="AU264" s="243" t="s">
        <v>93</v>
      </c>
      <c r="AY264" s="19" t="s">
        <v>224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9" t="s">
        <v>89</v>
      </c>
      <c r="BK264" s="244">
        <f>ROUND(I264*H264,2)</f>
        <v>0</v>
      </c>
      <c r="BL264" s="19" t="s">
        <v>230</v>
      </c>
      <c r="BM264" s="243" t="s">
        <v>5172</v>
      </c>
    </row>
    <row r="265" s="2" customFormat="1" ht="21.75" customHeight="1">
      <c r="A265" s="40"/>
      <c r="B265" s="41"/>
      <c r="C265" s="231" t="s">
        <v>655</v>
      </c>
      <c r="D265" s="231" t="s">
        <v>226</v>
      </c>
      <c r="E265" s="232" t="s">
        <v>5173</v>
      </c>
      <c r="F265" s="233" t="s">
        <v>5174</v>
      </c>
      <c r="G265" s="234" t="s">
        <v>229</v>
      </c>
      <c r="H265" s="235">
        <v>1430</v>
      </c>
      <c r="I265" s="236"/>
      <c r="J265" s="237">
        <f>ROUND(I265*H265,2)</f>
        <v>0</v>
      </c>
      <c r="K265" s="238"/>
      <c r="L265" s="46"/>
      <c r="M265" s="239" t="s">
        <v>1</v>
      </c>
      <c r="N265" s="240" t="s">
        <v>44</v>
      </c>
      <c r="O265" s="93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3" t="s">
        <v>230</v>
      </c>
      <c r="AT265" s="243" t="s">
        <v>226</v>
      </c>
      <c r="AU265" s="243" t="s">
        <v>93</v>
      </c>
      <c r="AY265" s="19" t="s">
        <v>224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9" t="s">
        <v>89</v>
      </c>
      <c r="BK265" s="244">
        <f>ROUND(I265*H265,2)</f>
        <v>0</v>
      </c>
      <c r="BL265" s="19" t="s">
        <v>230</v>
      </c>
      <c r="BM265" s="243" t="s">
        <v>5175</v>
      </c>
    </row>
    <row r="266" s="2" customFormat="1" ht="16.5" customHeight="1">
      <c r="A266" s="40"/>
      <c r="B266" s="41"/>
      <c r="C266" s="231" t="s">
        <v>660</v>
      </c>
      <c r="D266" s="231" t="s">
        <v>226</v>
      </c>
      <c r="E266" s="232" t="s">
        <v>5176</v>
      </c>
      <c r="F266" s="233" t="s">
        <v>5177</v>
      </c>
      <c r="G266" s="234" t="s">
        <v>229</v>
      </c>
      <c r="H266" s="235">
        <v>1430</v>
      </c>
      <c r="I266" s="236"/>
      <c r="J266" s="237">
        <f>ROUND(I266*H266,2)</f>
        <v>0</v>
      </c>
      <c r="K266" s="238"/>
      <c r="L266" s="46"/>
      <c r="M266" s="239" t="s">
        <v>1</v>
      </c>
      <c r="N266" s="240" t="s">
        <v>44</v>
      </c>
      <c r="O266" s="93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3" t="s">
        <v>230</v>
      </c>
      <c r="AT266" s="243" t="s">
        <v>226</v>
      </c>
      <c r="AU266" s="243" t="s">
        <v>93</v>
      </c>
      <c r="AY266" s="19" t="s">
        <v>224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9" t="s">
        <v>89</v>
      </c>
      <c r="BK266" s="244">
        <f>ROUND(I266*H266,2)</f>
        <v>0</v>
      </c>
      <c r="BL266" s="19" t="s">
        <v>230</v>
      </c>
      <c r="BM266" s="243" t="s">
        <v>5178</v>
      </c>
    </row>
    <row r="267" s="2" customFormat="1" ht="16.5" customHeight="1">
      <c r="A267" s="40"/>
      <c r="B267" s="41"/>
      <c r="C267" s="231" t="s">
        <v>664</v>
      </c>
      <c r="D267" s="231" t="s">
        <v>226</v>
      </c>
      <c r="E267" s="232" t="s">
        <v>5146</v>
      </c>
      <c r="F267" s="233" t="s">
        <v>5147</v>
      </c>
      <c r="G267" s="234" t="s">
        <v>322</v>
      </c>
      <c r="H267" s="235">
        <v>0.042999999999999997</v>
      </c>
      <c r="I267" s="236"/>
      <c r="J267" s="237">
        <f>ROUND(I267*H267,2)</f>
        <v>0</v>
      </c>
      <c r="K267" s="238"/>
      <c r="L267" s="46"/>
      <c r="M267" s="239" t="s">
        <v>1</v>
      </c>
      <c r="N267" s="240" t="s">
        <v>44</v>
      </c>
      <c r="O267" s="93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3" t="s">
        <v>230</v>
      </c>
      <c r="AT267" s="243" t="s">
        <v>226</v>
      </c>
      <c r="AU267" s="243" t="s">
        <v>93</v>
      </c>
      <c r="AY267" s="19" t="s">
        <v>224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9" t="s">
        <v>89</v>
      </c>
      <c r="BK267" s="244">
        <f>ROUND(I267*H267,2)</f>
        <v>0</v>
      </c>
      <c r="BL267" s="19" t="s">
        <v>230</v>
      </c>
      <c r="BM267" s="243" t="s">
        <v>5179</v>
      </c>
    </row>
    <row r="268" s="2" customFormat="1" ht="16.5" customHeight="1">
      <c r="A268" s="40"/>
      <c r="B268" s="41"/>
      <c r="C268" s="231" t="s">
        <v>670</v>
      </c>
      <c r="D268" s="231" t="s">
        <v>226</v>
      </c>
      <c r="E268" s="232" t="s">
        <v>5180</v>
      </c>
      <c r="F268" s="233" t="s">
        <v>5181</v>
      </c>
      <c r="G268" s="234" t="s">
        <v>229</v>
      </c>
      <c r="H268" s="235">
        <v>1430</v>
      </c>
      <c r="I268" s="236"/>
      <c r="J268" s="237">
        <f>ROUND(I268*H268,2)</f>
        <v>0</v>
      </c>
      <c r="K268" s="238"/>
      <c r="L268" s="46"/>
      <c r="M268" s="239" t="s">
        <v>1</v>
      </c>
      <c r="N268" s="240" t="s">
        <v>44</v>
      </c>
      <c r="O268" s="93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3" t="s">
        <v>230</v>
      </c>
      <c r="AT268" s="243" t="s">
        <v>226</v>
      </c>
      <c r="AU268" s="243" t="s">
        <v>93</v>
      </c>
      <c r="AY268" s="19" t="s">
        <v>224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9" t="s">
        <v>89</v>
      </c>
      <c r="BK268" s="244">
        <f>ROUND(I268*H268,2)</f>
        <v>0</v>
      </c>
      <c r="BL268" s="19" t="s">
        <v>230</v>
      </c>
      <c r="BM268" s="243" t="s">
        <v>5182</v>
      </c>
    </row>
    <row r="269" s="2" customFormat="1" ht="16.5" customHeight="1">
      <c r="A269" s="40"/>
      <c r="B269" s="41"/>
      <c r="C269" s="231" t="s">
        <v>687</v>
      </c>
      <c r="D269" s="231" t="s">
        <v>226</v>
      </c>
      <c r="E269" s="232" t="s">
        <v>5183</v>
      </c>
      <c r="F269" s="233" t="s">
        <v>5184</v>
      </c>
      <c r="G269" s="234" t="s">
        <v>229</v>
      </c>
      <c r="H269" s="235">
        <v>1430</v>
      </c>
      <c r="I269" s="236"/>
      <c r="J269" s="237">
        <f>ROUND(I269*H269,2)</f>
        <v>0</v>
      </c>
      <c r="K269" s="238"/>
      <c r="L269" s="46"/>
      <c r="M269" s="239" t="s">
        <v>1</v>
      </c>
      <c r="N269" s="240" t="s">
        <v>44</v>
      </c>
      <c r="O269" s="93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3" t="s">
        <v>230</v>
      </c>
      <c r="AT269" s="243" t="s">
        <v>226</v>
      </c>
      <c r="AU269" s="243" t="s">
        <v>93</v>
      </c>
      <c r="AY269" s="19" t="s">
        <v>224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9" t="s">
        <v>89</v>
      </c>
      <c r="BK269" s="244">
        <f>ROUND(I269*H269,2)</f>
        <v>0</v>
      </c>
      <c r="BL269" s="19" t="s">
        <v>230</v>
      </c>
      <c r="BM269" s="243" t="s">
        <v>5185</v>
      </c>
    </row>
    <row r="270" s="2" customFormat="1" ht="16.5" customHeight="1">
      <c r="A270" s="40"/>
      <c r="B270" s="41"/>
      <c r="C270" s="278" t="s">
        <v>703</v>
      </c>
      <c r="D270" s="278" t="s">
        <v>390</v>
      </c>
      <c r="E270" s="279" t="s">
        <v>5186</v>
      </c>
      <c r="F270" s="280" t="s">
        <v>5187</v>
      </c>
      <c r="G270" s="281" t="s">
        <v>1846</v>
      </c>
      <c r="H270" s="282">
        <v>42.899999999999999</v>
      </c>
      <c r="I270" s="283"/>
      <c r="J270" s="284">
        <f>ROUND(I270*H270,2)</f>
        <v>0</v>
      </c>
      <c r="K270" s="285"/>
      <c r="L270" s="286"/>
      <c r="M270" s="287" t="s">
        <v>1</v>
      </c>
      <c r="N270" s="288" t="s">
        <v>44</v>
      </c>
      <c r="O270" s="93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3" t="s">
        <v>270</v>
      </c>
      <c r="AT270" s="243" t="s">
        <v>390</v>
      </c>
      <c r="AU270" s="243" t="s">
        <v>93</v>
      </c>
      <c r="AY270" s="19" t="s">
        <v>224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9" t="s">
        <v>89</v>
      </c>
      <c r="BK270" s="244">
        <f>ROUND(I270*H270,2)</f>
        <v>0</v>
      </c>
      <c r="BL270" s="19" t="s">
        <v>230</v>
      </c>
      <c r="BM270" s="243" t="s">
        <v>5188</v>
      </c>
    </row>
    <row r="271" s="2" customFormat="1" ht="16.5" customHeight="1">
      <c r="A271" s="40"/>
      <c r="B271" s="41"/>
      <c r="C271" s="278" t="s">
        <v>711</v>
      </c>
      <c r="D271" s="278" t="s">
        <v>390</v>
      </c>
      <c r="E271" s="279" t="s">
        <v>5189</v>
      </c>
      <c r="F271" s="280" t="s">
        <v>5190</v>
      </c>
      <c r="G271" s="281" t="s">
        <v>1846</v>
      </c>
      <c r="H271" s="282">
        <v>271.69999999999999</v>
      </c>
      <c r="I271" s="283"/>
      <c r="J271" s="284">
        <f>ROUND(I271*H271,2)</f>
        <v>0</v>
      </c>
      <c r="K271" s="285"/>
      <c r="L271" s="286"/>
      <c r="M271" s="287" t="s">
        <v>1</v>
      </c>
      <c r="N271" s="288" t="s">
        <v>44</v>
      </c>
      <c r="O271" s="93"/>
      <c r="P271" s="241">
        <f>O271*H271</f>
        <v>0</v>
      </c>
      <c r="Q271" s="241">
        <v>0</v>
      </c>
      <c r="R271" s="241">
        <f>Q271*H271</f>
        <v>0</v>
      </c>
      <c r="S271" s="241">
        <v>0</v>
      </c>
      <c r="T271" s="242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3" t="s">
        <v>270</v>
      </c>
      <c r="AT271" s="243" t="s">
        <v>390</v>
      </c>
      <c r="AU271" s="243" t="s">
        <v>93</v>
      </c>
      <c r="AY271" s="19" t="s">
        <v>224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9" t="s">
        <v>89</v>
      </c>
      <c r="BK271" s="244">
        <f>ROUND(I271*H271,2)</f>
        <v>0</v>
      </c>
      <c r="BL271" s="19" t="s">
        <v>230</v>
      </c>
      <c r="BM271" s="243" t="s">
        <v>5191</v>
      </c>
    </row>
    <row r="272" s="12" customFormat="1" ht="20.88" customHeight="1">
      <c r="A272" s="12"/>
      <c r="B272" s="215"/>
      <c r="C272" s="216"/>
      <c r="D272" s="217" t="s">
        <v>77</v>
      </c>
      <c r="E272" s="229" t="s">
        <v>5192</v>
      </c>
      <c r="F272" s="229" t="s">
        <v>5193</v>
      </c>
      <c r="G272" s="216"/>
      <c r="H272" s="216"/>
      <c r="I272" s="219"/>
      <c r="J272" s="230">
        <f>BK272</f>
        <v>0</v>
      </c>
      <c r="K272" s="216"/>
      <c r="L272" s="221"/>
      <c r="M272" s="222"/>
      <c r="N272" s="223"/>
      <c r="O272" s="223"/>
      <c r="P272" s="224">
        <f>SUM(P273:P277)</f>
        <v>0</v>
      </c>
      <c r="Q272" s="223"/>
      <c r="R272" s="224">
        <f>SUM(R273:R277)</f>
        <v>78.400000000000006</v>
      </c>
      <c r="S272" s="223"/>
      <c r="T272" s="225">
        <f>SUM(T273:T277)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6" t="s">
        <v>84</v>
      </c>
      <c r="AT272" s="227" t="s">
        <v>77</v>
      </c>
      <c r="AU272" s="227" t="s">
        <v>89</v>
      </c>
      <c r="AY272" s="226" t="s">
        <v>224</v>
      </c>
      <c r="BK272" s="228">
        <f>SUM(BK273:BK277)</f>
        <v>0</v>
      </c>
    </row>
    <row r="273" s="2" customFormat="1" ht="16.5" customHeight="1">
      <c r="A273" s="40"/>
      <c r="B273" s="41"/>
      <c r="C273" s="231" t="s">
        <v>716</v>
      </c>
      <c r="D273" s="231" t="s">
        <v>226</v>
      </c>
      <c r="E273" s="232" t="s">
        <v>5194</v>
      </c>
      <c r="F273" s="233" t="s">
        <v>5195</v>
      </c>
      <c r="G273" s="234" t="s">
        <v>229</v>
      </c>
      <c r="H273" s="235">
        <v>187</v>
      </c>
      <c r="I273" s="236"/>
      <c r="J273" s="237">
        <f>ROUND(I273*H273,2)</f>
        <v>0</v>
      </c>
      <c r="K273" s="238"/>
      <c r="L273" s="46"/>
      <c r="M273" s="239" t="s">
        <v>1</v>
      </c>
      <c r="N273" s="240" t="s">
        <v>44</v>
      </c>
      <c r="O273" s="93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3" t="s">
        <v>230</v>
      </c>
      <c r="AT273" s="243" t="s">
        <v>226</v>
      </c>
      <c r="AU273" s="243" t="s">
        <v>93</v>
      </c>
      <c r="AY273" s="19" t="s">
        <v>224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9" t="s">
        <v>89</v>
      </c>
      <c r="BK273" s="244">
        <f>ROUND(I273*H273,2)</f>
        <v>0</v>
      </c>
      <c r="BL273" s="19" t="s">
        <v>230</v>
      </c>
      <c r="BM273" s="243" t="s">
        <v>5196</v>
      </c>
    </row>
    <row r="274" s="2" customFormat="1" ht="16.5" customHeight="1">
      <c r="A274" s="40"/>
      <c r="B274" s="41"/>
      <c r="C274" s="231" t="s">
        <v>720</v>
      </c>
      <c r="D274" s="231" t="s">
        <v>226</v>
      </c>
      <c r="E274" s="232" t="s">
        <v>5197</v>
      </c>
      <c r="F274" s="233" t="s">
        <v>5198</v>
      </c>
      <c r="G274" s="234" t="s">
        <v>322</v>
      </c>
      <c r="H274" s="235">
        <v>0.019</v>
      </c>
      <c r="I274" s="236"/>
      <c r="J274" s="237">
        <f>ROUND(I274*H274,2)</f>
        <v>0</v>
      </c>
      <c r="K274" s="238"/>
      <c r="L274" s="46"/>
      <c r="M274" s="239" t="s">
        <v>1</v>
      </c>
      <c r="N274" s="240" t="s">
        <v>44</v>
      </c>
      <c r="O274" s="93"/>
      <c r="P274" s="241">
        <f>O274*H274</f>
        <v>0</v>
      </c>
      <c r="Q274" s="241">
        <v>0</v>
      </c>
      <c r="R274" s="241">
        <f>Q274*H274</f>
        <v>0</v>
      </c>
      <c r="S274" s="241">
        <v>0</v>
      </c>
      <c r="T274" s="242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3" t="s">
        <v>230</v>
      </c>
      <c r="AT274" s="243" t="s">
        <v>226</v>
      </c>
      <c r="AU274" s="243" t="s">
        <v>93</v>
      </c>
      <c r="AY274" s="19" t="s">
        <v>224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9" t="s">
        <v>89</v>
      </c>
      <c r="BK274" s="244">
        <f>ROUND(I274*H274,2)</f>
        <v>0</v>
      </c>
      <c r="BL274" s="19" t="s">
        <v>230</v>
      </c>
      <c r="BM274" s="243" t="s">
        <v>5199</v>
      </c>
    </row>
    <row r="275" s="2" customFormat="1" ht="16.5" customHeight="1">
      <c r="A275" s="40"/>
      <c r="B275" s="41"/>
      <c r="C275" s="278" t="s">
        <v>724</v>
      </c>
      <c r="D275" s="278" t="s">
        <v>390</v>
      </c>
      <c r="E275" s="279" t="s">
        <v>5200</v>
      </c>
      <c r="F275" s="280" t="s">
        <v>5201</v>
      </c>
      <c r="G275" s="281" t="s">
        <v>322</v>
      </c>
      <c r="H275" s="282">
        <v>18.699999999999999</v>
      </c>
      <c r="I275" s="283"/>
      <c r="J275" s="284">
        <f>ROUND(I275*H275,2)</f>
        <v>0</v>
      </c>
      <c r="K275" s="285"/>
      <c r="L275" s="286"/>
      <c r="M275" s="287" t="s">
        <v>1</v>
      </c>
      <c r="N275" s="288" t="s">
        <v>44</v>
      </c>
      <c r="O275" s="93"/>
      <c r="P275" s="241">
        <f>O275*H275</f>
        <v>0</v>
      </c>
      <c r="Q275" s="241">
        <v>1</v>
      </c>
      <c r="R275" s="241">
        <f>Q275*H275</f>
        <v>18.699999999999999</v>
      </c>
      <c r="S275" s="241">
        <v>0</v>
      </c>
      <c r="T275" s="24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3" t="s">
        <v>270</v>
      </c>
      <c r="AT275" s="243" t="s">
        <v>390</v>
      </c>
      <c r="AU275" s="243" t="s">
        <v>93</v>
      </c>
      <c r="AY275" s="19" t="s">
        <v>224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9" t="s">
        <v>89</v>
      </c>
      <c r="BK275" s="244">
        <f>ROUND(I275*H275,2)</f>
        <v>0</v>
      </c>
      <c r="BL275" s="19" t="s">
        <v>230</v>
      </c>
      <c r="BM275" s="243" t="s">
        <v>5202</v>
      </c>
    </row>
    <row r="276" s="2" customFormat="1" ht="16.5" customHeight="1">
      <c r="A276" s="40"/>
      <c r="B276" s="41"/>
      <c r="C276" s="278" t="s">
        <v>737</v>
      </c>
      <c r="D276" s="278" t="s">
        <v>390</v>
      </c>
      <c r="E276" s="279" t="s">
        <v>5203</v>
      </c>
      <c r="F276" s="280" t="s">
        <v>5204</v>
      </c>
      <c r="G276" s="281" t="s">
        <v>322</v>
      </c>
      <c r="H276" s="282">
        <v>18.699999999999999</v>
      </c>
      <c r="I276" s="283"/>
      <c r="J276" s="284">
        <f>ROUND(I276*H276,2)</f>
        <v>0</v>
      </c>
      <c r="K276" s="285"/>
      <c r="L276" s="286"/>
      <c r="M276" s="287" t="s">
        <v>1</v>
      </c>
      <c r="N276" s="288" t="s">
        <v>44</v>
      </c>
      <c r="O276" s="93"/>
      <c r="P276" s="241">
        <f>O276*H276</f>
        <v>0</v>
      </c>
      <c r="Q276" s="241">
        <v>1</v>
      </c>
      <c r="R276" s="241">
        <f>Q276*H276</f>
        <v>18.699999999999999</v>
      </c>
      <c r="S276" s="241">
        <v>0</v>
      </c>
      <c r="T276" s="242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3" t="s">
        <v>270</v>
      </c>
      <c r="AT276" s="243" t="s">
        <v>390</v>
      </c>
      <c r="AU276" s="243" t="s">
        <v>93</v>
      </c>
      <c r="AY276" s="19" t="s">
        <v>224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9" t="s">
        <v>89</v>
      </c>
      <c r="BK276" s="244">
        <f>ROUND(I276*H276,2)</f>
        <v>0</v>
      </c>
      <c r="BL276" s="19" t="s">
        <v>230</v>
      </c>
      <c r="BM276" s="243" t="s">
        <v>5205</v>
      </c>
    </row>
    <row r="277" s="2" customFormat="1" ht="16.5" customHeight="1">
      <c r="A277" s="40"/>
      <c r="B277" s="41"/>
      <c r="C277" s="278" t="s">
        <v>741</v>
      </c>
      <c r="D277" s="278" t="s">
        <v>390</v>
      </c>
      <c r="E277" s="279" t="s">
        <v>5206</v>
      </c>
      <c r="F277" s="280" t="s">
        <v>5207</v>
      </c>
      <c r="G277" s="281" t="s">
        <v>5208</v>
      </c>
      <c r="H277" s="282">
        <v>41</v>
      </c>
      <c r="I277" s="283"/>
      <c r="J277" s="284">
        <f>ROUND(I277*H277,2)</f>
        <v>0</v>
      </c>
      <c r="K277" s="285"/>
      <c r="L277" s="286"/>
      <c r="M277" s="287" t="s">
        <v>1</v>
      </c>
      <c r="N277" s="288" t="s">
        <v>44</v>
      </c>
      <c r="O277" s="93"/>
      <c r="P277" s="241">
        <f>O277*H277</f>
        <v>0</v>
      </c>
      <c r="Q277" s="241">
        <v>1</v>
      </c>
      <c r="R277" s="241">
        <f>Q277*H277</f>
        <v>41</v>
      </c>
      <c r="S277" s="241">
        <v>0</v>
      </c>
      <c r="T277" s="24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3" t="s">
        <v>270</v>
      </c>
      <c r="AT277" s="243" t="s">
        <v>390</v>
      </c>
      <c r="AU277" s="243" t="s">
        <v>93</v>
      </c>
      <c r="AY277" s="19" t="s">
        <v>224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9" t="s">
        <v>89</v>
      </c>
      <c r="BK277" s="244">
        <f>ROUND(I277*H277,2)</f>
        <v>0</v>
      </c>
      <c r="BL277" s="19" t="s">
        <v>230</v>
      </c>
      <c r="BM277" s="243" t="s">
        <v>5209</v>
      </c>
    </row>
    <row r="278" s="12" customFormat="1" ht="22.8" customHeight="1">
      <c r="A278" s="12"/>
      <c r="B278" s="215"/>
      <c r="C278" s="216"/>
      <c r="D278" s="217" t="s">
        <v>77</v>
      </c>
      <c r="E278" s="229" t="s">
        <v>599</v>
      </c>
      <c r="F278" s="229" t="s">
        <v>4905</v>
      </c>
      <c r="G278" s="216"/>
      <c r="H278" s="216"/>
      <c r="I278" s="219"/>
      <c r="J278" s="230">
        <f>BK278</f>
        <v>0</v>
      </c>
      <c r="K278" s="216"/>
      <c r="L278" s="221"/>
      <c r="M278" s="222"/>
      <c r="N278" s="223"/>
      <c r="O278" s="223"/>
      <c r="P278" s="224">
        <f>SUM(P279:P294)</f>
        <v>0</v>
      </c>
      <c r="Q278" s="223"/>
      <c r="R278" s="224">
        <f>SUM(R279:R294)</f>
        <v>0</v>
      </c>
      <c r="S278" s="223"/>
      <c r="T278" s="225">
        <f>SUM(T279:T294)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6" t="s">
        <v>84</v>
      </c>
      <c r="AT278" s="227" t="s">
        <v>77</v>
      </c>
      <c r="AU278" s="227" t="s">
        <v>84</v>
      </c>
      <c r="AY278" s="226" t="s">
        <v>224</v>
      </c>
      <c r="BK278" s="228">
        <f>SUM(BK279:BK294)</f>
        <v>0</v>
      </c>
    </row>
    <row r="279" s="2" customFormat="1" ht="16.5" customHeight="1">
      <c r="A279" s="40"/>
      <c r="B279" s="41"/>
      <c r="C279" s="231" t="s">
        <v>749</v>
      </c>
      <c r="D279" s="231" t="s">
        <v>226</v>
      </c>
      <c r="E279" s="232" t="s">
        <v>5210</v>
      </c>
      <c r="F279" s="233" t="s">
        <v>5211</v>
      </c>
      <c r="G279" s="234" t="s">
        <v>229</v>
      </c>
      <c r="H279" s="235">
        <v>363</v>
      </c>
      <c r="I279" s="236"/>
      <c r="J279" s="237">
        <f>ROUND(I279*H279,2)</f>
        <v>0</v>
      </c>
      <c r="K279" s="238"/>
      <c r="L279" s="46"/>
      <c r="M279" s="239" t="s">
        <v>1</v>
      </c>
      <c r="N279" s="240" t="s">
        <v>44</v>
      </c>
      <c r="O279" s="93"/>
      <c r="P279" s="241">
        <f>O279*H279</f>
        <v>0</v>
      </c>
      <c r="Q279" s="241">
        <v>0</v>
      </c>
      <c r="R279" s="241">
        <f>Q279*H279</f>
        <v>0</v>
      </c>
      <c r="S279" s="241">
        <v>0</v>
      </c>
      <c r="T279" s="24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3" t="s">
        <v>230</v>
      </c>
      <c r="AT279" s="243" t="s">
        <v>226</v>
      </c>
      <c r="AU279" s="243" t="s">
        <v>89</v>
      </c>
      <c r="AY279" s="19" t="s">
        <v>224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9" t="s">
        <v>89</v>
      </c>
      <c r="BK279" s="244">
        <f>ROUND(I279*H279,2)</f>
        <v>0</v>
      </c>
      <c r="BL279" s="19" t="s">
        <v>230</v>
      </c>
      <c r="BM279" s="243" t="s">
        <v>5212</v>
      </c>
    </row>
    <row r="280" s="13" customFormat="1">
      <c r="A280" s="13"/>
      <c r="B280" s="245"/>
      <c r="C280" s="246"/>
      <c r="D280" s="247" t="s">
        <v>232</v>
      </c>
      <c r="E280" s="248" t="s">
        <v>1</v>
      </c>
      <c r="F280" s="249" t="s">
        <v>5213</v>
      </c>
      <c r="G280" s="246"/>
      <c r="H280" s="250">
        <v>363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232</v>
      </c>
      <c r="AU280" s="256" t="s">
        <v>89</v>
      </c>
      <c r="AV280" s="13" t="s">
        <v>89</v>
      </c>
      <c r="AW280" s="13" t="s">
        <v>33</v>
      </c>
      <c r="AX280" s="13" t="s">
        <v>84</v>
      </c>
      <c r="AY280" s="256" t="s">
        <v>224</v>
      </c>
    </row>
    <row r="281" s="2" customFormat="1" ht="16.5" customHeight="1">
      <c r="A281" s="40"/>
      <c r="B281" s="41"/>
      <c r="C281" s="231" t="s">
        <v>756</v>
      </c>
      <c r="D281" s="231" t="s">
        <v>226</v>
      </c>
      <c r="E281" s="232" t="s">
        <v>5214</v>
      </c>
      <c r="F281" s="233" t="s">
        <v>5215</v>
      </c>
      <c r="G281" s="234" t="s">
        <v>229</v>
      </c>
      <c r="H281" s="235">
        <v>50</v>
      </c>
      <c r="I281" s="236"/>
      <c r="J281" s="237">
        <f>ROUND(I281*H281,2)</f>
        <v>0</v>
      </c>
      <c r="K281" s="238"/>
      <c r="L281" s="46"/>
      <c r="M281" s="239" t="s">
        <v>1</v>
      </c>
      <c r="N281" s="240" t="s">
        <v>44</v>
      </c>
      <c r="O281" s="93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3" t="s">
        <v>230</v>
      </c>
      <c r="AT281" s="243" t="s">
        <v>226</v>
      </c>
      <c r="AU281" s="243" t="s">
        <v>89</v>
      </c>
      <c r="AY281" s="19" t="s">
        <v>224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9" t="s">
        <v>89</v>
      </c>
      <c r="BK281" s="244">
        <f>ROUND(I281*H281,2)</f>
        <v>0</v>
      </c>
      <c r="BL281" s="19" t="s">
        <v>230</v>
      </c>
      <c r="BM281" s="243" t="s">
        <v>5216</v>
      </c>
    </row>
    <row r="282" s="13" customFormat="1">
      <c r="A282" s="13"/>
      <c r="B282" s="245"/>
      <c r="C282" s="246"/>
      <c r="D282" s="247" t="s">
        <v>232</v>
      </c>
      <c r="E282" s="248" t="s">
        <v>1</v>
      </c>
      <c r="F282" s="249" t="s">
        <v>5217</v>
      </c>
      <c r="G282" s="246"/>
      <c r="H282" s="250">
        <v>50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232</v>
      </c>
      <c r="AU282" s="256" t="s">
        <v>89</v>
      </c>
      <c r="AV282" s="13" t="s">
        <v>89</v>
      </c>
      <c r="AW282" s="13" t="s">
        <v>33</v>
      </c>
      <c r="AX282" s="13" t="s">
        <v>84</v>
      </c>
      <c r="AY282" s="256" t="s">
        <v>224</v>
      </c>
    </row>
    <row r="283" s="2" customFormat="1" ht="16.5" customHeight="1">
      <c r="A283" s="40"/>
      <c r="B283" s="41"/>
      <c r="C283" s="231" t="s">
        <v>764</v>
      </c>
      <c r="D283" s="231" t="s">
        <v>226</v>
      </c>
      <c r="E283" s="232" t="s">
        <v>5218</v>
      </c>
      <c r="F283" s="233" t="s">
        <v>5219</v>
      </c>
      <c r="G283" s="234" t="s">
        <v>229</v>
      </c>
      <c r="H283" s="235">
        <v>50</v>
      </c>
      <c r="I283" s="236"/>
      <c r="J283" s="237">
        <f>ROUND(I283*H283,2)</f>
        <v>0</v>
      </c>
      <c r="K283" s="238"/>
      <c r="L283" s="46"/>
      <c r="M283" s="239" t="s">
        <v>1</v>
      </c>
      <c r="N283" s="240" t="s">
        <v>44</v>
      </c>
      <c r="O283" s="93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3" t="s">
        <v>230</v>
      </c>
      <c r="AT283" s="243" t="s">
        <v>226</v>
      </c>
      <c r="AU283" s="243" t="s">
        <v>89</v>
      </c>
      <c r="AY283" s="19" t="s">
        <v>224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9" t="s">
        <v>89</v>
      </c>
      <c r="BK283" s="244">
        <f>ROUND(I283*H283,2)</f>
        <v>0</v>
      </c>
      <c r="BL283" s="19" t="s">
        <v>230</v>
      </c>
      <c r="BM283" s="243" t="s">
        <v>5220</v>
      </c>
    </row>
    <row r="284" s="13" customFormat="1">
      <c r="A284" s="13"/>
      <c r="B284" s="245"/>
      <c r="C284" s="246"/>
      <c r="D284" s="247" t="s">
        <v>232</v>
      </c>
      <c r="E284" s="248" t="s">
        <v>1</v>
      </c>
      <c r="F284" s="249" t="s">
        <v>5217</v>
      </c>
      <c r="G284" s="246"/>
      <c r="H284" s="250">
        <v>50</v>
      </c>
      <c r="I284" s="251"/>
      <c r="J284" s="246"/>
      <c r="K284" s="246"/>
      <c r="L284" s="252"/>
      <c r="M284" s="253"/>
      <c r="N284" s="254"/>
      <c r="O284" s="254"/>
      <c r="P284" s="254"/>
      <c r="Q284" s="254"/>
      <c r="R284" s="254"/>
      <c r="S284" s="254"/>
      <c r="T284" s="25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6" t="s">
        <v>232</v>
      </c>
      <c r="AU284" s="256" t="s">
        <v>89</v>
      </c>
      <c r="AV284" s="13" t="s">
        <v>89</v>
      </c>
      <c r="AW284" s="13" t="s">
        <v>33</v>
      </c>
      <c r="AX284" s="13" t="s">
        <v>84</v>
      </c>
      <c r="AY284" s="256" t="s">
        <v>224</v>
      </c>
    </row>
    <row r="285" s="2" customFormat="1" ht="16.5" customHeight="1">
      <c r="A285" s="40"/>
      <c r="B285" s="41"/>
      <c r="C285" s="231" t="s">
        <v>770</v>
      </c>
      <c r="D285" s="231" t="s">
        <v>226</v>
      </c>
      <c r="E285" s="232" t="s">
        <v>5221</v>
      </c>
      <c r="F285" s="233" t="s">
        <v>5222</v>
      </c>
      <c r="G285" s="234" t="s">
        <v>229</v>
      </c>
      <c r="H285" s="235">
        <v>256</v>
      </c>
      <c r="I285" s="236"/>
      <c r="J285" s="237">
        <f>ROUND(I285*H285,2)</f>
        <v>0</v>
      </c>
      <c r="K285" s="238"/>
      <c r="L285" s="46"/>
      <c r="M285" s="239" t="s">
        <v>1</v>
      </c>
      <c r="N285" s="240" t="s">
        <v>44</v>
      </c>
      <c r="O285" s="93"/>
      <c r="P285" s="241">
        <f>O285*H285</f>
        <v>0</v>
      </c>
      <c r="Q285" s="241">
        <v>0</v>
      </c>
      <c r="R285" s="241">
        <f>Q285*H285</f>
        <v>0</v>
      </c>
      <c r="S285" s="241">
        <v>0</v>
      </c>
      <c r="T285" s="24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3" t="s">
        <v>230</v>
      </c>
      <c r="AT285" s="243" t="s">
        <v>226</v>
      </c>
      <c r="AU285" s="243" t="s">
        <v>89</v>
      </c>
      <c r="AY285" s="19" t="s">
        <v>224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9" t="s">
        <v>89</v>
      </c>
      <c r="BK285" s="244">
        <f>ROUND(I285*H285,2)</f>
        <v>0</v>
      </c>
      <c r="BL285" s="19" t="s">
        <v>230</v>
      </c>
      <c r="BM285" s="243" t="s">
        <v>5223</v>
      </c>
    </row>
    <row r="286" s="13" customFormat="1">
      <c r="A286" s="13"/>
      <c r="B286" s="245"/>
      <c r="C286" s="246"/>
      <c r="D286" s="247" t="s">
        <v>232</v>
      </c>
      <c r="E286" s="248" t="s">
        <v>1</v>
      </c>
      <c r="F286" s="249" t="s">
        <v>5224</v>
      </c>
      <c r="G286" s="246"/>
      <c r="H286" s="250">
        <v>256</v>
      </c>
      <c r="I286" s="251"/>
      <c r="J286" s="246"/>
      <c r="K286" s="246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232</v>
      </c>
      <c r="AU286" s="256" t="s">
        <v>89</v>
      </c>
      <c r="AV286" s="13" t="s">
        <v>89</v>
      </c>
      <c r="AW286" s="13" t="s">
        <v>33</v>
      </c>
      <c r="AX286" s="13" t="s">
        <v>84</v>
      </c>
      <c r="AY286" s="256" t="s">
        <v>224</v>
      </c>
    </row>
    <row r="287" s="2" customFormat="1" ht="16.5" customHeight="1">
      <c r="A287" s="40"/>
      <c r="B287" s="41"/>
      <c r="C287" s="231" t="s">
        <v>775</v>
      </c>
      <c r="D287" s="231" t="s">
        <v>226</v>
      </c>
      <c r="E287" s="232" t="s">
        <v>5225</v>
      </c>
      <c r="F287" s="233" t="s">
        <v>5226</v>
      </c>
      <c r="G287" s="234" t="s">
        <v>229</v>
      </c>
      <c r="H287" s="235">
        <v>256</v>
      </c>
      <c r="I287" s="236"/>
      <c r="J287" s="237">
        <f>ROUND(I287*H287,2)</f>
        <v>0</v>
      </c>
      <c r="K287" s="238"/>
      <c r="L287" s="46"/>
      <c r="M287" s="239" t="s">
        <v>1</v>
      </c>
      <c r="N287" s="240" t="s">
        <v>44</v>
      </c>
      <c r="O287" s="93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3" t="s">
        <v>230</v>
      </c>
      <c r="AT287" s="243" t="s">
        <v>226</v>
      </c>
      <c r="AU287" s="243" t="s">
        <v>89</v>
      </c>
      <c r="AY287" s="19" t="s">
        <v>224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9" t="s">
        <v>89</v>
      </c>
      <c r="BK287" s="244">
        <f>ROUND(I287*H287,2)</f>
        <v>0</v>
      </c>
      <c r="BL287" s="19" t="s">
        <v>230</v>
      </c>
      <c r="BM287" s="243" t="s">
        <v>5227</v>
      </c>
    </row>
    <row r="288" s="13" customFormat="1">
      <c r="A288" s="13"/>
      <c r="B288" s="245"/>
      <c r="C288" s="246"/>
      <c r="D288" s="247" t="s">
        <v>232</v>
      </c>
      <c r="E288" s="248" t="s">
        <v>1</v>
      </c>
      <c r="F288" s="249" t="s">
        <v>5224</v>
      </c>
      <c r="G288" s="246"/>
      <c r="H288" s="250">
        <v>256</v>
      </c>
      <c r="I288" s="251"/>
      <c r="J288" s="246"/>
      <c r="K288" s="246"/>
      <c r="L288" s="252"/>
      <c r="M288" s="253"/>
      <c r="N288" s="254"/>
      <c r="O288" s="254"/>
      <c r="P288" s="254"/>
      <c r="Q288" s="254"/>
      <c r="R288" s="254"/>
      <c r="S288" s="254"/>
      <c r="T288" s="25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6" t="s">
        <v>232</v>
      </c>
      <c r="AU288" s="256" t="s">
        <v>89</v>
      </c>
      <c r="AV288" s="13" t="s">
        <v>89</v>
      </c>
      <c r="AW288" s="13" t="s">
        <v>33</v>
      </c>
      <c r="AX288" s="13" t="s">
        <v>84</v>
      </c>
      <c r="AY288" s="256" t="s">
        <v>224</v>
      </c>
    </row>
    <row r="289" s="2" customFormat="1" ht="16.5" customHeight="1">
      <c r="A289" s="40"/>
      <c r="B289" s="41"/>
      <c r="C289" s="231" t="s">
        <v>781</v>
      </c>
      <c r="D289" s="231" t="s">
        <v>226</v>
      </c>
      <c r="E289" s="232" t="s">
        <v>5228</v>
      </c>
      <c r="F289" s="233" t="s">
        <v>5229</v>
      </c>
      <c r="G289" s="234" t="s">
        <v>229</v>
      </c>
      <c r="H289" s="235">
        <v>50</v>
      </c>
      <c r="I289" s="236"/>
      <c r="J289" s="237">
        <f>ROUND(I289*H289,2)</f>
        <v>0</v>
      </c>
      <c r="K289" s="238"/>
      <c r="L289" s="46"/>
      <c r="M289" s="239" t="s">
        <v>1</v>
      </c>
      <c r="N289" s="240" t="s">
        <v>44</v>
      </c>
      <c r="O289" s="93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3" t="s">
        <v>230</v>
      </c>
      <c r="AT289" s="243" t="s">
        <v>226</v>
      </c>
      <c r="AU289" s="243" t="s">
        <v>89</v>
      </c>
      <c r="AY289" s="19" t="s">
        <v>224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9" t="s">
        <v>89</v>
      </c>
      <c r="BK289" s="244">
        <f>ROUND(I289*H289,2)</f>
        <v>0</v>
      </c>
      <c r="BL289" s="19" t="s">
        <v>230</v>
      </c>
      <c r="BM289" s="243" t="s">
        <v>5230</v>
      </c>
    </row>
    <row r="290" s="13" customFormat="1">
      <c r="A290" s="13"/>
      <c r="B290" s="245"/>
      <c r="C290" s="246"/>
      <c r="D290" s="247" t="s">
        <v>232</v>
      </c>
      <c r="E290" s="248" t="s">
        <v>1</v>
      </c>
      <c r="F290" s="249" t="s">
        <v>5217</v>
      </c>
      <c r="G290" s="246"/>
      <c r="H290" s="250">
        <v>50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232</v>
      </c>
      <c r="AU290" s="256" t="s">
        <v>89</v>
      </c>
      <c r="AV290" s="13" t="s">
        <v>89</v>
      </c>
      <c r="AW290" s="13" t="s">
        <v>33</v>
      </c>
      <c r="AX290" s="13" t="s">
        <v>84</v>
      </c>
      <c r="AY290" s="256" t="s">
        <v>224</v>
      </c>
    </row>
    <row r="291" s="2" customFormat="1" ht="16.5" customHeight="1">
      <c r="A291" s="40"/>
      <c r="B291" s="41"/>
      <c r="C291" s="231" t="s">
        <v>787</v>
      </c>
      <c r="D291" s="231" t="s">
        <v>226</v>
      </c>
      <c r="E291" s="232" t="s">
        <v>5231</v>
      </c>
      <c r="F291" s="233" t="s">
        <v>5232</v>
      </c>
      <c r="G291" s="234" t="s">
        <v>229</v>
      </c>
      <c r="H291" s="235">
        <v>15</v>
      </c>
      <c r="I291" s="236"/>
      <c r="J291" s="237">
        <f>ROUND(I291*H291,2)</f>
        <v>0</v>
      </c>
      <c r="K291" s="238"/>
      <c r="L291" s="46"/>
      <c r="M291" s="239" t="s">
        <v>1</v>
      </c>
      <c r="N291" s="240" t="s">
        <v>44</v>
      </c>
      <c r="O291" s="93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3" t="s">
        <v>230</v>
      </c>
      <c r="AT291" s="243" t="s">
        <v>226</v>
      </c>
      <c r="AU291" s="243" t="s">
        <v>89</v>
      </c>
      <c r="AY291" s="19" t="s">
        <v>224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9" t="s">
        <v>89</v>
      </c>
      <c r="BK291" s="244">
        <f>ROUND(I291*H291,2)</f>
        <v>0</v>
      </c>
      <c r="BL291" s="19" t="s">
        <v>230</v>
      </c>
      <c r="BM291" s="243" t="s">
        <v>5233</v>
      </c>
    </row>
    <row r="292" s="13" customFormat="1">
      <c r="A292" s="13"/>
      <c r="B292" s="245"/>
      <c r="C292" s="246"/>
      <c r="D292" s="247" t="s">
        <v>232</v>
      </c>
      <c r="E292" s="248" t="s">
        <v>1</v>
      </c>
      <c r="F292" s="249" t="s">
        <v>5234</v>
      </c>
      <c r="G292" s="246"/>
      <c r="H292" s="250">
        <v>15</v>
      </c>
      <c r="I292" s="251"/>
      <c r="J292" s="246"/>
      <c r="K292" s="246"/>
      <c r="L292" s="252"/>
      <c r="M292" s="253"/>
      <c r="N292" s="254"/>
      <c r="O292" s="254"/>
      <c r="P292" s="254"/>
      <c r="Q292" s="254"/>
      <c r="R292" s="254"/>
      <c r="S292" s="254"/>
      <c r="T292" s="25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6" t="s">
        <v>232</v>
      </c>
      <c r="AU292" s="256" t="s">
        <v>89</v>
      </c>
      <c r="AV292" s="13" t="s">
        <v>89</v>
      </c>
      <c r="AW292" s="13" t="s">
        <v>33</v>
      </c>
      <c r="AX292" s="13" t="s">
        <v>84</v>
      </c>
      <c r="AY292" s="256" t="s">
        <v>224</v>
      </c>
    </row>
    <row r="293" s="2" customFormat="1" ht="16.5" customHeight="1">
      <c r="A293" s="40"/>
      <c r="B293" s="41"/>
      <c r="C293" s="231" t="s">
        <v>791</v>
      </c>
      <c r="D293" s="231" t="s">
        <v>226</v>
      </c>
      <c r="E293" s="232" t="s">
        <v>5235</v>
      </c>
      <c r="F293" s="233" t="s">
        <v>5236</v>
      </c>
      <c r="G293" s="234" t="s">
        <v>229</v>
      </c>
      <c r="H293" s="235">
        <v>363</v>
      </c>
      <c r="I293" s="236"/>
      <c r="J293" s="237">
        <f>ROUND(I293*H293,2)</f>
        <v>0</v>
      </c>
      <c r="K293" s="238"/>
      <c r="L293" s="46"/>
      <c r="M293" s="239" t="s">
        <v>1</v>
      </c>
      <c r="N293" s="240" t="s">
        <v>44</v>
      </c>
      <c r="O293" s="93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3" t="s">
        <v>230</v>
      </c>
      <c r="AT293" s="243" t="s">
        <v>226</v>
      </c>
      <c r="AU293" s="243" t="s">
        <v>89</v>
      </c>
      <c r="AY293" s="19" t="s">
        <v>224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9" t="s">
        <v>89</v>
      </c>
      <c r="BK293" s="244">
        <f>ROUND(I293*H293,2)</f>
        <v>0</v>
      </c>
      <c r="BL293" s="19" t="s">
        <v>230</v>
      </c>
      <c r="BM293" s="243" t="s">
        <v>5237</v>
      </c>
    </row>
    <row r="294" s="13" customFormat="1">
      <c r="A294" s="13"/>
      <c r="B294" s="245"/>
      <c r="C294" s="246"/>
      <c r="D294" s="247" t="s">
        <v>232</v>
      </c>
      <c r="E294" s="248" t="s">
        <v>1</v>
      </c>
      <c r="F294" s="249" t="s">
        <v>5213</v>
      </c>
      <c r="G294" s="246"/>
      <c r="H294" s="250">
        <v>363</v>
      </c>
      <c r="I294" s="251"/>
      <c r="J294" s="246"/>
      <c r="K294" s="246"/>
      <c r="L294" s="252"/>
      <c r="M294" s="253"/>
      <c r="N294" s="254"/>
      <c r="O294" s="254"/>
      <c r="P294" s="254"/>
      <c r="Q294" s="254"/>
      <c r="R294" s="254"/>
      <c r="S294" s="254"/>
      <c r="T294" s="25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6" t="s">
        <v>232</v>
      </c>
      <c r="AU294" s="256" t="s">
        <v>89</v>
      </c>
      <c r="AV294" s="13" t="s">
        <v>89</v>
      </c>
      <c r="AW294" s="13" t="s">
        <v>33</v>
      </c>
      <c r="AX294" s="13" t="s">
        <v>84</v>
      </c>
      <c r="AY294" s="256" t="s">
        <v>224</v>
      </c>
    </row>
    <row r="295" s="12" customFormat="1" ht="22.8" customHeight="1">
      <c r="A295" s="12"/>
      <c r="B295" s="215"/>
      <c r="C295" s="216"/>
      <c r="D295" s="217" t="s">
        <v>77</v>
      </c>
      <c r="E295" s="229" t="s">
        <v>604</v>
      </c>
      <c r="F295" s="229" t="s">
        <v>5238</v>
      </c>
      <c r="G295" s="216"/>
      <c r="H295" s="216"/>
      <c r="I295" s="219"/>
      <c r="J295" s="230">
        <f>BK295</f>
        <v>0</v>
      </c>
      <c r="K295" s="216"/>
      <c r="L295" s="221"/>
      <c r="M295" s="222"/>
      <c r="N295" s="223"/>
      <c r="O295" s="223"/>
      <c r="P295" s="224">
        <f>SUM(P296:P297)</f>
        <v>0</v>
      </c>
      <c r="Q295" s="223"/>
      <c r="R295" s="224">
        <f>SUM(R296:R297)</f>
        <v>6.1199999999999992</v>
      </c>
      <c r="S295" s="223"/>
      <c r="T295" s="225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6" t="s">
        <v>84</v>
      </c>
      <c r="AT295" s="227" t="s">
        <v>77</v>
      </c>
      <c r="AU295" s="227" t="s">
        <v>84</v>
      </c>
      <c r="AY295" s="226" t="s">
        <v>224</v>
      </c>
      <c r="BK295" s="228">
        <f>SUM(BK296:BK297)</f>
        <v>0</v>
      </c>
    </row>
    <row r="296" s="2" customFormat="1" ht="16.5" customHeight="1">
      <c r="A296" s="40"/>
      <c r="B296" s="41"/>
      <c r="C296" s="231" t="s">
        <v>797</v>
      </c>
      <c r="D296" s="231" t="s">
        <v>226</v>
      </c>
      <c r="E296" s="232" t="s">
        <v>5239</v>
      </c>
      <c r="F296" s="233" t="s">
        <v>5240</v>
      </c>
      <c r="G296" s="234" t="s">
        <v>229</v>
      </c>
      <c r="H296" s="235">
        <v>15</v>
      </c>
      <c r="I296" s="236"/>
      <c r="J296" s="237">
        <f>ROUND(I296*H296,2)</f>
        <v>0</v>
      </c>
      <c r="K296" s="238"/>
      <c r="L296" s="46"/>
      <c r="M296" s="239" t="s">
        <v>1</v>
      </c>
      <c r="N296" s="240" t="s">
        <v>44</v>
      </c>
      <c r="O296" s="93"/>
      <c r="P296" s="241">
        <f>O296*H296</f>
        <v>0</v>
      </c>
      <c r="Q296" s="241">
        <v>0.40799999999999997</v>
      </c>
      <c r="R296" s="241">
        <f>Q296*H296</f>
        <v>6.1199999999999992</v>
      </c>
      <c r="S296" s="241">
        <v>0</v>
      </c>
      <c r="T296" s="24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3" t="s">
        <v>230</v>
      </c>
      <c r="AT296" s="243" t="s">
        <v>226</v>
      </c>
      <c r="AU296" s="243" t="s">
        <v>89</v>
      </c>
      <c r="AY296" s="19" t="s">
        <v>224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19" t="s">
        <v>89</v>
      </c>
      <c r="BK296" s="244">
        <f>ROUND(I296*H296,2)</f>
        <v>0</v>
      </c>
      <c r="BL296" s="19" t="s">
        <v>230</v>
      </c>
      <c r="BM296" s="243" t="s">
        <v>5241</v>
      </c>
    </row>
    <row r="297" s="13" customFormat="1">
      <c r="A297" s="13"/>
      <c r="B297" s="245"/>
      <c r="C297" s="246"/>
      <c r="D297" s="247" t="s">
        <v>232</v>
      </c>
      <c r="E297" s="248" t="s">
        <v>1</v>
      </c>
      <c r="F297" s="249" t="s">
        <v>5234</v>
      </c>
      <c r="G297" s="246"/>
      <c r="H297" s="250">
        <v>15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232</v>
      </c>
      <c r="AU297" s="256" t="s">
        <v>89</v>
      </c>
      <c r="AV297" s="13" t="s">
        <v>89</v>
      </c>
      <c r="AW297" s="13" t="s">
        <v>33</v>
      </c>
      <c r="AX297" s="13" t="s">
        <v>84</v>
      </c>
      <c r="AY297" s="256" t="s">
        <v>224</v>
      </c>
    </row>
    <row r="298" s="12" customFormat="1" ht="22.8" customHeight="1">
      <c r="A298" s="12"/>
      <c r="B298" s="215"/>
      <c r="C298" s="216"/>
      <c r="D298" s="217" t="s">
        <v>77</v>
      </c>
      <c r="E298" s="229" t="s">
        <v>613</v>
      </c>
      <c r="F298" s="229" t="s">
        <v>5242</v>
      </c>
      <c r="G298" s="216"/>
      <c r="H298" s="216"/>
      <c r="I298" s="219"/>
      <c r="J298" s="230">
        <f>BK298</f>
        <v>0</v>
      </c>
      <c r="K298" s="216"/>
      <c r="L298" s="221"/>
      <c r="M298" s="222"/>
      <c r="N298" s="223"/>
      <c r="O298" s="223"/>
      <c r="P298" s="224">
        <f>SUM(P299:P311)</f>
        <v>0</v>
      </c>
      <c r="Q298" s="223"/>
      <c r="R298" s="224">
        <f>SUM(R299:R311)</f>
        <v>221.05266</v>
      </c>
      <c r="S298" s="223"/>
      <c r="T298" s="225">
        <f>SUM(T299:T311)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6" t="s">
        <v>84</v>
      </c>
      <c r="AT298" s="227" t="s">
        <v>77</v>
      </c>
      <c r="AU298" s="227" t="s">
        <v>84</v>
      </c>
      <c r="AY298" s="226" t="s">
        <v>224</v>
      </c>
      <c r="BK298" s="228">
        <f>SUM(BK299:BK311)</f>
        <v>0</v>
      </c>
    </row>
    <row r="299" s="2" customFormat="1" ht="16.5" customHeight="1">
      <c r="A299" s="40"/>
      <c r="B299" s="41"/>
      <c r="C299" s="231" t="s">
        <v>802</v>
      </c>
      <c r="D299" s="231" t="s">
        <v>226</v>
      </c>
      <c r="E299" s="232" t="s">
        <v>5243</v>
      </c>
      <c r="F299" s="233" t="s">
        <v>5244</v>
      </c>
      <c r="G299" s="234" t="s">
        <v>229</v>
      </c>
      <c r="H299" s="235">
        <v>363</v>
      </c>
      <c r="I299" s="236"/>
      <c r="J299" s="237">
        <f>ROUND(I299*H299,2)</f>
        <v>0</v>
      </c>
      <c r="K299" s="238"/>
      <c r="L299" s="46"/>
      <c r="M299" s="239" t="s">
        <v>1</v>
      </c>
      <c r="N299" s="240" t="s">
        <v>44</v>
      </c>
      <c r="O299" s="93"/>
      <c r="P299" s="241">
        <f>O299*H299</f>
        <v>0</v>
      </c>
      <c r="Q299" s="241">
        <v>0.1837</v>
      </c>
      <c r="R299" s="241">
        <f>Q299*H299</f>
        <v>66.683099999999996</v>
      </c>
      <c r="S299" s="241">
        <v>0</v>
      </c>
      <c r="T299" s="24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3" t="s">
        <v>230</v>
      </c>
      <c r="AT299" s="243" t="s">
        <v>226</v>
      </c>
      <c r="AU299" s="243" t="s">
        <v>89</v>
      </c>
      <c r="AY299" s="19" t="s">
        <v>224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9" t="s">
        <v>89</v>
      </c>
      <c r="BK299" s="244">
        <f>ROUND(I299*H299,2)</f>
        <v>0</v>
      </c>
      <c r="BL299" s="19" t="s">
        <v>230</v>
      </c>
      <c r="BM299" s="243" t="s">
        <v>5245</v>
      </c>
    </row>
    <row r="300" s="13" customFormat="1">
      <c r="A300" s="13"/>
      <c r="B300" s="245"/>
      <c r="C300" s="246"/>
      <c r="D300" s="247" t="s">
        <v>232</v>
      </c>
      <c r="E300" s="248" t="s">
        <v>1</v>
      </c>
      <c r="F300" s="249" t="s">
        <v>5213</v>
      </c>
      <c r="G300" s="246"/>
      <c r="H300" s="250">
        <v>363</v>
      </c>
      <c r="I300" s="251"/>
      <c r="J300" s="246"/>
      <c r="K300" s="246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232</v>
      </c>
      <c r="AU300" s="256" t="s">
        <v>89</v>
      </c>
      <c r="AV300" s="13" t="s">
        <v>89</v>
      </c>
      <c r="AW300" s="13" t="s">
        <v>33</v>
      </c>
      <c r="AX300" s="13" t="s">
        <v>84</v>
      </c>
      <c r="AY300" s="256" t="s">
        <v>224</v>
      </c>
    </row>
    <row r="301" s="2" customFormat="1" ht="16.5" customHeight="1">
      <c r="A301" s="40"/>
      <c r="B301" s="41"/>
      <c r="C301" s="278" t="s">
        <v>807</v>
      </c>
      <c r="D301" s="278" t="s">
        <v>390</v>
      </c>
      <c r="E301" s="279" t="s">
        <v>5246</v>
      </c>
      <c r="F301" s="280" t="s">
        <v>5247</v>
      </c>
      <c r="G301" s="281" t="s">
        <v>229</v>
      </c>
      <c r="H301" s="282">
        <v>370.25999999999999</v>
      </c>
      <c r="I301" s="283"/>
      <c r="J301" s="284">
        <f>ROUND(I301*H301,2)</f>
        <v>0</v>
      </c>
      <c r="K301" s="285"/>
      <c r="L301" s="286"/>
      <c r="M301" s="287" t="s">
        <v>1</v>
      </c>
      <c r="N301" s="288" t="s">
        <v>44</v>
      </c>
      <c r="O301" s="93"/>
      <c r="P301" s="241">
        <f>O301*H301</f>
        <v>0</v>
      </c>
      <c r="Q301" s="241">
        <v>0.222</v>
      </c>
      <c r="R301" s="241">
        <f>Q301*H301</f>
        <v>82.197720000000004</v>
      </c>
      <c r="S301" s="241">
        <v>0</v>
      </c>
      <c r="T301" s="24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3" t="s">
        <v>270</v>
      </c>
      <c r="AT301" s="243" t="s">
        <v>390</v>
      </c>
      <c r="AU301" s="243" t="s">
        <v>89</v>
      </c>
      <c r="AY301" s="19" t="s">
        <v>224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9" t="s">
        <v>89</v>
      </c>
      <c r="BK301" s="244">
        <f>ROUND(I301*H301,2)</f>
        <v>0</v>
      </c>
      <c r="BL301" s="19" t="s">
        <v>230</v>
      </c>
      <c r="BM301" s="243" t="s">
        <v>5248</v>
      </c>
    </row>
    <row r="302" s="13" customFormat="1">
      <c r="A302" s="13"/>
      <c r="B302" s="245"/>
      <c r="C302" s="246"/>
      <c r="D302" s="247" t="s">
        <v>232</v>
      </c>
      <c r="E302" s="248" t="s">
        <v>1</v>
      </c>
      <c r="F302" s="249" t="s">
        <v>5249</v>
      </c>
      <c r="G302" s="246"/>
      <c r="H302" s="250">
        <v>370.25999999999999</v>
      </c>
      <c r="I302" s="251"/>
      <c r="J302" s="246"/>
      <c r="K302" s="246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232</v>
      </c>
      <c r="AU302" s="256" t="s">
        <v>89</v>
      </c>
      <c r="AV302" s="13" t="s">
        <v>89</v>
      </c>
      <c r="AW302" s="13" t="s">
        <v>33</v>
      </c>
      <c r="AX302" s="13" t="s">
        <v>84</v>
      </c>
      <c r="AY302" s="256" t="s">
        <v>224</v>
      </c>
    </row>
    <row r="303" s="2" customFormat="1" ht="24.15" customHeight="1">
      <c r="A303" s="40"/>
      <c r="B303" s="41"/>
      <c r="C303" s="231" t="s">
        <v>814</v>
      </c>
      <c r="D303" s="231" t="s">
        <v>226</v>
      </c>
      <c r="E303" s="232" t="s">
        <v>5250</v>
      </c>
      <c r="F303" s="233" t="s">
        <v>5251</v>
      </c>
      <c r="G303" s="234" t="s">
        <v>229</v>
      </c>
      <c r="H303" s="235">
        <v>50</v>
      </c>
      <c r="I303" s="236"/>
      <c r="J303" s="237">
        <f>ROUND(I303*H303,2)</f>
        <v>0</v>
      </c>
      <c r="K303" s="238"/>
      <c r="L303" s="46"/>
      <c r="M303" s="239" t="s">
        <v>1</v>
      </c>
      <c r="N303" s="240" t="s">
        <v>44</v>
      </c>
      <c r="O303" s="93"/>
      <c r="P303" s="241">
        <f>O303*H303</f>
        <v>0</v>
      </c>
      <c r="Q303" s="241">
        <v>0.10100000000000001</v>
      </c>
      <c r="R303" s="241">
        <f>Q303*H303</f>
        <v>5.0500000000000007</v>
      </c>
      <c r="S303" s="241">
        <v>0</v>
      </c>
      <c r="T303" s="24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3" t="s">
        <v>230</v>
      </c>
      <c r="AT303" s="243" t="s">
        <v>226</v>
      </c>
      <c r="AU303" s="243" t="s">
        <v>89</v>
      </c>
      <c r="AY303" s="19" t="s">
        <v>224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9" t="s">
        <v>89</v>
      </c>
      <c r="BK303" s="244">
        <f>ROUND(I303*H303,2)</f>
        <v>0</v>
      </c>
      <c r="BL303" s="19" t="s">
        <v>230</v>
      </c>
      <c r="BM303" s="243" t="s">
        <v>5252</v>
      </c>
    </row>
    <row r="304" s="13" customFormat="1">
      <c r="A304" s="13"/>
      <c r="B304" s="245"/>
      <c r="C304" s="246"/>
      <c r="D304" s="247" t="s">
        <v>232</v>
      </c>
      <c r="E304" s="248" t="s">
        <v>1</v>
      </c>
      <c r="F304" s="249" t="s">
        <v>5217</v>
      </c>
      <c r="G304" s="246"/>
      <c r="H304" s="250">
        <v>50</v>
      </c>
      <c r="I304" s="251"/>
      <c r="J304" s="246"/>
      <c r="K304" s="246"/>
      <c r="L304" s="252"/>
      <c r="M304" s="253"/>
      <c r="N304" s="254"/>
      <c r="O304" s="254"/>
      <c r="P304" s="254"/>
      <c r="Q304" s="254"/>
      <c r="R304" s="254"/>
      <c r="S304" s="254"/>
      <c r="T304" s="25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6" t="s">
        <v>232</v>
      </c>
      <c r="AU304" s="256" t="s">
        <v>89</v>
      </c>
      <c r="AV304" s="13" t="s">
        <v>89</v>
      </c>
      <c r="AW304" s="13" t="s">
        <v>33</v>
      </c>
      <c r="AX304" s="13" t="s">
        <v>84</v>
      </c>
      <c r="AY304" s="256" t="s">
        <v>224</v>
      </c>
    </row>
    <row r="305" s="2" customFormat="1" ht="16.5" customHeight="1">
      <c r="A305" s="40"/>
      <c r="B305" s="41"/>
      <c r="C305" s="278" t="s">
        <v>823</v>
      </c>
      <c r="D305" s="278" t="s">
        <v>390</v>
      </c>
      <c r="E305" s="279" t="s">
        <v>5253</v>
      </c>
      <c r="F305" s="280" t="s">
        <v>5254</v>
      </c>
      <c r="G305" s="281" t="s">
        <v>229</v>
      </c>
      <c r="H305" s="282">
        <v>51.5</v>
      </c>
      <c r="I305" s="283"/>
      <c r="J305" s="284">
        <f>ROUND(I305*H305,2)</f>
        <v>0</v>
      </c>
      <c r="K305" s="285"/>
      <c r="L305" s="286"/>
      <c r="M305" s="287" t="s">
        <v>1</v>
      </c>
      <c r="N305" s="288" t="s">
        <v>44</v>
      </c>
      <c r="O305" s="93"/>
      <c r="P305" s="241">
        <f>O305*H305</f>
        <v>0</v>
      </c>
      <c r="Q305" s="241">
        <v>0.13200000000000001</v>
      </c>
      <c r="R305" s="241">
        <f>Q305*H305</f>
        <v>6.798</v>
      </c>
      <c r="S305" s="241">
        <v>0</v>
      </c>
      <c r="T305" s="24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3" t="s">
        <v>270</v>
      </c>
      <c r="AT305" s="243" t="s">
        <v>390</v>
      </c>
      <c r="AU305" s="243" t="s">
        <v>89</v>
      </c>
      <c r="AY305" s="19" t="s">
        <v>224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9" t="s">
        <v>89</v>
      </c>
      <c r="BK305" s="244">
        <f>ROUND(I305*H305,2)</f>
        <v>0</v>
      </c>
      <c r="BL305" s="19" t="s">
        <v>230</v>
      </c>
      <c r="BM305" s="243" t="s">
        <v>5255</v>
      </c>
    </row>
    <row r="306" s="13" customFormat="1">
      <c r="A306" s="13"/>
      <c r="B306" s="245"/>
      <c r="C306" s="246"/>
      <c r="D306" s="247" t="s">
        <v>232</v>
      </c>
      <c r="E306" s="248" t="s">
        <v>1</v>
      </c>
      <c r="F306" s="249" t="s">
        <v>5256</v>
      </c>
      <c r="G306" s="246"/>
      <c r="H306" s="250">
        <v>51.5</v>
      </c>
      <c r="I306" s="251"/>
      <c r="J306" s="246"/>
      <c r="K306" s="246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232</v>
      </c>
      <c r="AU306" s="256" t="s">
        <v>89</v>
      </c>
      <c r="AV306" s="13" t="s">
        <v>89</v>
      </c>
      <c r="AW306" s="13" t="s">
        <v>33</v>
      </c>
      <c r="AX306" s="13" t="s">
        <v>84</v>
      </c>
      <c r="AY306" s="256" t="s">
        <v>224</v>
      </c>
    </row>
    <row r="307" s="2" customFormat="1" ht="24.15" customHeight="1">
      <c r="A307" s="40"/>
      <c r="B307" s="41"/>
      <c r="C307" s="231" t="s">
        <v>828</v>
      </c>
      <c r="D307" s="231" t="s">
        <v>226</v>
      </c>
      <c r="E307" s="232" t="s">
        <v>5257</v>
      </c>
      <c r="F307" s="233" t="s">
        <v>5258</v>
      </c>
      <c r="G307" s="234" t="s">
        <v>229</v>
      </c>
      <c r="H307" s="235">
        <v>256</v>
      </c>
      <c r="I307" s="236"/>
      <c r="J307" s="237">
        <f>ROUND(I307*H307,2)</f>
        <v>0</v>
      </c>
      <c r="K307" s="238"/>
      <c r="L307" s="46"/>
      <c r="M307" s="239" t="s">
        <v>1</v>
      </c>
      <c r="N307" s="240" t="s">
        <v>44</v>
      </c>
      <c r="O307" s="93"/>
      <c r="P307" s="241">
        <f>O307*H307</f>
        <v>0</v>
      </c>
      <c r="Q307" s="241">
        <v>0.10100000000000001</v>
      </c>
      <c r="R307" s="241">
        <f>Q307*H307</f>
        <v>25.856000000000002</v>
      </c>
      <c r="S307" s="241">
        <v>0</v>
      </c>
      <c r="T307" s="24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3" t="s">
        <v>230</v>
      </c>
      <c r="AT307" s="243" t="s">
        <v>226</v>
      </c>
      <c r="AU307" s="243" t="s">
        <v>89</v>
      </c>
      <c r="AY307" s="19" t="s">
        <v>224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9" t="s">
        <v>89</v>
      </c>
      <c r="BK307" s="244">
        <f>ROUND(I307*H307,2)</f>
        <v>0</v>
      </c>
      <c r="BL307" s="19" t="s">
        <v>230</v>
      </c>
      <c r="BM307" s="243" t="s">
        <v>5259</v>
      </c>
    </row>
    <row r="308" s="13" customFormat="1">
      <c r="A308" s="13"/>
      <c r="B308" s="245"/>
      <c r="C308" s="246"/>
      <c r="D308" s="247" t="s">
        <v>232</v>
      </c>
      <c r="E308" s="248" t="s">
        <v>1</v>
      </c>
      <c r="F308" s="249" t="s">
        <v>5224</v>
      </c>
      <c r="G308" s="246"/>
      <c r="H308" s="250">
        <v>256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232</v>
      </c>
      <c r="AU308" s="256" t="s">
        <v>89</v>
      </c>
      <c r="AV308" s="13" t="s">
        <v>89</v>
      </c>
      <c r="AW308" s="13" t="s">
        <v>33</v>
      </c>
      <c r="AX308" s="13" t="s">
        <v>84</v>
      </c>
      <c r="AY308" s="256" t="s">
        <v>224</v>
      </c>
    </row>
    <row r="309" s="2" customFormat="1" ht="16.5" customHeight="1">
      <c r="A309" s="40"/>
      <c r="B309" s="41"/>
      <c r="C309" s="278" t="s">
        <v>833</v>
      </c>
      <c r="D309" s="278" t="s">
        <v>390</v>
      </c>
      <c r="E309" s="279" t="s">
        <v>5260</v>
      </c>
      <c r="F309" s="280" t="s">
        <v>5261</v>
      </c>
      <c r="G309" s="281" t="s">
        <v>229</v>
      </c>
      <c r="H309" s="282">
        <v>261.12</v>
      </c>
      <c r="I309" s="283"/>
      <c r="J309" s="284">
        <f>ROUND(I309*H309,2)</f>
        <v>0</v>
      </c>
      <c r="K309" s="285"/>
      <c r="L309" s="286"/>
      <c r="M309" s="287" t="s">
        <v>1</v>
      </c>
      <c r="N309" s="288" t="s">
        <v>44</v>
      </c>
      <c r="O309" s="93"/>
      <c r="P309" s="241">
        <f>O309*H309</f>
        <v>0</v>
      </c>
      <c r="Q309" s="241">
        <v>0.13200000000000001</v>
      </c>
      <c r="R309" s="241">
        <f>Q309*H309</f>
        <v>34.467840000000002</v>
      </c>
      <c r="S309" s="241">
        <v>0</v>
      </c>
      <c r="T309" s="242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3" t="s">
        <v>270</v>
      </c>
      <c r="AT309" s="243" t="s">
        <v>390</v>
      </c>
      <c r="AU309" s="243" t="s">
        <v>89</v>
      </c>
      <c r="AY309" s="19" t="s">
        <v>224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9" t="s">
        <v>89</v>
      </c>
      <c r="BK309" s="244">
        <f>ROUND(I309*H309,2)</f>
        <v>0</v>
      </c>
      <c r="BL309" s="19" t="s">
        <v>230</v>
      </c>
      <c r="BM309" s="243" t="s">
        <v>5262</v>
      </c>
    </row>
    <row r="310" s="13" customFormat="1">
      <c r="A310" s="13"/>
      <c r="B310" s="245"/>
      <c r="C310" s="246"/>
      <c r="D310" s="247" t="s">
        <v>232</v>
      </c>
      <c r="E310" s="248" t="s">
        <v>1</v>
      </c>
      <c r="F310" s="249" t="s">
        <v>5263</v>
      </c>
      <c r="G310" s="246"/>
      <c r="H310" s="250">
        <v>261.12</v>
      </c>
      <c r="I310" s="251"/>
      <c r="J310" s="246"/>
      <c r="K310" s="246"/>
      <c r="L310" s="252"/>
      <c r="M310" s="253"/>
      <c r="N310" s="254"/>
      <c r="O310" s="254"/>
      <c r="P310" s="254"/>
      <c r="Q310" s="254"/>
      <c r="R310" s="254"/>
      <c r="S310" s="254"/>
      <c r="T310" s="25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6" t="s">
        <v>232</v>
      </c>
      <c r="AU310" s="256" t="s">
        <v>89</v>
      </c>
      <c r="AV310" s="13" t="s">
        <v>89</v>
      </c>
      <c r="AW310" s="13" t="s">
        <v>33</v>
      </c>
      <c r="AX310" s="13" t="s">
        <v>84</v>
      </c>
      <c r="AY310" s="256" t="s">
        <v>224</v>
      </c>
    </row>
    <row r="311" s="2" customFormat="1" ht="16.5" customHeight="1">
      <c r="A311" s="40"/>
      <c r="B311" s="41"/>
      <c r="C311" s="231" t="s">
        <v>701</v>
      </c>
      <c r="D311" s="231" t="s">
        <v>226</v>
      </c>
      <c r="E311" s="232" t="s">
        <v>5264</v>
      </c>
      <c r="F311" s="233" t="s">
        <v>5265</v>
      </c>
      <c r="G311" s="234" t="s">
        <v>229</v>
      </c>
      <c r="H311" s="235">
        <v>2.25</v>
      </c>
      <c r="I311" s="236"/>
      <c r="J311" s="237">
        <f>ROUND(I311*H311,2)</f>
        <v>0</v>
      </c>
      <c r="K311" s="238"/>
      <c r="L311" s="46"/>
      <c r="M311" s="239" t="s">
        <v>1</v>
      </c>
      <c r="N311" s="240" t="s">
        <v>44</v>
      </c>
      <c r="O311" s="93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3" t="s">
        <v>230</v>
      </c>
      <c r="AT311" s="243" t="s">
        <v>226</v>
      </c>
      <c r="AU311" s="243" t="s">
        <v>89</v>
      </c>
      <c r="AY311" s="19" t="s">
        <v>224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9" t="s">
        <v>89</v>
      </c>
      <c r="BK311" s="244">
        <f>ROUND(I311*H311,2)</f>
        <v>0</v>
      </c>
      <c r="BL311" s="19" t="s">
        <v>230</v>
      </c>
      <c r="BM311" s="243" t="s">
        <v>5266</v>
      </c>
    </row>
    <row r="312" s="12" customFormat="1" ht="22.8" customHeight="1">
      <c r="A312" s="12"/>
      <c r="B312" s="215"/>
      <c r="C312" s="216"/>
      <c r="D312" s="217" t="s">
        <v>77</v>
      </c>
      <c r="E312" s="229" t="s">
        <v>823</v>
      </c>
      <c r="F312" s="229" t="s">
        <v>4931</v>
      </c>
      <c r="G312" s="216"/>
      <c r="H312" s="216"/>
      <c r="I312" s="219"/>
      <c r="J312" s="230">
        <f>BK312</f>
        <v>0</v>
      </c>
      <c r="K312" s="216"/>
      <c r="L312" s="221"/>
      <c r="M312" s="222"/>
      <c r="N312" s="223"/>
      <c r="O312" s="223"/>
      <c r="P312" s="224">
        <f>SUM(P313:P325)</f>
        <v>0</v>
      </c>
      <c r="Q312" s="223"/>
      <c r="R312" s="224">
        <f>SUM(R313:R325)</f>
        <v>48.019683999999998</v>
      </c>
      <c r="S312" s="223"/>
      <c r="T312" s="225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6" t="s">
        <v>84</v>
      </c>
      <c r="AT312" s="227" t="s">
        <v>77</v>
      </c>
      <c r="AU312" s="227" t="s">
        <v>84</v>
      </c>
      <c r="AY312" s="226" t="s">
        <v>224</v>
      </c>
      <c r="BK312" s="228">
        <f>SUM(BK313:BK325)</f>
        <v>0</v>
      </c>
    </row>
    <row r="313" s="2" customFormat="1" ht="16.5" customHeight="1">
      <c r="A313" s="40"/>
      <c r="B313" s="41"/>
      <c r="C313" s="231" t="s">
        <v>747</v>
      </c>
      <c r="D313" s="231" t="s">
        <v>226</v>
      </c>
      <c r="E313" s="232" t="s">
        <v>5267</v>
      </c>
      <c r="F313" s="233" t="s">
        <v>5268</v>
      </c>
      <c r="G313" s="234" t="s">
        <v>273</v>
      </c>
      <c r="H313" s="235">
        <v>167</v>
      </c>
      <c r="I313" s="236"/>
      <c r="J313" s="237">
        <f>ROUND(I313*H313,2)</f>
        <v>0</v>
      </c>
      <c r="K313" s="238"/>
      <c r="L313" s="46"/>
      <c r="M313" s="239" t="s">
        <v>1</v>
      </c>
      <c r="N313" s="240" t="s">
        <v>44</v>
      </c>
      <c r="O313" s="93"/>
      <c r="P313" s="241">
        <f>O313*H313</f>
        <v>0</v>
      </c>
      <c r="Q313" s="241">
        <v>0.089779999999999999</v>
      </c>
      <c r="R313" s="241">
        <f>Q313*H313</f>
        <v>14.993259999999999</v>
      </c>
      <c r="S313" s="241">
        <v>0</v>
      </c>
      <c r="T313" s="242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3" t="s">
        <v>230</v>
      </c>
      <c r="AT313" s="243" t="s">
        <v>226</v>
      </c>
      <c r="AU313" s="243" t="s">
        <v>89</v>
      </c>
      <c r="AY313" s="19" t="s">
        <v>224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19" t="s">
        <v>89</v>
      </c>
      <c r="BK313" s="244">
        <f>ROUND(I313*H313,2)</f>
        <v>0</v>
      </c>
      <c r="BL313" s="19" t="s">
        <v>230</v>
      </c>
      <c r="BM313" s="243" t="s">
        <v>5269</v>
      </c>
    </row>
    <row r="314" s="13" customFormat="1">
      <c r="A314" s="13"/>
      <c r="B314" s="245"/>
      <c r="C314" s="246"/>
      <c r="D314" s="247" t="s">
        <v>232</v>
      </c>
      <c r="E314" s="248" t="s">
        <v>1</v>
      </c>
      <c r="F314" s="249" t="s">
        <v>5270</v>
      </c>
      <c r="G314" s="246"/>
      <c r="H314" s="250">
        <v>167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6" t="s">
        <v>232</v>
      </c>
      <c r="AU314" s="256" t="s">
        <v>89</v>
      </c>
      <c r="AV314" s="13" t="s">
        <v>89</v>
      </c>
      <c r="AW314" s="13" t="s">
        <v>33</v>
      </c>
      <c r="AX314" s="13" t="s">
        <v>84</v>
      </c>
      <c r="AY314" s="256" t="s">
        <v>224</v>
      </c>
    </row>
    <row r="315" s="2" customFormat="1" ht="16.5" customHeight="1">
      <c r="A315" s="40"/>
      <c r="B315" s="41"/>
      <c r="C315" s="278" t="s">
        <v>844</v>
      </c>
      <c r="D315" s="278" t="s">
        <v>390</v>
      </c>
      <c r="E315" s="279" t="s">
        <v>5271</v>
      </c>
      <c r="F315" s="280" t="s">
        <v>5272</v>
      </c>
      <c r="G315" s="281" t="s">
        <v>229</v>
      </c>
      <c r="H315" s="282">
        <v>17.033999999999999</v>
      </c>
      <c r="I315" s="283"/>
      <c r="J315" s="284">
        <f>ROUND(I315*H315,2)</f>
        <v>0</v>
      </c>
      <c r="K315" s="285"/>
      <c r="L315" s="286"/>
      <c r="M315" s="287" t="s">
        <v>1</v>
      </c>
      <c r="N315" s="288" t="s">
        <v>44</v>
      </c>
      <c r="O315" s="93"/>
      <c r="P315" s="241">
        <f>O315*H315</f>
        <v>0</v>
      </c>
      <c r="Q315" s="241">
        <v>0.222</v>
      </c>
      <c r="R315" s="241">
        <f>Q315*H315</f>
        <v>3.7815479999999999</v>
      </c>
      <c r="S315" s="241">
        <v>0</v>
      </c>
      <c r="T315" s="24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3" t="s">
        <v>270</v>
      </c>
      <c r="AT315" s="243" t="s">
        <v>390</v>
      </c>
      <c r="AU315" s="243" t="s">
        <v>89</v>
      </c>
      <c r="AY315" s="19" t="s">
        <v>224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9" t="s">
        <v>89</v>
      </c>
      <c r="BK315" s="244">
        <f>ROUND(I315*H315,2)</f>
        <v>0</v>
      </c>
      <c r="BL315" s="19" t="s">
        <v>230</v>
      </c>
      <c r="BM315" s="243" t="s">
        <v>5273</v>
      </c>
    </row>
    <row r="316" s="13" customFormat="1">
      <c r="A316" s="13"/>
      <c r="B316" s="245"/>
      <c r="C316" s="246"/>
      <c r="D316" s="247" t="s">
        <v>232</v>
      </c>
      <c r="E316" s="248" t="s">
        <v>1</v>
      </c>
      <c r="F316" s="249" t="s">
        <v>5274</v>
      </c>
      <c r="G316" s="246"/>
      <c r="H316" s="250">
        <v>17.033999999999999</v>
      </c>
      <c r="I316" s="251"/>
      <c r="J316" s="246"/>
      <c r="K316" s="246"/>
      <c r="L316" s="252"/>
      <c r="M316" s="253"/>
      <c r="N316" s="254"/>
      <c r="O316" s="254"/>
      <c r="P316" s="254"/>
      <c r="Q316" s="254"/>
      <c r="R316" s="254"/>
      <c r="S316" s="254"/>
      <c r="T316" s="25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6" t="s">
        <v>232</v>
      </c>
      <c r="AU316" s="256" t="s">
        <v>89</v>
      </c>
      <c r="AV316" s="13" t="s">
        <v>89</v>
      </c>
      <c r="AW316" s="13" t="s">
        <v>33</v>
      </c>
      <c r="AX316" s="13" t="s">
        <v>84</v>
      </c>
      <c r="AY316" s="256" t="s">
        <v>224</v>
      </c>
    </row>
    <row r="317" s="2" customFormat="1" ht="16.5" customHeight="1">
      <c r="A317" s="40"/>
      <c r="B317" s="41"/>
      <c r="C317" s="231" t="s">
        <v>849</v>
      </c>
      <c r="D317" s="231" t="s">
        <v>226</v>
      </c>
      <c r="E317" s="232" t="s">
        <v>4932</v>
      </c>
      <c r="F317" s="233" t="s">
        <v>4933</v>
      </c>
      <c r="G317" s="234" t="s">
        <v>273</v>
      </c>
      <c r="H317" s="235">
        <v>186</v>
      </c>
      <c r="I317" s="236"/>
      <c r="J317" s="237">
        <f>ROUND(I317*H317,2)</f>
        <v>0</v>
      </c>
      <c r="K317" s="238"/>
      <c r="L317" s="46"/>
      <c r="M317" s="239" t="s">
        <v>1</v>
      </c>
      <c r="N317" s="240" t="s">
        <v>44</v>
      </c>
      <c r="O317" s="93"/>
      <c r="P317" s="241">
        <f>O317*H317</f>
        <v>0</v>
      </c>
      <c r="Q317" s="241">
        <v>0.1295</v>
      </c>
      <c r="R317" s="241">
        <f>Q317*H317</f>
        <v>24.087</v>
      </c>
      <c r="S317" s="241">
        <v>0</v>
      </c>
      <c r="T317" s="242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3" t="s">
        <v>230</v>
      </c>
      <c r="AT317" s="243" t="s">
        <v>226</v>
      </c>
      <c r="AU317" s="243" t="s">
        <v>89</v>
      </c>
      <c r="AY317" s="19" t="s">
        <v>224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9" t="s">
        <v>89</v>
      </c>
      <c r="BK317" s="244">
        <f>ROUND(I317*H317,2)</f>
        <v>0</v>
      </c>
      <c r="BL317" s="19" t="s">
        <v>230</v>
      </c>
      <c r="BM317" s="243" t="s">
        <v>5275</v>
      </c>
    </row>
    <row r="318" s="13" customFormat="1">
      <c r="A318" s="13"/>
      <c r="B318" s="245"/>
      <c r="C318" s="246"/>
      <c r="D318" s="247" t="s">
        <v>232</v>
      </c>
      <c r="E318" s="248" t="s">
        <v>1</v>
      </c>
      <c r="F318" s="249" t="s">
        <v>5276</v>
      </c>
      <c r="G318" s="246"/>
      <c r="H318" s="250">
        <v>186</v>
      </c>
      <c r="I318" s="251"/>
      <c r="J318" s="246"/>
      <c r="K318" s="246"/>
      <c r="L318" s="252"/>
      <c r="M318" s="253"/>
      <c r="N318" s="254"/>
      <c r="O318" s="254"/>
      <c r="P318" s="254"/>
      <c r="Q318" s="254"/>
      <c r="R318" s="254"/>
      <c r="S318" s="254"/>
      <c r="T318" s="25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6" t="s">
        <v>232</v>
      </c>
      <c r="AU318" s="256" t="s">
        <v>89</v>
      </c>
      <c r="AV318" s="13" t="s">
        <v>89</v>
      </c>
      <c r="AW318" s="13" t="s">
        <v>33</v>
      </c>
      <c r="AX318" s="13" t="s">
        <v>84</v>
      </c>
      <c r="AY318" s="256" t="s">
        <v>224</v>
      </c>
    </row>
    <row r="319" s="2" customFormat="1" ht="16.5" customHeight="1">
      <c r="A319" s="40"/>
      <c r="B319" s="41"/>
      <c r="C319" s="278" t="s">
        <v>853</v>
      </c>
      <c r="D319" s="278" t="s">
        <v>390</v>
      </c>
      <c r="E319" s="279" t="s">
        <v>4936</v>
      </c>
      <c r="F319" s="280" t="s">
        <v>4937</v>
      </c>
      <c r="G319" s="281" t="s">
        <v>273</v>
      </c>
      <c r="H319" s="282">
        <v>189.72</v>
      </c>
      <c r="I319" s="283"/>
      <c r="J319" s="284">
        <f>ROUND(I319*H319,2)</f>
        <v>0</v>
      </c>
      <c r="K319" s="285"/>
      <c r="L319" s="286"/>
      <c r="M319" s="287" t="s">
        <v>1</v>
      </c>
      <c r="N319" s="288" t="s">
        <v>44</v>
      </c>
      <c r="O319" s="93"/>
      <c r="P319" s="241">
        <f>O319*H319</f>
        <v>0</v>
      </c>
      <c r="Q319" s="241">
        <v>0.0263</v>
      </c>
      <c r="R319" s="241">
        <f>Q319*H319</f>
        <v>4.989636</v>
      </c>
      <c r="S319" s="241">
        <v>0</v>
      </c>
      <c r="T319" s="24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3" t="s">
        <v>270</v>
      </c>
      <c r="AT319" s="243" t="s">
        <v>390</v>
      </c>
      <c r="AU319" s="243" t="s">
        <v>89</v>
      </c>
      <c r="AY319" s="19" t="s">
        <v>224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9" t="s">
        <v>89</v>
      </c>
      <c r="BK319" s="244">
        <f>ROUND(I319*H319,2)</f>
        <v>0</v>
      </c>
      <c r="BL319" s="19" t="s">
        <v>230</v>
      </c>
      <c r="BM319" s="243" t="s">
        <v>5277</v>
      </c>
    </row>
    <row r="320" s="13" customFormat="1">
      <c r="A320" s="13"/>
      <c r="B320" s="245"/>
      <c r="C320" s="246"/>
      <c r="D320" s="247" t="s">
        <v>232</v>
      </c>
      <c r="E320" s="248" t="s">
        <v>1</v>
      </c>
      <c r="F320" s="249" t="s">
        <v>5278</v>
      </c>
      <c r="G320" s="246"/>
      <c r="H320" s="250">
        <v>189.72</v>
      </c>
      <c r="I320" s="251"/>
      <c r="J320" s="246"/>
      <c r="K320" s="246"/>
      <c r="L320" s="252"/>
      <c r="M320" s="253"/>
      <c r="N320" s="254"/>
      <c r="O320" s="254"/>
      <c r="P320" s="254"/>
      <c r="Q320" s="254"/>
      <c r="R320" s="254"/>
      <c r="S320" s="254"/>
      <c r="T320" s="25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6" t="s">
        <v>232</v>
      </c>
      <c r="AU320" s="256" t="s">
        <v>89</v>
      </c>
      <c r="AV320" s="13" t="s">
        <v>89</v>
      </c>
      <c r="AW320" s="13" t="s">
        <v>33</v>
      </c>
      <c r="AX320" s="13" t="s">
        <v>84</v>
      </c>
      <c r="AY320" s="256" t="s">
        <v>224</v>
      </c>
    </row>
    <row r="321" s="2" customFormat="1" ht="24.15" customHeight="1">
      <c r="A321" s="40"/>
      <c r="B321" s="41"/>
      <c r="C321" s="231" t="s">
        <v>858</v>
      </c>
      <c r="D321" s="231" t="s">
        <v>226</v>
      </c>
      <c r="E321" s="232" t="s">
        <v>5279</v>
      </c>
      <c r="F321" s="233" t="s">
        <v>5280</v>
      </c>
      <c r="G321" s="234" t="s">
        <v>273</v>
      </c>
      <c r="H321" s="235">
        <v>69</v>
      </c>
      <c r="I321" s="236"/>
      <c r="J321" s="237">
        <f>ROUND(I321*H321,2)</f>
        <v>0</v>
      </c>
      <c r="K321" s="238"/>
      <c r="L321" s="46"/>
      <c r="M321" s="239" t="s">
        <v>1</v>
      </c>
      <c r="N321" s="240" t="s">
        <v>44</v>
      </c>
      <c r="O321" s="93"/>
      <c r="P321" s="241">
        <f>O321*H321</f>
        <v>0</v>
      </c>
      <c r="Q321" s="241">
        <v>0.0023600000000000001</v>
      </c>
      <c r="R321" s="241">
        <f>Q321*H321</f>
        <v>0.16284000000000001</v>
      </c>
      <c r="S321" s="241">
        <v>0</v>
      </c>
      <c r="T321" s="24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3" t="s">
        <v>230</v>
      </c>
      <c r="AT321" s="243" t="s">
        <v>226</v>
      </c>
      <c r="AU321" s="243" t="s">
        <v>89</v>
      </c>
      <c r="AY321" s="19" t="s">
        <v>224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19" t="s">
        <v>89</v>
      </c>
      <c r="BK321" s="244">
        <f>ROUND(I321*H321,2)</f>
        <v>0</v>
      </c>
      <c r="BL321" s="19" t="s">
        <v>230</v>
      </c>
      <c r="BM321" s="243" t="s">
        <v>5281</v>
      </c>
    </row>
    <row r="322" s="13" customFormat="1">
      <c r="A322" s="13"/>
      <c r="B322" s="245"/>
      <c r="C322" s="246"/>
      <c r="D322" s="247" t="s">
        <v>232</v>
      </c>
      <c r="E322" s="248" t="s">
        <v>1</v>
      </c>
      <c r="F322" s="249" t="s">
        <v>5282</v>
      </c>
      <c r="G322" s="246"/>
      <c r="H322" s="250">
        <v>69</v>
      </c>
      <c r="I322" s="251"/>
      <c r="J322" s="246"/>
      <c r="K322" s="246"/>
      <c r="L322" s="252"/>
      <c r="M322" s="253"/>
      <c r="N322" s="254"/>
      <c r="O322" s="254"/>
      <c r="P322" s="254"/>
      <c r="Q322" s="254"/>
      <c r="R322" s="254"/>
      <c r="S322" s="254"/>
      <c r="T322" s="25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6" t="s">
        <v>232</v>
      </c>
      <c r="AU322" s="256" t="s">
        <v>89</v>
      </c>
      <c r="AV322" s="13" t="s">
        <v>89</v>
      </c>
      <c r="AW322" s="13" t="s">
        <v>33</v>
      </c>
      <c r="AX322" s="13" t="s">
        <v>84</v>
      </c>
      <c r="AY322" s="256" t="s">
        <v>224</v>
      </c>
    </row>
    <row r="323" s="2" customFormat="1" ht="16.5" customHeight="1">
      <c r="A323" s="40"/>
      <c r="B323" s="41"/>
      <c r="C323" s="231" t="s">
        <v>862</v>
      </c>
      <c r="D323" s="231" t="s">
        <v>226</v>
      </c>
      <c r="E323" s="232" t="s">
        <v>5283</v>
      </c>
      <c r="F323" s="233" t="s">
        <v>5284</v>
      </c>
      <c r="G323" s="234" t="s">
        <v>229</v>
      </c>
      <c r="H323" s="235">
        <v>15</v>
      </c>
      <c r="I323" s="236"/>
      <c r="J323" s="237">
        <f>ROUND(I323*H323,2)</f>
        <v>0</v>
      </c>
      <c r="K323" s="238"/>
      <c r="L323" s="46"/>
      <c r="M323" s="239" t="s">
        <v>1</v>
      </c>
      <c r="N323" s="240" t="s">
        <v>44</v>
      </c>
      <c r="O323" s="93"/>
      <c r="P323" s="241">
        <f>O323*H323</f>
        <v>0</v>
      </c>
      <c r="Q323" s="241">
        <v>0.00036000000000000002</v>
      </c>
      <c r="R323" s="241">
        <f>Q323*H323</f>
        <v>0.0054000000000000003</v>
      </c>
      <c r="S323" s="241">
        <v>0</v>
      </c>
      <c r="T323" s="242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3" t="s">
        <v>230</v>
      </c>
      <c r="AT323" s="243" t="s">
        <v>226</v>
      </c>
      <c r="AU323" s="243" t="s">
        <v>89</v>
      </c>
      <c r="AY323" s="19" t="s">
        <v>224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19" t="s">
        <v>89</v>
      </c>
      <c r="BK323" s="244">
        <f>ROUND(I323*H323,2)</f>
        <v>0</v>
      </c>
      <c r="BL323" s="19" t="s">
        <v>230</v>
      </c>
      <c r="BM323" s="243" t="s">
        <v>5285</v>
      </c>
    </row>
    <row r="324" s="13" customFormat="1">
      <c r="A324" s="13"/>
      <c r="B324" s="245"/>
      <c r="C324" s="246"/>
      <c r="D324" s="247" t="s">
        <v>232</v>
      </c>
      <c r="E324" s="248" t="s">
        <v>1</v>
      </c>
      <c r="F324" s="249" t="s">
        <v>5234</v>
      </c>
      <c r="G324" s="246"/>
      <c r="H324" s="250">
        <v>15</v>
      </c>
      <c r="I324" s="251"/>
      <c r="J324" s="246"/>
      <c r="K324" s="246"/>
      <c r="L324" s="252"/>
      <c r="M324" s="253"/>
      <c r="N324" s="254"/>
      <c r="O324" s="254"/>
      <c r="P324" s="254"/>
      <c r="Q324" s="254"/>
      <c r="R324" s="254"/>
      <c r="S324" s="254"/>
      <c r="T324" s="25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6" t="s">
        <v>232</v>
      </c>
      <c r="AU324" s="256" t="s">
        <v>89</v>
      </c>
      <c r="AV324" s="13" t="s">
        <v>89</v>
      </c>
      <c r="AW324" s="13" t="s">
        <v>33</v>
      </c>
      <c r="AX324" s="13" t="s">
        <v>84</v>
      </c>
      <c r="AY324" s="256" t="s">
        <v>224</v>
      </c>
    </row>
    <row r="325" s="2" customFormat="1" ht="24.15" customHeight="1">
      <c r="A325" s="40"/>
      <c r="B325" s="41"/>
      <c r="C325" s="231" t="s">
        <v>867</v>
      </c>
      <c r="D325" s="231" t="s">
        <v>226</v>
      </c>
      <c r="E325" s="232" t="s">
        <v>5286</v>
      </c>
      <c r="F325" s="233" t="s">
        <v>5287</v>
      </c>
      <c r="G325" s="234" t="s">
        <v>386</v>
      </c>
      <c r="H325" s="235">
        <v>1</v>
      </c>
      <c r="I325" s="236"/>
      <c r="J325" s="237">
        <f>ROUND(I325*H325,2)</f>
        <v>0</v>
      </c>
      <c r="K325" s="238"/>
      <c r="L325" s="46"/>
      <c r="M325" s="239" t="s">
        <v>1</v>
      </c>
      <c r="N325" s="240" t="s">
        <v>44</v>
      </c>
      <c r="O325" s="93"/>
      <c r="P325" s="241">
        <f>O325*H325</f>
        <v>0</v>
      </c>
      <c r="Q325" s="241">
        <v>0</v>
      </c>
      <c r="R325" s="241">
        <f>Q325*H325</f>
        <v>0</v>
      </c>
      <c r="S325" s="241">
        <v>0</v>
      </c>
      <c r="T325" s="24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3" t="s">
        <v>230</v>
      </c>
      <c r="AT325" s="243" t="s">
        <v>226</v>
      </c>
      <c r="AU325" s="243" t="s">
        <v>89</v>
      </c>
      <c r="AY325" s="19" t="s">
        <v>224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9" t="s">
        <v>89</v>
      </c>
      <c r="BK325" s="244">
        <f>ROUND(I325*H325,2)</f>
        <v>0</v>
      </c>
      <c r="BL325" s="19" t="s">
        <v>230</v>
      </c>
      <c r="BM325" s="243" t="s">
        <v>5288</v>
      </c>
    </row>
    <row r="326" s="12" customFormat="1" ht="22.8" customHeight="1">
      <c r="A326" s="12"/>
      <c r="B326" s="215"/>
      <c r="C326" s="216"/>
      <c r="D326" s="217" t="s">
        <v>77</v>
      </c>
      <c r="E326" s="229" t="s">
        <v>754</v>
      </c>
      <c r="F326" s="229" t="s">
        <v>755</v>
      </c>
      <c r="G326" s="216"/>
      <c r="H326" s="216"/>
      <c r="I326" s="219"/>
      <c r="J326" s="230">
        <f>BK326</f>
        <v>0</v>
      </c>
      <c r="K326" s="216"/>
      <c r="L326" s="221"/>
      <c r="M326" s="222"/>
      <c r="N326" s="223"/>
      <c r="O326" s="223"/>
      <c r="P326" s="224">
        <f>P327</f>
        <v>0</v>
      </c>
      <c r="Q326" s="223"/>
      <c r="R326" s="224">
        <f>R327</f>
        <v>0</v>
      </c>
      <c r="S326" s="223"/>
      <c r="T326" s="225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6" t="s">
        <v>84</v>
      </c>
      <c r="AT326" s="227" t="s">
        <v>77</v>
      </c>
      <c r="AU326" s="227" t="s">
        <v>84</v>
      </c>
      <c r="AY326" s="226" t="s">
        <v>224</v>
      </c>
      <c r="BK326" s="228">
        <f>BK327</f>
        <v>0</v>
      </c>
    </row>
    <row r="327" s="2" customFormat="1" ht="16.5" customHeight="1">
      <c r="A327" s="40"/>
      <c r="B327" s="41"/>
      <c r="C327" s="231" t="s">
        <v>871</v>
      </c>
      <c r="D327" s="231" t="s">
        <v>226</v>
      </c>
      <c r="E327" s="232" t="s">
        <v>4944</v>
      </c>
      <c r="F327" s="233" t="s">
        <v>4945</v>
      </c>
      <c r="G327" s="234" t="s">
        <v>322</v>
      </c>
      <c r="H327" s="235">
        <v>353.59300000000002</v>
      </c>
      <c r="I327" s="236"/>
      <c r="J327" s="237">
        <f>ROUND(I327*H327,2)</f>
        <v>0</v>
      </c>
      <c r="K327" s="238"/>
      <c r="L327" s="46"/>
      <c r="M327" s="301" t="s">
        <v>1</v>
      </c>
      <c r="N327" s="302" t="s">
        <v>44</v>
      </c>
      <c r="O327" s="303"/>
      <c r="P327" s="304">
        <f>O327*H327</f>
        <v>0</v>
      </c>
      <c r="Q327" s="304">
        <v>0</v>
      </c>
      <c r="R327" s="304">
        <f>Q327*H327</f>
        <v>0</v>
      </c>
      <c r="S327" s="304">
        <v>0</v>
      </c>
      <c r="T327" s="30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3" t="s">
        <v>230</v>
      </c>
      <c r="AT327" s="243" t="s">
        <v>226</v>
      </c>
      <c r="AU327" s="243" t="s">
        <v>89</v>
      </c>
      <c r="AY327" s="19" t="s">
        <v>224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19" t="s">
        <v>89</v>
      </c>
      <c r="BK327" s="244">
        <f>ROUND(I327*H327,2)</f>
        <v>0</v>
      </c>
      <c r="BL327" s="19" t="s">
        <v>230</v>
      </c>
      <c r="BM327" s="243" t="s">
        <v>5289</v>
      </c>
    </row>
    <row r="328" s="2" customFormat="1" ht="6.96" customHeight="1">
      <c r="A328" s="40"/>
      <c r="B328" s="68"/>
      <c r="C328" s="69"/>
      <c r="D328" s="69"/>
      <c r="E328" s="69"/>
      <c r="F328" s="69"/>
      <c r="G328" s="69"/>
      <c r="H328" s="69"/>
      <c r="I328" s="69"/>
      <c r="J328" s="69"/>
      <c r="K328" s="69"/>
      <c r="L328" s="46"/>
      <c r="M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</sheetData>
  <sheetProtection sheet="1" autoFilter="0" formatColumns="0" formatRows="0" objects="1" scenarios="1" spinCount="100000" saltValue="Jn20B79R6glD7abDuKYKvurpgCfyQlueZKa83NXtajSdYhQieA5G2Os7VfzOTkduQOCCMa+MyXCWNXcFJoLWKQ==" hashValue="Cul0RNMDY/Go5qt/kl7kk4mLr4W+9QeXfZKnu/tBFuiUz6+hlLRENB75XhYyfEcOl/rHKhSY0CaFhFw7vEhkFg==" algorithmName="SHA-512" password="CC35"/>
  <autoFilter ref="C132:K3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5290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26</v>
      </c>
      <c r="F17" s="40"/>
      <c r="G17" s="40"/>
      <c r="H17" s="40"/>
      <c r="I17" s="153" t="s">
        <v>27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28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27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30</v>
      </c>
      <c r="E22" s="40"/>
      <c r="F22" s="40"/>
      <c r="G22" s="40"/>
      <c r="H22" s="40"/>
      <c r="I22" s="153" t="s">
        <v>25</v>
      </c>
      <c r="J22" s="143" t="s">
        <v>31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32</v>
      </c>
      <c r="F23" s="40"/>
      <c r="G23" s="40"/>
      <c r="H23" s="40"/>
      <c r="I23" s="153" t="s">
        <v>27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">
        <v>35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36</v>
      </c>
      <c r="F26" s="40"/>
      <c r="G26" s="40"/>
      <c r="H26" s="40"/>
      <c r="I26" s="153" t="s">
        <v>27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38</v>
      </c>
      <c r="E32" s="40"/>
      <c r="F32" s="40"/>
      <c r="G32" s="40"/>
      <c r="H32" s="40"/>
      <c r="I32" s="40"/>
      <c r="J32" s="164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40</v>
      </c>
      <c r="G34" s="40"/>
      <c r="H34" s="40"/>
      <c r="I34" s="165" t="s">
        <v>39</v>
      </c>
      <c r="J34" s="165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42</v>
      </c>
      <c r="E35" s="153" t="s">
        <v>43</v>
      </c>
      <c r="F35" s="166">
        <f>ROUND((SUM(BE122:BE132)),  2)</f>
        <v>0</v>
      </c>
      <c r="G35" s="40"/>
      <c r="H35" s="40"/>
      <c r="I35" s="167">
        <v>0.20999999999999999</v>
      </c>
      <c r="J35" s="166">
        <f>ROUND(((SUM(BE122:BE132))*I35),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ROUND((SUM(BF122:BF132)),  2)</f>
        <v>0</v>
      </c>
      <c r="G36" s="40"/>
      <c r="H36" s="40"/>
      <c r="I36" s="167">
        <v>0.12</v>
      </c>
      <c r="J36" s="166">
        <f>ROUND(((SUM(BF122:BF132))*I36),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ROUND((SUM(BG122:BG132)),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ROUND((SUM(BH122:BH132)),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ROUND((SUM(BI122:BI132)),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006 - SO 06 - OPLOCENÍ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P.Č. 961, 2340, K.Ú. NOVÉ MĚSTO NAD METUJÍ</v>
      </c>
      <c r="G91" s="42"/>
      <c r="H91" s="42"/>
      <c r="I91" s="34" t="s">
        <v>22</v>
      </c>
      <c r="J91" s="81" t="str">
        <f>IF(J14="","",J14)</f>
        <v>18. 12. 2024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</v>
      </c>
      <c r="G93" s="42"/>
      <c r="H93" s="42"/>
      <c r="I93" s="34" t="s">
        <v>30</v>
      </c>
      <c r="J93" s="38" t="str">
        <f>E23</f>
        <v>ATELIER ARCHITEKTURY A URBANISMU,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JIŘÍ KOCIÁN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157</v>
      </c>
      <c r="D96" s="189"/>
      <c r="E96" s="189"/>
      <c r="F96" s="189"/>
      <c r="G96" s="189"/>
      <c r="H96" s="189"/>
      <c r="I96" s="189"/>
      <c r="J96" s="190" t="s">
        <v>158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160</v>
      </c>
    </row>
    <row r="99" s="9" customFormat="1" ht="24.96" customHeight="1">
      <c r="A99" s="9"/>
      <c r="B99" s="192"/>
      <c r="C99" s="193"/>
      <c r="D99" s="194" t="s">
        <v>174</v>
      </c>
      <c r="E99" s="195"/>
      <c r="F99" s="195"/>
      <c r="G99" s="195"/>
      <c r="H99" s="195"/>
      <c r="I99" s="195"/>
      <c r="J99" s="196">
        <f>J123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5291</v>
      </c>
      <c r="E100" s="200"/>
      <c r="F100" s="200"/>
      <c r="G100" s="200"/>
      <c r="H100" s="200"/>
      <c r="I100" s="200"/>
      <c r="J100" s="201">
        <f>J124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209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SOCIÁLNÍ REHABILITACE NOVÉ MĚSTO NAD METUJÍ</v>
      </c>
      <c r="F110" s="34"/>
      <c r="G110" s="34"/>
      <c r="H110" s="34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3"/>
      <c r="C111" s="34" t="s">
        <v>150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2" customFormat="1" ht="16.5" customHeight="1">
      <c r="A112" s="40"/>
      <c r="B112" s="41"/>
      <c r="C112" s="42"/>
      <c r="D112" s="42"/>
      <c r="E112" s="186" t="s">
        <v>151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152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006 - SO 06 - OPLOCENÍ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F14</f>
        <v>P.Č. 961, 2340, K.Ú. NOVÉ MĚSTO NAD METUJÍ</v>
      </c>
      <c r="G116" s="42"/>
      <c r="H116" s="42"/>
      <c r="I116" s="34" t="s">
        <v>22</v>
      </c>
      <c r="J116" s="81" t="str">
        <f>IF(J14="","",J14)</f>
        <v>18. 12. 2024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4" t="s">
        <v>24</v>
      </c>
      <c r="D118" s="42"/>
      <c r="E118" s="42"/>
      <c r="F118" s="29" t="str">
        <f>E17</f>
        <v>KRÁLOVÉHRADECKÝ KRAJ</v>
      </c>
      <c r="G118" s="42"/>
      <c r="H118" s="42"/>
      <c r="I118" s="34" t="s">
        <v>30</v>
      </c>
      <c r="J118" s="38" t="str">
        <f>E23</f>
        <v>ATELIER ARCHITEKTURY A URBANISMU,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28</v>
      </c>
      <c r="D119" s="42"/>
      <c r="E119" s="42"/>
      <c r="F119" s="29" t="str">
        <f>IF(E20="","",E20)</f>
        <v>Vyplň údaj</v>
      </c>
      <c r="G119" s="42"/>
      <c r="H119" s="42"/>
      <c r="I119" s="34" t="s">
        <v>34</v>
      </c>
      <c r="J119" s="38" t="str">
        <f>E26</f>
        <v>JIŘÍ KOCIÁN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3"/>
      <c r="B121" s="204"/>
      <c r="C121" s="205" t="s">
        <v>210</v>
      </c>
      <c r="D121" s="206" t="s">
        <v>63</v>
      </c>
      <c r="E121" s="206" t="s">
        <v>59</v>
      </c>
      <c r="F121" s="206" t="s">
        <v>60</v>
      </c>
      <c r="G121" s="206" t="s">
        <v>211</v>
      </c>
      <c r="H121" s="206" t="s">
        <v>212</v>
      </c>
      <c r="I121" s="206" t="s">
        <v>213</v>
      </c>
      <c r="J121" s="207" t="s">
        <v>158</v>
      </c>
      <c r="K121" s="208" t="s">
        <v>214</v>
      </c>
      <c r="L121" s="209"/>
      <c r="M121" s="102" t="s">
        <v>1</v>
      </c>
      <c r="N121" s="103" t="s">
        <v>42</v>
      </c>
      <c r="O121" s="103" t="s">
        <v>215</v>
      </c>
      <c r="P121" s="103" t="s">
        <v>216</v>
      </c>
      <c r="Q121" s="103" t="s">
        <v>217</v>
      </c>
      <c r="R121" s="103" t="s">
        <v>218</v>
      </c>
      <c r="S121" s="103" t="s">
        <v>219</v>
      </c>
      <c r="T121" s="104" t="s">
        <v>220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40"/>
      <c r="B122" s="41"/>
      <c r="C122" s="109" t="s">
        <v>221</v>
      </c>
      <c r="D122" s="42"/>
      <c r="E122" s="42"/>
      <c r="F122" s="42"/>
      <c r="G122" s="42"/>
      <c r="H122" s="42"/>
      <c r="I122" s="42"/>
      <c r="J122" s="210">
        <f>BK122</f>
        <v>0</v>
      </c>
      <c r="K122" s="42"/>
      <c r="L122" s="46"/>
      <c r="M122" s="105"/>
      <c r="N122" s="211"/>
      <c r="O122" s="106"/>
      <c r="P122" s="212">
        <f>P123</f>
        <v>0</v>
      </c>
      <c r="Q122" s="106"/>
      <c r="R122" s="212">
        <f>R123</f>
        <v>0</v>
      </c>
      <c r="S122" s="106"/>
      <c r="T122" s="213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77</v>
      </c>
      <c r="AU122" s="19" t="s">
        <v>160</v>
      </c>
      <c r="BK122" s="214">
        <f>BK123</f>
        <v>0</v>
      </c>
    </row>
    <row r="123" s="12" customFormat="1" ht="25.92" customHeight="1">
      <c r="A123" s="12"/>
      <c r="B123" s="215"/>
      <c r="C123" s="216"/>
      <c r="D123" s="217" t="s">
        <v>77</v>
      </c>
      <c r="E123" s="218" t="s">
        <v>760</v>
      </c>
      <c r="F123" s="218" t="s">
        <v>761</v>
      </c>
      <c r="G123" s="216"/>
      <c r="H123" s="216"/>
      <c r="I123" s="219"/>
      <c r="J123" s="220">
        <f>BK123</f>
        <v>0</v>
      </c>
      <c r="K123" s="216"/>
      <c r="L123" s="221"/>
      <c r="M123" s="222"/>
      <c r="N123" s="223"/>
      <c r="O123" s="223"/>
      <c r="P123" s="224">
        <f>P124</f>
        <v>0</v>
      </c>
      <c r="Q123" s="223"/>
      <c r="R123" s="224">
        <f>R124</f>
        <v>0</v>
      </c>
      <c r="S123" s="223"/>
      <c r="T123" s="225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6" t="s">
        <v>89</v>
      </c>
      <c r="AT123" s="227" t="s">
        <v>77</v>
      </c>
      <c r="AU123" s="227" t="s">
        <v>78</v>
      </c>
      <c r="AY123" s="226" t="s">
        <v>224</v>
      </c>
      <c r="BK123" s="228">
        <f>BK124</f>
        <v>0</v>
      </c>
    </row>
    <row r="124" s="12" customFormat="1" ht="22.8" customHeight="1">
      <c r="A124" s="12"/>
      <c r="B124" s="215"/>
      <c r="C124" s="216"/>
      <c r="D124" s="217" t="s">
        <v>77</v>
      </c>
      <c r="E124" s="229" t="s">
        <v>5292</v>
      </c>
      <c r="F124" s="229" t="s">
        <v>5293</v>
      </c>
      <c r="G124" s="216"/>
      <c r="H124" s="216"/>
      <c r="I124" s="219"/>
      <c r="J124" s="230">
        <f>BK124</f>
        <v>0</v>
      </c>
      <c r="K124" s="216"/>
      <c r="L124" s="221"/>
      <c r="M124" s="222"/>
      <c r="N124" s="223"/>
      <c r="O124" s="223"/>
      <c r="P124" s="224">
        <f>SUM(P125:P132)</f>
        <v>0</v>
      </c>
      <c r="Q124" s="223"/>
      <c r="R124" s="224">
        <f>SUM(R125:R132)</f>
        <v>0</v>
      </c>
      <c r="S124" s="223"/>
      <c r="T124" s="225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6" t="s">
        <v>89</v>
      </c>
      <c r="AT124" s="227" t="s">
        <v>77</v>
      </c>
      <c r="AU124" s="227" t="s">
        <v>84</v>
      </c>
      <c r="AY124" s="226" t="s">
        <v>224</v>
      </c>
      <c r="BK124" s="228">
        <f>SUM(BK125:BK132)</f>
        <v>0</v>
      </c>
    </row>
    <row r="125" s="2" customFormat="1" ht="16.5" customHeight="1">
      <c r="A125" s="40"/>
      <c r="B125" s="41"/>
      <c r="C125" s="231" t="s">
        <v>84</v>
      </c>
      <c r="D125" s="231" t="s">
        <v>226</v>
      </c>
      <c r="E125" s="232" t="s">
        <v>5294</v>
      </c>
      <c r="F125" s="233" t="s">
        <v>5295</v>
      </c>
      <c r="G125" s="234" t="s">
        <v>273</v>
      </c>
      <c r="H125" s="235">
        <v>40</v>
      </c>
      <c r="I125" s="236"/>
      <c r="J125" s="237">
        <f>ROUND(I125*H125,2)</f>
        <v>0</v>
      </c>
      <c r="K125" s="238"/>
      <c r="L125" s="46"/>
      <c r="M125" s="239" t="s">
        <v>1</v>
      </c>
      <c r="N125" s="240" t="s">
        <v>44</v>
      </c>
      <c r="O125" s="93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3" t="s">
        <v>319</v>
      </c>
      <c r="AT125" s="243" t="s">
        <v>226</v>
      </c>
      <c r="AU125" s="243" t="s">
        <v>89</v>
      </c>
      <c r="AY125" s="19" t="s">
        <v>224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9" t="s">
        <v>89</v>
      </c>
      <c r="BK125" s="244">
        <f>ROUND(I125*H125,2)</f>
        <v>0</v>
      </c>
      <c r="BL125" s="19" t="s">
        <v>319</v>
      </c>
      <c r="BM125" s="243" t="s">
        <v>5296</v>
      </c>
    </row>
    <row r="126" s="14" customFormat="1">
      <c r="A126" s="14"/>
      <c r="B126" s="257"/>
      <c r="C126" s="258"/>
      <c r="D126" s="247" t="s">
        <v>232</v>
      </c>
      <c r="E126" s="259" t="s">
        <v>1</v>
      </c>
      <c r="F126" s="260" t="s">
        <v>5297</v>
      </c>
      <c r="G126" s="258"/>
      <c r="H126" s="259" t="s">
        <v>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6" t="s">
        <v>232</v>
      </c>
      <c r="AU126" s="266" t="s">
        <v>89</v>
      </c>
      <c r="AV126" s="14" t="s">
        <v>84</v>
      </c>
      <c r="AW126" s="14" t="s">
        <v>33</v>
      </c>
      <c r="AX126" s="14" t="s">
        <v>78</v>
      </c>
      <c r="AY126" s="266" t="s">
        <v>224</v>
      </c>
    </row>
    <row r="127" s="14" customFormat="1">
      <c r="A127" s="14"/>
      <c r="B127" s="257"/>
      <c r="C127" s="258"/>
      <c r="D127" s="247" t="s">
        <v>232</v>
      </c>
      <c r="E127" s="259" t="s">
        <v>1</v>
      </c>
      <c r="F127" s="260" t="s">
        <v>5298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232</v>
      </c>
      <c r="AU127" s="266" t="s">
        <v>89</v>
      </c>
      <c r="AV127" s="14" t="s">
        <v>84</v>
      </c>
      <c r="AW127" s="14" t="s">
        <v>33</v>
      </c>
      <c r="AX127" s="14" t="s">
        <v>78</v>
      </c>
      <c r="AY127" s="266" t="s">
        <v>224</v>
      </c>
    </row>
    <row r="128" s="14" customFormat="1">
      <c r="A128" s="14"/>
      <c r="B128" s="257"/>
      <c r="C128" s="258"/>
      <c r="D128" s="247" t="s">
        <v>232</v>
      </c>
      <c r="E128" s="259" t="s">
        <v>1</v>
      </c>
      <c r="F128" s="260" t="s">
        <v>5299</v>
      </c>
      <c r="G128" s="258"/>
      <c r="H128" s="259" t="s">
        <v>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232</v>
      </c>
      <c r="AU128" s="266" t="s">
        <v>89</v>
      </c>
      <c r="AV128" s="14" t="s">
        <v>84</v>
      </c>
      <c r="AW128" s="14" t="s">
        <v>33</v>
      </c>
      <c r="AX128" s="14" t="s">
        <v>78</v>
      </c>
      <c r="AY128" s="266" t="s">
        <v>224</v>
      </c>
    </row>
    <row r="129" s="14" customFormat="1">
      <c r="A129" s="14"/>
      <c r="B129" s="257"/>
      <c r="C129" s="258"/>
      <c r="D129" s="247" t="s">
        <v>232</v>
      </c>
      <c r="E129" s="259" t="s">
        <v>1</v>
      </c>
      <c r="F129" s="260" t="s">
        <v>5300</v>
      </c>
      <c r="G129" s="258"/>
      <c r="H129" s="259" t="s">
        <v>1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232</v>
      </c>
      <c r="AU129" s="266" t="s">
        <v>89</v>
      </c>
      <c r="AV129" s="14" t="s">
        <v>84</v>
      </c>
      <c r="AW129" s="14" t="s">
        <v>33</v>
      </c>
      <c r="AX129" s="14" t="s">
        <v>78</v>
      </c>
      <c r="AY129" s="266" t="s">
        <v>224</v>
      </c>
    </row>
    <row r="130" s="14" customFormat="1">
      <c r="A130" s="14"/>
      <c r="B130" s="257"/>
      <c r="C130" s="258"/>
      <c r="D130" s="247" t="s">
        <v>232</v>
      </c>
      <c r="E130" s="259" t="s">
        <v>1</v>
      </c>
      <c r="F130" s="260" t="s">
        <v>5301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232</v>
      </c>
      <c r="AU130" s="266" t="s">
        <v>89</v>
      </c>
      <c r="AV130" s="14" t="s">
        <v>84</v>
      </c>
      <c r="AW130" s="14" t="s">
        <v>33</v>
      </c>
      <c r="AX130" s="14" t="s">
        <v>78</v>
      </c>
      <c r="AY130" s="266" t="s">
        <v>224</v>
      </c>
    </row>
    <row r="131" s="13" customFormat="1">
      <c r="A131" s="13"/>
      <c r="B131" s="245"/>
      <c r="C131" s="246"/>
      <c r="D131" s="247" t="s">
        <v>232</v>
      </c>
      <c r="E131" s="248" t="s">
        <v>1</v>
      </c>
      <c r="F131" s="249" t="s">
        <v>5302</v>
      </c>
      <c r="G131" s="246"/>
      <c r="H131" s="250">
        <v>40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232</v>
      </c>
      <c r="AU131" s="256" t="s">
        <v>89</v>
      </c>
      <c r="AV131" s="13" t="s">
        <v>89</v>
      </c>
      <c r="AW131" s="13" t="s">
        <v>33</v>
      </c>
      <c r="AX131" s="13" t="s">
        <v>84</v>
      </c>
      <c r="AY131" s="256" t="s">
        <v>224</v>
      </c>
    </row>
    <row r="132" s="2" customFormat="1" ht="24.15" customHeight="1">
      <c r="A132" s="40"/>
      <c r="B132" s="41"/>
      <c r="C132" s="231" t="s">
        <v>89</v>
      </c>
      <c r="D132" s="231" t="s">
        <v>226</v>
      </c>
      <c r="E132" s="232" t="s">
        <v>5303</v>
      </c>
      <c r="F132" s="233" t="s">
        <v>5304</v>
      </c>
      <c r="G132" s="234" t="s">
        <v>273</v>
      </c>
      <c r="H132" s="235">
        <v>70</v>
      </c>
      <c r="I132" s="236"/>
      <c r="J132" s="237">
        <f>ROUND(I132*H132,2)</f>
        <v>0</v>
      </c>
      <c r="K132" s="238"/>
      <c r="L132" s="46"/>
      <c r="M132" s="301" t="s">
        <v>1</v>
      </c>
      <c r="N132" s="302" t="s">
        <v>44</v>
      </c>
      <c r="O132" s="303"/>
      <c r="P132" s="304">
        <f>O132*H132</f>
        <v>0</v>
      </c>
      <c r="Q132" s="304">
        <v>0</v>
      </c>
      <c r="R132" s="304">
        <f>Q132*H132</f>
        <v>0</v>
      </c>
      <c r="S132" s="304">
        <v>0</v>
      </c>
      <c r="T132" s="30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3" t="s">
        <v>319</v>
      </c>
      <c r="AT132" s="243" t="s">
        <v>226</v>
      </c>
      <c r="AU132" s="243" t="s">
        <v>89</v>
      </c>
      <c r="AY132" s="19" t="s">
        <v>224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9" t="s">
        <v>89</v>
      </c>
      <c r="BK132" s="244">
        <f>ROUND(I132*H132,2)</f>
        <v>0</v>
      </c>
      <c r="BL132" s="19" t="s">
        <v>319</v>
      </c>
      <c r="BM132" s="243" t="s">
        <v>5305</v>
      </c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/PMPYD7gWghEH45MybhnnVkWz5sDZztEkwN27+TjD6tDBl999Itr5h8vt1tGsSxfeTX6Pv5Bj/YIQc7G6S8Qeg==" hashValue="SVYLw6R8Vi8nfWDSLrBc7tUxrgp5EcyhcZhQKTWvGiMCt7HVBXI2HUg8NjauzJQR9d7HK49CNYrVRnAx5RcLZg==" algorithmName="SHA-512" password="CC3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5306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5307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ROUND((SUM(BE136:BE201)),  2)</f>
        <v>0</v>
      </c>
      <c r="G37" s="40"/>
      <c r="H37" s="40"/>
      <c r="I37" s="167">
        <v>0.20999999999999999</v>
      </c>
      <c r="J37" s="166">
        <f>ROUND(((SUM(BE136:BE201))*I37),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ROUND((SUM(BF136:BF201)),  2)</f>
        <v>0</v>
      </c>
      <c r="G38" s="40"/>
      <c r="H38" s="40"/>
      <c r="I38" s="167">
        <v>0.12</v>
      </c>
      <c r="J38" s="166">
        <f>ROUND(((SUM(BF136:BF201))*I38),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ROUND((SUM(BG136:BG201)),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ROUND((SUM(BH136:BH201)),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ROUND((SUM(BI136:BI201)),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5306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0070 - VENKOVNÍ PŘÍPOJKA NN + VENKOVNÍ DATOVÉ ROZVODY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174</v>
      </c>
      <c r="E101" s="195"/>
      <c r="F101" s="195"/>
      <c r="G101" s="195"/>
      <c r="H101" s="195"/>
      <c r="I101" s="195"/>
      <c r="J101" s="196">
        <f>J137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5308</v>
      </c>
      <c r="E102" s="200"/>
      <c r="F102" s="200"/>
      <c r="G102" s="200"/>
      <c r="H102" s="200"/>
      <c r="I102" s="200"/>
      <c r="J102" s="201">
        <f>J138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5309</v>
      </c>
      <c r="E103" s="200"/>
      <c r="F103" s="200"/>
      <c r="G103" s="200"/>
      <c r="H103" s="200"/>
      <c r="I103" s="200"/>
      <c r="J103" s="201">
        <f>J139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8"/>
      <c r="C104" s="134"/>
      <c r="D104" s="199" t="s">
        <v>5310</v>
      </c>
      <c r="E104" s="200"/>
      <c r="F104" s="200"/>
      <c r="G104" s="200"/>
      <c r="H104" s="200"/>
      <c r="I104" s="200"/>
      <c r="J104" s="201">
        <f>J140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8"/>
      <c r="C105" s="134"/>
      <c r="D105" s="199" t="s">
        <v>5311</v>
      </c>
      <c r="E105" s="200"/>
      <c r="F105" s="200"/>
      <c r="G105" s="200"/>
      <c r="H105" s="200"/>
      <c r="I105" s="200"/>
      <c r="J105" s="201">
        <f>J156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8"/>
      <c r="C106" s="134"/>
      <c r="D106" s="199" t="s">
        <v>5312</v>
      </c>
      <c r="E106" s="200"/>
      <c r="F106" s="200"/>
      <c r="G106" s="200"/>
      <c r="H106" s="200"/>
      <c r="I106" s="200"/>
      <c r="J106" s="201">
        <f>J161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8"/>
      <c r="C107" s="134"/>
      <c r="D107" s="199" t="s">
        <v>5313</v>
      </c>
      <c r="E107" s="200"/>
      <c r="F107" s="200"/>
      <c r="G107" s="200"/>
      <c r="H107" s="200"/>
      <c r="I107" s="200"/>
      <c r="J107" s="201">
        <f>J176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5314</v>
      </c>
      <c r="E108" s="200"/>
      <c r="F108" s="200"/>
      <c r="G108" s="200"/>
      <c r="H108" s="200"/>
      <c r="I108" s="200"/>
      <c r="J108" s="201">
        <f>J179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8"/>
      <c r="C109" s="134"/>
      <c r="D109" s="199" t="s">
        <v>5315</v>
      </c>
      <c r="E109" s="200"/>
      <c r="F109" s="200"/>
      <c r="G109" s="200"/>
      <c r="H109" s="200"/>
      <c r="I109" s="200"/>
      <c r="J109" s="201">
        <f>J180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98"/>
      <c r="C110" s="134"/>
      <c r="D110" s="199" t="s">
        <v>5316</v>
      </c>
      <c r="E110" s="200"/>
      <c r="F110" s="200"/>
      <c r="G110" s="200"/>
      <c r="H110" s="200"/>
      <c r="I110" s="200"/>
      <c r="J110" s="201">
        <f>J191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8"/>
      <c r="C111" s="134"/>
      <c r="D111" s="199" t="s">
        <v>5317</v>
      </c>
      <c r="E111" s="200"/>
      <c r="F111" s="200"/>
      <c r="G111" s="200"/>
      <c r="H111" s="200"/>
      <c r="I111" s="200"/>
      <c r="J111" s="201">
        <f>J194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8"/>
      <c r="C112" s="134"/>
      <c r="D112" s="199" t="s">
        <v>5318</v>
      </c>
      <c r="E112" s="200"/>
      <c r="F112" s="200"/>
      <c r="G112" s="200"/>
      <c r="H112" s="200"/>
      <c r="I112" s="200"/>
      <c r="J112" s="201">
        <f>J199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SOCIÁLNÍ REHABILITACE NOVÉ MĚSTO NAD METUJÍ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151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152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7" t="s">
        <v>5306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154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0070 - VENKOVNÍ PŘÍPOJKA NN + VENKOVNÍ DATOVÉ ROZVODY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>P.Č. 961, 2340, K.Ú. NOVÉ MĚSTO NAD METUJÍ</v>
      </c>
      <c r="G130" s="42"/>
      <c r="H130" s="42"/>
      <c r="I130" s="34" t="s">
        <v>22</v>
      </c>
      <c r="J130" s="81" t="str">
        <f>IF(J16="","",J16)</f>
        <v>18. 12. 2024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40.05" customHeight="1">
      <c r="A132" s="40"/>
      <c r="B132" s="41"/>
      <c r="C132" s="34" t="s">
        <v>24</v>
      </c>
      <c r="D132" s="42"/>
      <c r="E132" s="42"/>
      <c r="F132" s="29" t="str">
        <f>E19</f>
        <v>KRÁLOVÉHRADECKÝ KRAJ</v>
      </c>
      <c r="G132" s="42"/>
      <c r="H132" s="42"/>
      <c r="I132" s="34" t="s">
        <v>30</v>
      </c>
      <c r="J132" s="38" t="str">
        <f>E25</f>
        <v>ATELIER ARCHITEKTURY A URBANISMU,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28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>JIŘÍ KOCIÁN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3"/>
      <c r="B135" s="204"/>
      <c r="C135" s="205" t="s">
        <v>210</v>
      </c>
      <c r="D135" s="206" t="s">
        <v>63</v>
      </c>
      <c r="E135" s="206" t="s">
        <v>59</v>
      </c>
      <c r="F135" s="206" t="s">
        <v>60</v>
      </c>
      <c r="G135" s="206" t="s">
        <v>211</v>
      </c>
      <c r="H135" s="206" t="s">
        <v>212</v>
      </c>
      <c r="I135" s="206" t="s">
        <v>213</v>
      </c>
      <c r="J135" s="207" t="s">
        <v>158</v>
      </c>
      <c r="K135" s="208" t="s">
        <v>214</v>
      </c>
      <c r="L135" s="209"/>
      <c r="M135" s="102" t="s">
        <v>1</v>
      </c>
      <c r="N135" s="103" t="s">
        <v>42</v>
      </c>
      <c r="O135" s="103" t="s">
        <v>215</v>
      </c>
      <c r="P135" s="103" t="s">
        <v>216</v>
      </c>
      <c r="Q135" s="103" t="s">
        <v>217</v>
      </c>
      <c r="R135" s="103" t="s">
        <v>218</v>
      </c>
      <c r="S135" s="103" t="s">
        <v>219</v>
      </c>
      <c r="T135" s="104" t="s">
        <v>220</v>
      </c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</row>
    <row r="136" s="2" customFormat="1" ht="22.8" customHeight="1">
      <c r="A136" s="40"/>
      <c r="B136" s="41"/>
      <c r="C136" s="109" t="s">
        <v>221</v>
      </c>
      <c r="D136" s="42"/>
      <c r="E136" s="42"/>
      <c r="F136" s="42"/>
      <c r="G136" s="42"/>
      <c r="H136" s="42"/>
      <c r="I136" s="42"/>
      <c r="J136" s="210">
        <f>BK136</f>
        <v>0</v>
      </c>
      <c r="K136" s="42"/>
      <c r="L136" s="46"/>
      <c r="M136" s="105"/>
      <c r="N136" s="211"/>
      <c r="O136" s="106"/>
      <c r="P136" s="212">
        <f>P137</f>
        <v>0</v>
      </c>
      <c r="Q136" s="106"/>
      <c r="R136" s="212">
        <f>R137</f>
        <v>0</v>
      </c>
      <c r="S136" s="106"/>
      <c r="T136" s="213">
        <f>T137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160</v>
      </c>
      <c r="BK136" s="214">
        <f>BK137</f>
        <v>0</v>
      </c>
    </row>
    <row r="137" s="12" customFormat="1" ht="25.92" customHeight="1">
      <c r="A137" s="12"/>
      <c r="B137" s="215"/>
      <c r="C137" s="216"/>
      <c r="D137" s="217" t="s">
        <v>77</v>
      </c>
      <c r="E137" s="218" t="s">
        <v>760</v>
      </c>
      <c r="F137" s="218" t="s">
        <v>761</v>
      </c>
      <c r="G137" s="216"/>
      <c r="H137" s="216"/>
      <c r="I137" s="219"/>
      <c r="J137" s="220">
        <f>BK137</f>
        <v>0</v>
      </c>
      <c r="K137" s="216"/>
      <c r="L137" s="221"/>
      <c r="M137" s="222"/>
      <c r="N137" s="223"/>
      <c r="O137" s="223"/>
      <c r="P137" s="224">
        <f>P138</f>
        <v>0</v>
      </c>
      <c r="Q137" s="223"/>
      <c r="R137" s="224">
        <f>R138</f>
        <v>0</v>
      </c>
      <c r="S137" s="223"/>
      <c r="T137" s="22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6" t="s">
        <v>89</v>
      </c>
      <c r="AT137" s="227" t="s">
        <v>77</v>
      </c>
      <c r="AU137" s="227" t="s">
        <v>78</v>
      </c>
      <c r="AY137" s="226" t="s">
        <v>224</v>
      </c>
      <c r="BK137" s="228">
        <f>BK138</f>
        <v>0</v>
      </c>
    </row>
    <row r="138" s="12" customFormat="1" ht="22.8" customHeight="1">
      <c r="A138" s="12"/>
      <c r="B138" s="215"/>
      <c r="C138" s="216"/>
      <c r="D138" s="217" t="s">
        <v>77</v>
      </c>
      <c r="E138" s="229" t="s">
        <v>5319</v>
      </c>
      <c r="F138" s="229" t="s">
        <v>5320</v>
      </c>
      <c r="G138" s="216"/>
      <c r="H138" s="216"/>
      <c r="I138" s="219"/>
      <c r="J138" s="230">
        <f>BK138</f>
        <v>0</v>
      </c>
      <c r="K138" s="216"/>
      <c r="L138" s="221"/>
      <c r="M138" s="222"/>
      <c r="N138" s="223"/>
      <c r="O138" s="223"/>
      <c r="P138" s="224">
        <f>P139+P179</f>
        <v>0</v>
      </c>
      <c r="Q138" s="223"/>
      <c r="R138" s="224">
        <f>R139+R179</f>
        <v>0</v>
      </c>
      <c r="S138" s="223"/>
      <c r="T138" s="225">
        <f>T139+T179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6" t="s">
        <v>89</v>
      </c>
      <c r="AT138" s="227" t="s">
        <v>77</v>
      </c>
      <c r="AU138" s="227" t="s">
        <v>84</v>
      </c>
      <c r="AY138" s="226" t="s">
        <v>224</v>
      </c>
      <c r="BK138" s="228">
        <f>BK139+BK179</f>
        <v>0</v>
      </c>
    </row>
    <row r="139" s="12" customFormat="1" ht="20.88" customHeight="1">
      <c r="A139" s="12"/>
      <c r="B139" s="215"/>
      <c r="C139" s="216"/>
      <c r="D139" s="217" t="s">
        <v>77</v>
      </c>
      <c r="E139" s="229" t="s">
        <v>5321</v>
      </c>
      <c r="F139" s="229" t="s">
        <v>5322</v>
      </c>
      <c r="G139" s="216"/>
      <c r="H139" s="216"/>
      <c r="I139" s="219"/>
      <c r="J139" s="230">
        <f>BK139</f>
        <v>0</v>
      </c>
      <c r="K139" s="216"/>
      <c r="L139" s="221"/>
      <c r="M139" s="222"/>
      <c r="N139" s="223"/>
      <c r="O139" s="223"/>
      <c r="P139" s="224">
        <f>P140+P156+P161+P176</f>
        <v>0</v>
      </c>
      <c r="Q139" s="223"/>
      <c r="R139" s="224">
        <f>R140+R156+R161+R176</f>
        <v>0</v>
      </c>
      <c r="S139" s="223"/>
      <c r="T139" s="225">
        <f>T140+T156+T161+T176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6" t="s">
        <v>89</v>
      </c>
      <c r="AT139" s="227" t="s">
        <v>77</v>
      </c>
      <c r="AU139" s="227" t="s">
        <v>89</v>
      </c>
      <c r="AY139" s="226" t="s">
        <v>224</v>
      </c>
      <c r="BK139" s="228">
        <f>BK140+BK156+BK161+BK176</f>
        <v>0</v>
      </c>
    </row>
    <row r="140" s="17" customFormat="1" ht="20.88" customHeight="1">
      <c r="A140" s="17"/>
      <c r="B140" s="308"/>
      <c r="C140" s="309"/>
      <c r="D140" s="310" t="s">
        <v>77</v>
      </c>
      <c r="E140" s="310" t="s">
        <v>5323</v>
      </c>
      <c r="F140" s="310" t="s">
        <v>2151</v>
      </c>
      <c r="G140" s="309"/>
      <c r="H140" s="309"/>
      <c r="I140" s="311"/>
      <c r="J140" s="312">
        <f>BK140</f>
        <v>0</v>
      </c>
      <c r="K140" s="309"/>
      <c r="L140" s="313"/>
      <c r="M140" s="314"/>
      <c r="N140" s="315"/>
      <c r="O140" s="315"/>
      <c r="P140" s="316">
        <f>SUM(P141:P155)</f>
        <v>0</v>
      </c>
      <c r="Q140" s="315"/>
      <c r="R140" s="316">
        <f>SUM(R141:R155)</f>
        <v>0</v>
      </c>
      <c r="S140" s="315"/>
      <c r="T140" s="317">
        <f>SUM(T141:T155)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318" t="s">
        <v>89</v>
      </c>
      <c r="AT140" s="319" t="s">
        <v>77</v>
      </c>
      <c r="AU140" s="319" t="s">
        <v>93</v>
      </c>
      <c r="AY140" s="318" t="s">
        <v>224</v>
      </c>
      <c r="BK140" s="320">
        <f>SUM(BK141:BK155)</f>
        <v>0</v>
      </c>
    </row>
    <row r="141" s="2" customFormat="1" ht="16.5" customHeight="1">
      <c r="A141" s="40"/>
      <c r="B141" s="41"/>
      <c r="C141" s="231" t="s">
        <v>89</v>
      </c>
      <c r="D141" s="231" t="s">
        <v>226</v>
      </c>
      <c r="E141" s="232" t="s">
        <v>5324</v>
      </c>
      <c r="F141" s="233" t="s">
        <v>5325</v>
      </c>
      <c r="G141" s="234" t="s">
        <v>1068</v>
      </c>
      <c r="H141" s="235">
        <v>1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319</v>
      </c>
      <c r="AT141" s="243" t="s">
        <v>226</v>
      </c>
      <c r="AU141" s="243" t="s">
        <v>230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319</v>
      </c>
      <c r="BM141" s="243" t="s">
        <v>5326</v>
      </c>
    </row>
    <row r="142" s="2" customFormat="1" ht="16.5" customHeight="1">
      <c r="A142" s="40"/>
      <c r="B142" s="41"/>
      <c r="C142" s="231" t="s">
        <v>93</v>
      </c>
      <c r="D142" s="231" t="s">
        <v>226</v>
      </c>
      <c r="E142" s="232" t="s">
        <v>5327</v>
      </c>
      <c r="F142" s="233" t="s">
        <v>5328</v>
      </c>
      <c r="G142" s="234" t="s">
        <v>273</v>
      </c>
      <c r="H142" s="235">
        <v>115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319</v>
      </c>
      <c r="AT142" s="243" t="s">
        <v>226</v>
      </c>
      <c r="AU142" s="243" t="s">
        <v>230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319</v>
      </c>
      <c r="BM142" s="243" t="s">
        <v>5329</v>
      </c>
    </row>
    <row r="143" s="2" customFormat="1" ht="16.5" customHeight="1">
      <c r="A143" s="40"/>
      <c r="B143" s="41"/>
      <c r="C143" s="231" t="s">
        <v>230</v>
      </c>
      <c r="D143" s="231" t="s">
        <v>226</v>
      </c>
      <c r="E143" s="232" t="s">
        <v>5330</v>
      </c>
      <c r="F143" s="233" t="s">
        <v>5331</v>
      </c>
      <c r="G143" s="234" t="s">
        <v>273</v>
      </c>
      <c r="H143" s="235">
        <v>115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319</v>
      </c>
      <c r="AT143" s="243" t="s">
        <v>226</v>
      </c>
      <c r="AU143" s="243" t="s">
        <v>230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319</v>
      </c>
      <c r="BM143" s="243" t="s">
        <v>5332</v>
      </c>
    </row>
    <row r="144" s="2" customFormat="1" ht="16.5" customHeight="1">
      <c r="A144" s="40"/>
      <c r="B144" s="41"/>
      <c r="C144" s="231" t="s">
        <v>255</v>
      </c>
      <c r="D144" s="231" t="s">
        <v>226</v>
      </c>
      <c r="E144" s="232" t="s">
        <v>5333</v>
      </c>
      <c r="F144" s="233" t="s">
        <v>5334</v>
      </c>
      <c r="G144" s="234" t="s">
        <v>273</v>
      </c>
      <c r="H144" s="235">
        <v>295</v>
      </c>
      <c r="I144" s="236"/>
      <c r="J144" s="237">
        <f>ROUND(I144*H144,2)</f>
        <v>0</v>
      </c>
      <c r="K144" s="238"/>
      <c r="L144" s="46"/>
      <c r="M144" s="239" t="s">
        <v>1</v>
      </c>
      <c r="N144" s="240" t="s">
        <v>44</v>
      </c>
      <c r="O144" s="93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3" t="s">
        <v>319</v>
      </c>
      <c r="AT144" s="243" t="s">
        <v>226</v>
      </c>
      <c r="AU144" s="243" t="s">
        <v>230</v>
      </c>
      <c r="AY144" s="19" t="s">
        <v>224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9" t="s">
        <v>89</v>
      </c>
      <c r="BK144" s="244">
        <f>ROUND(I144*H144,2)</f>
        <v>0</v>
      </c>
      <c r="BL144" s="19" t="s">
        <v>319</v>
      </c>
      <c r="BM144" s="243" t="s">
        <v>5335</v>
      </c>
    </row>
    <row r="145" s="2" customFormat="1" ht="16.5" customHeight="1">
      <c r="A145" s="40"/>
      <c r="B145" s="41"/>
      <c r="C145" s="231" t="s">
        <v>260</v>
      </c>
      <c r="D145" s="231" t="s">
        <v>226</v>
      </c>
      <c r="E145" s="232" t="s">
        <v>5336</v>
      </c>
      <c r="F145" s="233" t="s">
        <v>5337</v>
      </c>
      <c r="G145" s="234" t="s">
        <v>1068</v>
      </c>
      <c r="H145" s="235">
        <v>2</v>
      </c>
      <c r="I145" s="236"/>
      <c r="J145" s="237">
        <f>ROUND(I145*H145,2)</f>
        <v>0</v>
      </c>
      <c r="K145" s="238"/>
      <c r="L145" s="46"/>
      <c r="M145" s="239" t="s">
        <v>1</v>
      </c>
      <c r="N145" s="240" t="s">
        <v>44</v>
      </c>
      <c r="O145" s="93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3" t="s">
        <v>319</v>
      </c>
      <c r="AT145" s="243" t="s">
        <v>226</v>
      </c>
      <c r="AU145" s="243" t="s">
        <v>230</v>
      </c>
      <c r="AY145" s="19" t="s">
        <v>224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9" t="s">
        <v>89</v>
      </c>
      <c r="BK145" s="244">
        <f>ROUND(I145*H145,2)</f>
        <v>0</v>
      </c>
      <c r="BL145" s="19" t="s">
        <v>319</v>
      </c>
      <c r="BM145" s="243" t="s">
        <v>5338</v>
      </c>
    </row>
    <row r="146" s="2" customFormat="1" ht="16.5" customHeight="1">
      <c r="A146" s="40"/>
      <c r="B146" s="41"/>
      <c r="C146" s="231" t="s">
        <v>264</v>
      </c>
      <c r="D146" s="231" t="s">
        <v>226</v>
      </c>
      <c r="E146" s="232" t="s">
        <v>5339</v>
      </c>
      <c r="F146" s="233" t="s">
        <v>5340</v>
      </c>
      <c r="G146" s="234" t="s">
        <v>1068</v>
      </c>
      <c r="H146" s="235">
        <v>3</v>
      </c>
      <c r="I146" s="236"/>
      <c r="J146" s="237">
        <f>ROUND(I146*H146,2)</f>
        <v>0</v>
      </c>
      <c r="K146" s="238"/>
      <c r="L146" s="46"/>
      <c r="M146" s="239" t="s">
        <v>1</v>
      </c>
      <c r="N146" s="240" t="s">
        <v>44</v>
      </c>
      <c r="O146" s="93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3" t="s">
        <v>319</v>
      </c>
      <c r="AT146" s="243" t="s">
        <v>226</v>
      </c>
      <c r="AU146" s="243" t="s">
        <v>230</v>
      </c>
      <c r="AY146" s="19" t="s">
        <v>224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9" t="s">
        <v>89</v>
      </c>
      <c r="BK146" s="244">
        <f>ROUND(I146*H146,2)</f>
        <v>0</v>
      </c>
      <c r="BL146" s="19" t="s">
        <v>319</v>
      </c>
      <c r="BM146" s="243" t="s">
        <v>5341</v>
      </c>
    </row>
    <row r="147" s="2" customFormat="1" ht="16.5" customHeight="1">
      <c r="A147" s="40"/>
      <c r="B147" s="41"/>
      <c r="C147" s="231" t="s">
        <v>270</v>
      </c>
      <c r="D147" s="231" t="s">
        <v>226</v>
      </c>
      <c r="E147" s="232" t="s">
        <v>5342</v>
      </c>
      <c r="F147" s="233" t="s">
        <v>5343</v>
      </c>
      <c r="G147" s="234" t="s">
        <v>1068</v>
      </c>
      <c r="H147" s="235">
        <v>6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319</v>
      </c>
      <c r="AT147" s="243" t="s">
        <v>226</v>
      </c>
      <c r="AU147" s="243" t="s">
        <v>230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319</v>
      </c>
      <c r="BM147" s="243" t="s">
        <v>5344</v>
      </c>
    </row>
    <row r="148" s="2" customFormat="1" ht="16.5" customHeight="1">
      <c r="A148" s="40"/>
      <c r="B148" s="41"/>
      <c r="C148" s="231" t="s">
        <v>276</v>
      </c>
      <c r="D148" s="231" t="s">
        <v>226</v>
      </c>
      <c r="E148" s="232" t="s">
        <v>5345</v>
      </c>
      <c r="F148" s="233" t="s">
        <v>5346</v>
      </c>
      <c r="G148" s="234" t="s">
        <v>1068</v>
      </c>
      <c r="H148" s="235">
        <v>1</v>
      </c>
      <c r="I148" s="236"/>
      <c r="J148" s="237">
        <f>ROUND(I148*H148,2)</f>
        <v>0</v>
      </c>
      <c r="K148" s="238"/>
      <c r="L148" s="46"/>
      <c r="M148" s="239" t="s">
        <v>1</v>
      </c>
      <c r="N148" s="240" t="s">
        <v>44</v>
      </c>
      <c r="O148" s="93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3" t="s">
        <v>319</v>
      </c>
      <c r="AT148" s="243" t="s">
        <v>226</v>
      </c>
      <c r="AU148" s="243" t="s">
        <v>230</v>
      </c>
      <c r="AY148" s="19" t="s">
        <v>224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9" t="s">
        <v>89</v>
      </c>
      <c r="BK148" s="244">
        <f>ROUND(I148*H148,2)</f>
        <v>0</v>
      </c>
      <c r="BL148" s="19" t="s">
        <v>319</v>
      </c>
      <c r="BM148" s="243" t="s">
        <v>5347</v>
      </c>
    </row>
    <row r="149" s="2" customFormat="1" ht="16.5" customHeight="1">
      <c r="A149" s="40"/>
      <c r="B149" s="41"/>
      <c r="C149" s="231" t="s">
        <v>281</v>
      </c>
      <c r="D149" s="231" t="s">
        <v>226</v>
      </c>
      <c r="E149" s="232" t="s">
        <v>5348</v>
      </c>
      <c r="F149" s="233" t="s">
        <v>5349</v>
      </c>
      <c r="G149" s="234" t="s">
        <v>1068</v>
      </c>
      <c r="H149" s="235">
        <v>2</v>
      </c>
      <c r="I149" s="236"/>
      <c r="J149" s="237">
        <f>ROUND(I149*H149,2)</f>
        <v>0</v>
      </c>
      <c r="K149" s="238"/>
      <c r="L149" s="46"/>
      <c r="M149" s="239" t="s">
        <v>1</v>
      </c>
      <c r="N149" s="240" t="s">
        <v>44</v>
      </c>
      <c r="O149" s="93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3" t="s">
        <v>319</v>
      </c>
      <c r="AT149" s="243" t="s">
        <v>226</v>
      </c>
      <c r="AU149" s="243" t="s">
        <v>230</v>
      </c>
      <c r="AY149" s="19" t="s">
        <v>224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9" t="s">
        <v>89</v>
      </c>
      <c r="BK149" s="244">
        <f>ROUND(I149*H149,2)</f>
        <v>0</v>
      </c>
      <c r="BL149" s="19" t="s">
        <v>319</v>
      </c>
      <c r="BM149" s="243" t="s">
        <v>5350</v>
      </c>
    </row>
    <row r="150" s="2" customFormat="1" ht="16.5" customHeight="1">
      <c r="A150" s="40"/>
      <c r="B150" s="41"/>
      <c r="C150" s="231" t="s">
        <v>288</v>
      </c>
      <c r="D150" s="231" t="s">
        <v>226</v>
      </c>
      <c r="E150" s="232" t="s">
        <v>5351</v>
      </c>
      <c r="F150" s="233" t="s">
        <v>5352</v>
      </c>
      <c r="G150" s="234" t="s">
        <v>273</v>
      </c>
      <c r="H150" s="235">
        <v>50</v>
      </c>
      <c r="I150" s="236"/>
      <c r="J150" s="237">
        <f>ROUND(I150*H150,2)</f>
        <v>0</v>
      </c>
      <c r="K150" s="238"/>
      <c r="L150" s="46"/>
      <c r="M150" s="239" t="s">
        <v>1</v>
      </c>
      <c r="N150" s="240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319</v>
      </c>
      <c r="AT150" s="243" t="s">
        <v>226</v>
      </c>
      <c r="AU150" s="243" t="s">
        <v>230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319</v>
      </c>
      <c r="BM150" s="243" t="s">
        <v>5353</v>
      </c>
    </row>
    <row r="151" s="2" customFormat="1" ht="16.5" customHeight="1">
      <c r="A151" s="40"/>
      <c r="B151" s="41"/>
      <c r="C151" s="231" t="s">
        <v>8</v>
      </c>
      <c r="D151" s="231" t="s">
        <v>226</v>
      </c>
      <c r="E151" s="232" t="s">
        <v>5354</v>
      </c>
      <c r="F151" s="233" t="s">
        <v>5355</v>
      </c>
      <c r="G151" s="234" t="s">
        <v>1068</v>
      </c>
      <c r="H151" s="235">
        <v>50</v>
      </c>
      <c r="I151" s="236"/>
      <c r="J151" s="237">
        <f>ROUND(I151*H151,2)</f>
        <v>0</v>
      </c>
      <c r="K151" s="238"/>
      <c r="L151" s="46"/>
      <c r="M151" s="239" t="s">
        <v>1</v>
      </c>
      <c r="N151" s="240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319</v>
      </c>
      <c r="AT151" s="243" t="s">
        <v>226</v>
      </c>
      <c r="AU151" s="243" t="s">
        <v>230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319</v>
      </c>
      <c r="BM151" s="243" t="s">
        <v>5356</v>
      </c>
    </row>
    <row r="152" s="2" customFormat="1" ht="16.5" customHeight="1">
      <c r="A152" s="40"/>
      <c r="B152" s="41"/>
      <c r="C152" s="231" t="s">
        <v>304</v>
      </c>
      <c r="D152" s="231" t="s">
        <v>226</v>
      </c>
      <c r="E152" s="232" t="s">
        <v>5357</v>
      </c>
      <c r="F152" s="233" t="s">
        <v>5358</v>
      </c>
      <c r="G152" s="234" t="s">
        <v>273</v>
      </c>
      <c r="H152" s="235">
        <v>20</v>
      </c>
      <c r="I152" s="236"/>
      <c r="J152" s="237">
        <f>ROUND(I152*H152,2)</f>
        <v>0</v>
      </c>
      <c r="K152" s="238"/>
      <c r="L152" s="46"/>
      <c r="M152" s="239" t="s">
        <v>1</v>
      </c>
      <c r="N152" s="240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319</v>
      </c>
      <c r="AT152" s="243" t="s">
        <v>226</v>
      </c>
      <c r="AU152" s="243" t="s">
        <v>230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319</v>
      </c>
      <c r="BM152" s="243" t="s">
        <v>5359</v>
      </c>
    </row>
    <row r="153" s="2" customFormat="1" ht="16.5" customHeight="1">
      <c r="A153" s="40"/>
      <c r="B153" s="41"/>
      <c r="C153" s="231" t="s">
        <v>310</v>
      </c>
      <c r="D153" s="231" t="s">
        <v>226</v>
      </c>
      <c r="E153" s="232" t="s">
        <v>5360</v>
      </c>
      <c r="F153" s="233" t="s">
        <v>5361</v>
      </c>
      <c r="G153" s="234" t="s">
        <v>1068</v>
      </c>
      <c r="H153" s="235">
        <v>6</v>
      </c>
      <c r="I153" s="236"/>
      <c r="J153" s="237">
        <f>ROUND(I153*H153,2)</f>
        <v>0</v>
      </c>
      <c r="K153" s="238"/>
      <c r="L153" s="46"/>
      <c r="M153" s="239" t="s">
        <v>1</v>
      </c>
      <c r="N153" s="240" t="s">
        <v>44</v>
      </c>
      <c r="O153" s="93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3" t="s">
        <v>319</v>
      </c>
      <c r="AT153" s="243" t="s">
        <v>226</v>
      </c>
      <c r="AU153" s="243" t="s">
        <v>230</v>
      </c>
      <c r="AY153" s="19" t="s">
        <v>224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9" t="s">
        <v>89</v>
      </c>
      <c r="BK153" s="244">
        <f>ROUND(I153*H153,2)</f>
        <v>0</v>
      </c>
      <c r="BL153" s="19" t="s">
        <v>319</v>
      </c>
      <c r="BM153" s="243" t="s">
        <v>5362</v>
      </c>
    </row>
    <row r="154" s="2" customFormat="1" ht="16.5" customHeight="1">
      <c r="A154" s="40"/>
      <c r="B154" s="41"/>
      <c r="C154" s="231" t="s">
        <v>315</v>
      </c>
      <c r="D154" s="231" t="s">
        <v>226</v>
      </c>
      <c r="E154" s="232" t="s">
        <v>5363</v>
      </c>
      <c r="F154" s="233" t="s">
        <v>5364</v>
      </c>
      <c r="G154" s="234" t="s">
        <v>1068</v>
      </c>
      <c r="H154" s="235">
        <v>1</v>
      </c>
      <c r="I154" s="236"/>
      <c r="J154" s="237">
        <f>ROUND(I154*H154,2)</f>
        <v>0</v>
      </c>
      <c r="K154" s="238"/>
      <c r="L154" s="46"/>
      <c r="M154" s="239" t="s">
        <v>1</v>
      </c>
      <c r="N154" s="240" t="s">
        <v>44</v>
      </c>
      <c r="O154" s="93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3" t="s">
        <v>319</v>
      </c>
      <c r="AT154" s="243" t="s">
        <v>226</v>
      </c>
      <c r="AU154" s="243" t="s">
        <v>230</v>
      </c>
      <c r="AY154" s="19" t="s">
        <v>224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9" t="s">
        <v>89</v>
      </c>
      <c r="BK154" s="244">
        <f>ROUND(I154*H154,2)</f>
        <v>0</v>
      </c>
      <c r="BL154" s="19" t="s">
        <v>319</v>
      </c>
      <c r="BM154" s="243" t="s">
        <v>5365</v>
      </c>
    </row>
    <row r="155" s="2" customFormat="1" ht="16.5" customHeight="1">
      <c r="A155" s="40"/>
      <c r="B155" s="41"/>
      <c r="C155" s="231" t="s">
        <v>319</v>
      </c>
      <c r="D155" s="231" t="s">
        <v>226</v>
      </c>
      <c r="E155" s="232" t="s">
        <v>5366</v>
      </c>
      <c r="F155" s="233" t="s">
        <v>2302</v>
      </c>
      <c r="G155" s="234" t="s">
        <v>1846</v>
      </c>
      <c r="H155" s="235">
        <v>50</v>
      </c>
      <c r="I155" s="236"/>
      <c r="J155" s="237">
        <f>ROUND(I155*H155,2)</f>
        <v>0</v>
      </c>
      <c r="K155" s="238"/>
      <c r="L155" s="46"/>
      <c r="M155" s="239" t="s">
        <v>1</v>
      </c>
      <c r="N155" s="240" t="s">
        <v>44</v>
      </c>
      <c r="O155" s="93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3" t="s">
        <v>319</v>
      </c>
      <c r="AT155" s="243" t="s">
        <v>226</v>
      </c>
      <c r="AU155" s="243" t="s">
        <v>230</v>
      </c>
      <c r="AY155" s="19" t="s">
        <v>224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9" t="s">
        <v>89</v>
      </c>
      <c r="BK155" s="244">
        <f>ROUND(I155*H155,2)</f>
        <v>0</v>
      </c>
      <c r="BL155" s="19" t="s">
        <v>319</v>
      </c>
      <c r="BM155" s="243" t="s">
        <v>5367</v>
      </c>
    </row>
    <row r="156" s="17" customFormat="1" ht="20.88" customHeight="1">
      <c r="A156" s="17"/>
      <c r="B156" s="308"/>
      <c r="C156" s="309"/>
      <c r="D156" s="310" t="s">
        <v>77</v>
      </c>
      <c r="E156" s="310" t="s">
        <v>5368</v>
      </c>
      <c r="F156" s="310" t="s">
        <v>2305</v>
      </c>
      <c r="G156" s="309"/>
      <c r="H156" s="309"/>
      <c r="I156" s="311"/>
      <c r="J156" s="312">
        <f>BK156</f>
        <v>0</v>
      </c>
      <c r="K156" s="309"/>
      <c r="L156" s="313"/>
      <c r="M156" s="314"/>
      <c r="N156" s="315"/>
      <c r="O156" s="315"/>
      <c r="P156" s="316">
        <f>SUM(P157:P160)</f>
        <v>0</v>
      </c>
      <c r="Q156" s="315"/>
      <c r="R156" s="316">
        <f>SUM(R157:R160)</f>
        <v>0</v>
      </c>
      <c r="S156" s="315"/>
      <c r="T156" s="317">
        <f>SUM(T157:T160)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318" t="s">
        <v>89</v>
      </c>
      <c r="AT156" s="319" t="s">
        <v>77</v>
      </c>
      <c r="AU156" s="319" t="s">
        <v>93</v>
      </c>
      <c r="AY156" s="318" t="s">
        <v>224</v>
      </c>
      <c r="BK156" s="320">
        <f>SUM(BK157:BK160)</f>
        <v>0</v>
      </c>
    </row>
    <row r="157" s="2" customFormat="1" ht="16.5" customHeight="1">
      <c r="A157" s="40"/>
      <c r="B157" s="41"/>
      <c r="C157" s="231" t="s">
        <v>326</v>
      </c>
      <c r="D157" s="231" t="s">
        <v>226</v>
      </c>
      <c r="E157" s="232" t="s">
        <v>5369</v>
      </c>
      <c r="F157" s="233" t="s">
        <v>5370</v>
      </c>
      <c r="G157" s="234" t="s">
        <v>273</v>
      </c>
      <c r="H157" s="235">
        <v>18</v>
      </c>
      <c r="I157" s="236"/>
      <c r="J157" s="237">
        <f>ROUND(I157*H157,2)</f>
        <v>0</v>
      </c>
      <c r="K157" s="238"/>
      <c r="L157" s="46"/>
      <c r="M157" s="239" t="s">
        <v>1</v>
      </c>
      <c r="N157" s="240" t="s">
        <v>44</v>
      </c>
      <c r="O157" s="93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3" t="s">
        <v>319</v>
      </c>
      <c r="AT157" s="243" t="s">
        <v>226</v>
      </c>
      <c r="AU157" s="243" t="s">
        <v>230</v>
      </c>
      <c r="AY157" s="19" t="s">
        <v>224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9" t="s">
        <v>89</v>
      </c>
      <c r="BK157" s="244">
        <f>ROUND(I157*H157,2)</f>
        <v>0</v>
      </c>
      <c r="BL157" s="19" t="s">
        <v>319</v>
      </c>
      <c r="BM157" s="243" t="s">
        <v>5371</v>
      </c>
    </row>
    <row r="158" s="2" customFormat="1" ht="16.5" customHeight="1">
      <c r="A158" s="40"/>
      <c r="B158" s="41"/>
      <c r="C158" s="231" t="s">
        <v>334</v>
      </c>
      <c r="D158" s="231" t="s">
        <v>226</v>
      </c>
      <c r="E158" s="232" t="s">
        <v>5372</v>
      </c>
      <c r="F158" s="233" t="s">
        <v>2308</v>
      </c>
      <c r="G158" s="234" t="s">
        <v>273</v>
      </c>
      <c r="H158" s="235">
        <v>215</v>
      </c>
      <c r="I158" s="236"/>
      <c r="J158" s="237">
        <f>ROUND(I158*H158,2)</f>
        <v>0</v>
      </c>
      <c r="K158" s="238"/>
      <c r="L158" s="46"/>
      <c r="M158" s="239" t="s">
        <v>1</v>
      </c>
      <c r="N158" s="240" t="s">
        <v>44</v>
      </c>
      <c r="O158" s="93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3" t="s">
        <v>319</v>
      </c>
      <c r="AT158" s="243" t="s">
        <v>226</v>
      </c>
      <c r="AU158" s="243" t="s">
        <v>230</v>
      </c>
      <c r="AY158" s="19" t="s">
        <v>224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9" t="s">
        <v>89</v>
      </c>
      <c r="BK158" s="244">
        <f>ROUND(I158*H158,2)</f>
        <v>0</v>
      </c>
      <c r="BL158" s="19" t="s">
        <v>319</v>
      </c>
      <c r="BM158" s="243" t="s">
        <v>5373</v>
      </c>
    </row>
    <row r="159" s="2" customFormat="1" ht="16.5" customHeight="1">
      <c r="A159" s="40"/>
      <c r="B159" s="41"/>
      <c r="C159" s="231" t="s">
        <v>341</v>
      </c>
      <c r="D159" s="231" t="s">
        <v>226</v>
      </c>
      <c r="E159" s="232" t="s">
        <v>5374</v>
      </c>
      <c r="F159" s="233" t="s">
        <v>2316</v>
      </c>
      <c r="G159" s="234" t="s">
        <v>273</v>
      </c>
      <c r="H159" s="235">
        <v>245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319</v>
      </c>
      <c r="AT159" s="243" t="s">
        <v>226</v>
      </c>
      <c r="AU159" s="243" t="s">
        <v>230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319</v>
      </c>
      <c r="BM159" s="243" t="s">
        <v>5375</v>
      </c>
    </row>
    <row r="160" s="2" customFormat="1" ht="16.5" customHeight="1">
      <c r="A160" s="40"/>
      <c r="B160" s="41"/>
      <c r="C160" s="231" t="s">
        <v>345</v>
      </c>
      <c r="D160" s="231" t="s">
        <v>226</v>
      </c>
      <c r="E160" s="232" t="s">
        <v>5376</v>
      </c>
      <c r="F160" s="233" t="s">
        <v>5377</v>
      </c>
      <c r="G160" s="234" t="s">
        <v>273</v>
      </c>
      <c r="H160" s="235">
        <v>5</v>
      </c>
      <c r="I160" s="236"/>
      <c r="J160" s="237">
        <f>ROUND(I160*H160,2)</f>
        <v>0</v>
      </c>
      <c r="K160" s="238"/>
      <c r="L160" s="46"/>
      <c r="M160" s="239" t="s">
        <v>1</v>
      </c>
      <c r="N160" s="240" t="s">
        <v>44</v>
      </c>
      <c r="O160" s="93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3" t="s">
        <v>319</v>
      </c>
      <c r="AT160" s="243" t="s">
        <v>226</v>
      </c>
      <c r="AU160" s="243" t="s">
        <v>230</v>
      </c>
      <c r="AY160" s="19" t="s">
        <v>224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9" t="s">
        <v>89</v>
      </c>
      <c r="BK160" s="244">
        <f>ROUND(I160*H160,2)</f>
        <v>0</v>
      </c>
      <c r="BL160" s="19" t="s">
        <v>319</v>
      </c>
      <c r="BM160" s="243" t="s">
        <v>5378</v>
      </c>
    </row>
    <row r="161" s="17" customFormat="1" ht="20.88" customHeight="1">
      <c r="A161" s="17"/>
      <c r="B161" s="308"/>
      <c r="C161" s="309"/>
      <c r="D161" s="310" t="s">
        <v>77</v>
      </c>
      <c r="E161" s="310" t="s">
        <v>5379</v>
      </c>
      <c r="F161" s="310" t="s">
        <v>2351</v>
      </c>
      <c r="G161" s="309"/>
      <c r="H161" s="309"/>
      <c r="I161" s="311"/>
      <c r="J161" s="312">
        <f>BK161</f>
        <v>0</v>
      </c>
      <c r="K161" s="309"/>
      <c r="L161" s="313"/>
      <c r="M161" s="314"/>
      <c r="N161" s="315"/>
      <c r="O161" s="315"/>
      <c r="P161" s="316">
        <f>SUM(P162:P175)</f>
        <v>0</v>
      </c>
      <c r="Q161" s="315"/>
      <c r="R161" s="316">
        <f>SUM(R162:R175)</f>
        <v>0</v>
      </c>
      <c r="S161" s="315"/>
      <c r="T161" s="317">
        <f>SUM(T162:T175)</f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318" t="s">
        <v>89</v>
      </c>
      <c r="AT161" s="319" t="s">
        <v>77</v>
      </c>
      <c r="AU161" s="319" t="s">
        <v>93</v>
      </c>
      <c r="AY161" s="318" t="s">
        <v>224</v>
      </c>
      <c r="BK161" s="320">
        <f>SUM(BK162:BK175)</f>
        <v>0</v>
      </c>
    </row>
    <row r="162" s="2" customFormat="1" ht="24.15" customHeight="1">
      <c r="A162" s="40"/>
      <c r="B162" s="41"/>
      <c r="C162" s="231" t="s">
        <v>7</v>
      </c>
      <c r="D162" s="231" t="s">
        <v>226</v>
      </c>
      <c r="E162" s="232" t="s">
        <v>5380</v>
      </c>
      <c r="F162" s="233" t="s">
        <v>5381</v>
      </c>
      <c r="G162" s="234" t="s">
        <v>1068</v>
      </c>
      <c r="H162" s="235">
        <v>1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319</v>
      </c>
      <c r="AT162" s="243" t="s">
        <v>226</v>
      </c>
      <c r="AU162" s="243" t="s">
        <v>230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319</v>
      </c>
      <c r="BM162" s="243" t="s">
        <v>5382</v>
      </c>
    </row>
    <row r="163" s="2" customFormat="1" ht="24.15" customHeight="1">
      <c r="A163" s="40"/>
      <c r="B163" s="41"/>
      <c r="C163" s="231" t="s">
        <v>357</v>
      </c>
      <c r="D163" s="231" t="s">
        <v>226</v>
      </c>
      <c r="E163" s="232" t="s">
        <v>5383</v>
      </c>
      <c r="F163" s="233" t="s">
        <v>5384</v>
      </c>
      <c r="G163" s="234" t="s">
        <v>1068</v>
      </c>
      <c r="H163" s="235">
        <v>1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319</v>
      </c>
      <c r="AT163" s="243" t="s">
        <v>226</v>
      </c>
      <c r="AU163" s="243" t="s">
        <v>230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319</v>
      </c>
      <c r="BM163" s="243" t="s">
        <v>5385</v>
      </c>
    </row>
    <row r="164" s="14" customFormat="1">
      <c r="A164" s="14"/>
      <c r="B164" s="257"/>
      <c r="C164" s="258"/>
      <c r="D164" s="247" t="s">
        <v>232</v>
      </c>
      <c r="E164" s="259" t="s">
        <v>1</v>
      </c>
      <c r="F164" s="260" t="s">
        <v>2356</v>
      </c>
      <c r="G164" s="258"/>
      <c r="H164" s="259" t="s">
        <v>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232</v>
      </c>
      <c r="AU164" s="266" t="s">
        <v>230</v>
      </c>
      <c r="AV164" s="14" t="s">
        <v>84</v>
      </c>
      <c r="AW164" s="14" t="s">
        <v>33</v>
      </c>
      <c r="AX164" s="14" t="s">
        <v>78</v>
      </c>
      <c r="AY164" s="266" t="s">
        <v>224</v>
      </c>
    </row>
    <row r="165" s="14" customFormat="1">
      <c r="A165" s="14"/>
      <c r="B165" s="257"/>
      <c r="C165" s="258"/>
      <c r="D165" s="247" t="s">
        <v>232</v>
      </c>
      <c r="E165" s="259" t="s">
        <v>1</v>
      </c>
      <c r="F165" s="260" t="s">
        <v>5386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232</v>
      </c>
      <c r="AU165" s="266" t="s">
        <v>230</v>
      </c>
      <c r="AV165" s="14" t="s">
        <v>84</v>
      </c>
      <c r="AW165" s="14" t="s">
        <v>33</v>
      </c>
      <c r="AX165" s="14" t="s">
        <v>78</v>
      </c>
      <c r="AY165" s="266" t="s">
        <v>224</v>
      </c>
    </row>
    <row r="166" s="14" customFormat="1">
      <c r="A166" s="14"/>
      <c r="B166" s="257"/>
      <c r="C166" s="258"/>
      <c r="D166" s="247" t="s">
        <v>232</v>
      </c>
      <c r="E166" s="259" t="s">
        <v>1</v>
      </c>
      <c r="F166" s="260" t="s">
        <v>5387</v>
      </c>
      <c r="G166" s="258"/>
      <c r="H166" s="259" t="s">
        <v>1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232</v>
      </c>
      <c r="AU166" s="266" t="s">
        <v>230</v>
      </c>
      <c r="AV166" s="14" t="s">
        <v>84</v>
      </c>
      <c r="AW166" s="14" t="s">
        <v>33</v>
      </c>
      <c r="AX166" s="14" t="s">
        <v>78</v>
      </c>
      <c r="AY166" s="266" t="s">
        <v>224</v>
      </c>
    </row>
    <row r="167" s="14" customFormat="1">
      <c r="A167" s="14"/>
      <c r="B167" s="257"/>
      <c r="C167" s="258"/>
      <c r="D167" s="247" t="s">
        <v>232</v>
      </c>
      <c r="E167" s="259" t="s">
        <v>1</v>
      </c>
      <c r="F167" s="260" t="s">
        <v>5388</v>
      </c>
      <c r="G167" s="258"/>
      <c r="H167" s="259" t="s">
        <v>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232</v>
      </c>
      <c r="AU167" s="266" t="s">
        <v>230</v>
      </c>
      <c r="AV167" s="14" t="s">
        <v>84</v>
      </c>
      <c r="AW167" s="14" t="s">
        <v>33</v>
      </c>
      <c r="AX167" s="14" t="s">
        <v>78</v>
      </c>
      <c r="AY167" s="266" t="s">
        <v>224</v>
      </c>
    </row>
    <row r="168" s="14" customFormat="1">
      <c r="A168" s="14"/>
      <c r="B168" s="257"/>
      <c r="C168" s="258"/>
      <c r="D168" s="247" t="s">
        <v>232</v>
      </c>
      <c r="E168" s="259" t="s">
        <v>1</v>
      </c>
      <c r="F168" s="260" t="s">
        <v>5389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232</v>
      </c>
      <c r="AU168" s="266" t="s">
        <v>230</v>
      </c>
      <c r="AV168" s="14" t="s">
        <v>84</v>
      </c>
      <c r="AW168" s="14" t="s">
        <v>33</v>
      </c>
      <c r="AX168" s="14" t="s">
        <v>78</v>
      </c>
      <c r="AY168" s="266" t="s">
        <v>224</v>
      </c>
    </row>
    <row r="169" s="14" customFormat="1">
      <c r="A169" s="14"/>
      <c r="B169" s="257"/>
      <c r="C169" s="258"/>
      <c r="D169" s="247" t="s">
        <v>232</v>
      </c>
      <c r="E169" s="259" t="s">
        <v>1</v>
      </c>
      <c r="F169" s="260" t="s">
        <v>5390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232</v>
      </c>
      <c r="AU169" s="266" t="s">
        <v>230</v>
      </c>
      <c r="AV169" s="14" t="s">
        <v>84</v>
      </c>
      <c r="AW169" s="14" t="s">
        <v>33</v>
      </c>
      <c r="AX169" s="14" t="s">
        <v>78</v>
      </c>
      <c r="AY169" s="266" t="s">
        <v>224</v>
      </c>
    </row>
    <row r="170" s="14" customFormat="1">
      <c r="A170" s="14"/>
      <c r="B170" s="257"/>
      <c r="C170" s="258"/>
      <c r="D170" s="247" t="s">
        <v>232</v>
      </c>
      <c r="E170" s="259" t="s">
        <v>1</v>
      </c>
      <c r="F170" s="260" t="s">
        <v>5391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232</v>
      </c>
      <c r="AU170" s="266" t="s">
        <v>230</v>
      </c>
      <c r="AV170" s="14" t="s">
        <v>84</v>
      </c>
      <c r="AW170" s="14" t="s">
        <v>33</v>
      </c>
      <c r="AX170" s="14" t="s">
        <v>78</v>
      </c>
      <c r="AY170" s="266" t="s">
        <v>224</v>
      </c>
    </row>
    <row r="171" s="14" customFormat="1">
      <c r="A171" s="14"/>
      <c r="B171" s="257"/>
      <c r="C171" s="258"/>
      <c r="D171" s="247" t="s">
        <v>232</v>
      </c>
      <c r="E171" s="259" t="s">
        <v>1</v>
      </c>
      <c r="F171" s="260" t="s">
        <v>5392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232</v>
      </c>
      <c r="AU171" s="266" t="s">
        <v>230</v>
      </c>
      <c r="AV171" s="14" t="s">
        <v>84</v>
      </c>
      <c r="AW171" s="14" t="s">
        <v>33</v>
      </c>
      <c r="AX171" s="14" t="s">
        <v>78</v>
      </c>
      <c r="AY171" s="266" t="s">
        <v>224</v>
      </c>
    </row>
    <row r="172" s="14" customFormat="1">
      <c r="A172" s="14"/>
      <c r="B172" s="257"/>
      <c r="C172" s="258"/>
      <c r="D172" s="247" t="s">
        <v>232</v>
      </c>
      <c r="E172" s="259" t="s">
        <v>1</v>
      </c>
      <c r="F172" s="260" t="s">
        <v>5393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232</v>
      </c>
      <c r="AU172" s="266" t="s">
        <v>230</v>
      </c>
      <c r="AV172" s="14" t="s">
        <v>84</v>
      </c>
      <c r="AW172" s="14" t="s">
        <v>33</v>
      </c>
      <c r="AX172" s="14" t="s">
        <v>78</v>
      </c>
      <c r="AY172" s="266" t="s">
        <v>224</v>
      </c>
    </row>
    <row r="173" s="14" customFormat="1">
      <c r="A173" s="14"/>
      <c r="B173" s="257"/>
      <c r="C173" s="258"/>
      <c r="D173" s="247" t="s">
        <v>232</v>
      </c>
      <c r="E173" s="259" t="s">
        <v>1</v>
      </c>
      <c r="F173" s="260" t="s">
        <v>2372</v>
      </c>
      <c r="G173" s="258"/>
      <c r="H173" s="259" t="s">
        <v>1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232</v>
      </c>
      <c r="AU173" s="266" t="s">
        <v>230</v>
      </c>
      <c r="AV173" s="14" t="s">
        <v>84</v>
      </c>
      <c r="AW173" s="14" t="s">
        <v>33</v>
      </c>
      <c r="AX173" s="14" t="s">
        <v>78</v>
      </c>
      <c r="AY173" s="266" t="s">
        <v>224</v>
      </c>
    </row>
    <row r="174" s="14" customFormat="1">
      <c r="A174" s="14"/>
      <c r="B174" s="257"/>
      <c r="C174" s="258"/>
      <c r="D174" s="247" t="s">
        <v>232</v>
      </c>
      <c r="E174" s="259" t="s">
        <v>1</v>
      </c>
      <c r="F174" s="260" t="s">
        <v>2373</v>
      </c>
      <c r="G174" s="258"/>
      <c r="H174" s="259" t="s">
        <v>1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232</v>
      </c>
      <c r="AU174" s="266" t="s">
        <v>230</v>
      </c>
      <c r="AV174" s="14" t="s">
        <v>84</v>
      </c>
      <c r="AW174" s="14" t="s">
        <v>33</v>
      </c>
      <c r="AX174" s="14" t="s">
        <v>78</v>
      </c>
      <c r="AY174" s="266" t="s">
        <v>224</v>
      </c>
    </row>
    <row r="175" s="13" customFormat="1">
      <c r="A175" s="13"/>
      <c r="B175" s="245"/>
      <c r="C175" s="246"/>
      <c r="D175" s="247" t="s">
        <v>232</v>
      </c>
      <c r="E175" s="248" t="s">
        <v>1</v>
      </c>
      <c r="F175" s="249" t="s">
        <v>84</v>
      </c>
      <c r="G175" s="246"/>
      <c r="H175" s="250">
        <v>1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232</v>
      </c>
      <c r="AU175" s="256" t="s">
        <v>230</v>
      </c>
      <c r="AV175" s="13" t="s">
        <v>89</v>
      </c>
      <c r="AW175" s="13" t="s">
        <v>33</v>
      </c>
      <c r="AX175" s="13" t="s">
        <v>84</v>
      </c>
      <c r="AY175" s="256" t="s">
        <v>224</v>
      </c>
    </row>
    <row r="176" s="17" customFormat="1" ht="20.88" customHeight="1">
      <c r="A176" s="17"/>
      <c r="B176" s="308"/>
      <c r="C176" s="309"/>
      <c r="D176" s="310" t="s">
        <v>77</v>
      </c>
      <c r="E176" s="310" t="s">
        <v>5394</v>
      </c>
      <c r="F176" s="310" t="s">
        <v>2696</v>
      </c>
      <c r="G176" s="309"/>
      <c r="H176" s="309"/>
      <c r="I176" s="311"/>
      <c r="J176" s="312">
        <f>BK176</f>
        <v>0</v>
      </c>
      <c r="K176" s="309"/>
      <c r="L176" s="313"/>
      <c r="M176" s="314"/>
      <c r="N176" s="315"/>
      <c r="O176" s="315"/>
      <c r="P176" s="316">
        <f>SUM(P177:P178)</f>
        <v>0</v>
      </c>
      <c r="Q176" s="315"/>
      <c r="R176" s="316">
        <f>SUM(R177:R178)</f>
        <v>0</v>
      </c>
      <c r="S176" s="315"/>
      <c r="T176" s="317">
        <f>SUM(T177:T178)</f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318" t="s">
        <v>89</v>
      </c>
      <c r="AT176" s="319" t="s">
        <v>77</v>
      </c>
      <c r="AU176" s="319" t="s">
        <v>93</v>
      </c>
      <c r="AY176" s="318" t="s">
        <v>224</v>
      </c>
      <c r="BK176" s="320">
        <f>SUM(BK177:BK178)</f>
        <v>0</v>
      </c>
    </row>
    <row r="177" s="2" customFormat="1" ht="16.5" customHeight="1">
      <c r="A177" s="40"/>
      <c r="B177" s="41"/>
      <c r="C177" s="231" t="s">
        <v>367</v>
      </c>
      <c r="D177" s="231" t="s">
        <v>226</v>
      </c>
      <c r="E177" s="232" t="s">
        <v>5395</v>
      </c>
      <c r="F177" s="233" t="s">
        <v>2699</v>
      </c>
      <c r="G177" s="234" t="s">
        <v>2591</v>
      </c>
      <c r="H177" s="235">
        <v>9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319</v>
      </c>
      <c r="AT177" s="243" t="s">
        <v>226</v>
      </c>
      <c r="AU177" s="243" t="s">
        <v>230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319</v>
      </c>
      <c r="BM177" s="243" t="s">
        <v>5396</v>
      </c>
    </row>
    <row r="178" s="2" customFormat="1" ht="16.5" customHeight="1">
      <c r="A178" s="40"/>
      <c r="B178" s="41"/>
      <c r="C178" s="231" t="s">
        <v>373</v>
      </c>
      <c r="D178" s="231" t="s">
        <v>226</v>
      </c>
      <c r="E178" s="232" t="s">
        <v>5397</v>
      </c>
      <c r="F178" s="233" t="s">
        <v>2703</v>
      </c>
      <c r="G178" s="234" t="s">
        <v>1068</v>
      </c>
      <c r="H178" s="235">
        <v>1</v>
      </c>
      <c r="I178" s="236"/>
      <c r="J178" s="237">
        <f>ROUND(I178*H178,2)</f>
        <v>0</v>
      </c>
      <c r="K178" s="238"/>
      <c r="L178" s="46"/>
      <c r="M178" s="239" t="s">
        <v>1</v>
      </c>
      <c r="N178" s="240" t="s">
        <v>44</v>
      </c>
      <c r="O178" s="93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3" t="s">
        <v>319</v>
      </c>
      <c r="AT178" s="243" t="s">
        <v>226</v>
      </c>
      <c r="AU178" s="243" t="s">
        <v>230</v>
      </c>
      <c r="AY178" s="19" t="s">
        <v>224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9" t="s">
        <v>89</v>
      </c>
      <c r="BK178" s="244">
        <f>ROUND(I178*H178,2)</f>
        <v>0</v>
      </c>
      <c r="BL178" s="19" t="s">
        <v>319</v>
      </c>
      <c r="BM178" s="243" t="s">
        <v>5398</v>
      </c>
    </row>
    <row r="179" s="12" customFormat="1" ht="20.88" customHeight="1">
      <c r="A179" s="12"/>
      <c r="B179" s="215"/>
      <c r="C179" s="216"/>
      <c r="D179" s="217" t="s">
        <v>77</v>
      </c>
      <c r="E179" s="229" t="s">
        <v>5399</v>
      </c>
      <c r="F179" s="229" t="s">
        <v>5400</v>
      </c>
      <c r="G179" s="216"/>
      <c r="H179" s="216"/>
      <c r="I179" s="219"/>
      <c r="J179" s="230">
        <f>BK179</f>
        <v>0</v>
      </c>
      <c r="K179" s="216"/>
      <c r="L179" s="221"/>
      <c r="M179" s="222"/>
      <c r="N179" s="223"/>
      <c r="O179" s="223"/>
      <c r="P179" s="224">
        <f>P180+P191+P194+P199</f>
        <v>0</v>
      </c>
      <c r="Q179" s="223"/>
      <c r="R179" s="224">
        <f>R180+R191+R194+R199</f>
        <v>0</v>
      </c>
      <c r="S179" s="223"/>
      <c r="T179" s="225">
        <f>T180+T191+T194+T199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6" t="s">
        <v>89</v>
      </c>
      <c r="AT179" s="227" t="s">
        <v>77</v>
      </c>
      <c r="AU179" s="227" t="s">
        <v>89</v>
      </c>
      <c r="AY179" s="226" t="s">
        <v>224</v>
      </c>
      <c r="BK179" s="228">
        <f>BK180+BK191+BK194+BK199</f>
        <v>0</v>
      </c>
    </row>
    <row r="180" s="17" customFormat="1" ht="20.88" customHeight="1">
      <c r="A180" s="17"/>
      <c r="B180" s="308"/>
      <c r="C180" s="309"/>
      <c r="D180" s="310" t="s">
        <v>77</v>
      </c>
      <c r="E180" s="310" t="s">
        <v>5401</v>
      </c>
      <c r="F180" s="310" t="s">
        <v>5402</v>
      </c>
      <c r="G180" s="309"/>
      <c r="H180" s="309"/>
      <c r="I180" s="311"/>
      <c r="J180" s="312">
        <f>BK180</f>
        <v>0</v>
      </c>
      <c r="K180" s="309"/>
      <c r="L180" s="313"/>
      <c r="M180" s="314"/>
      <c r="N180" s="315"/>
      <c r="O180" s="315"/>
      <c r="P180" s="316">
        <f>SUM(P181:P190)</f>
        <v>0</v>
      </c>
      <c r="Q180" s="315"/>
      <c r="R180" s="316">
        <f>SUM(R181:R190)</f>
        <v>0</v>
      </c>
      <c r="S180" s="315"/>
      <c r="T180" s="317">
        <f>SUM(T181:T190)</f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318" t="s">
        <v>89</v>
      </c>
      <c r="AT180" s="319" t="s">
        <v>77</v>
      </c>
      <c r="AU180" s="319" t="s">
        <v>93</v>
      </c>
      <c r="AY180" s="318" t="s">
        <v>224</v>
      </c>
      <c r="BK180" s="320">
        <f>SUM(BK181:BK190)</f>
        <v>0</v>
      </c>
    </row>
    <row r="181" s="2" customFormat="1" ht="16.5" customHeight="1">
      <c r="A181" s="40"/>
      <c r="B181" s="41"/>
      <c r="C181" s="231" t="s">
        <v>389</v>
      </c>
      <c r="D181" s="231" t="s">
        <v>226</v>
      </c>
      <c r="E181" s="232" t="s">
        <v>5403</v>
      </c>
      <c r="F181" s="233" t="s">
        <v>5404</v>
      </c>
      <c r="G181" s="234" t="s">
        <v>1068</v>
      </c>
      <c r="H181" s="235">
        <v>1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319</v>
      </c>
      <c r="AT181" s="243" t="s">
        <v>226</v>
      </c>
      <c r="AU181" s="243" t="s">
        <v>230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319</v>
      </c>
      <c r="BM181" s="243" t="s">
        <v>5405</v>
      </c>
    </row>
    <row r="182" s="2" customFormat="1" ht="16.5" customHeight="1">
      <c r="A182" s="40"/>
      <c r="B182" s="41"/>
      <c r="C182" s="231" t="s">
        <v>397</v>
      </c>
      <c r="D182" s="231" t="s">
        <v>226</v>
      </c>
      <c r="E182" s="232" t="s">
        <v>5406</v>
      </c>
      <c r="F182" s="233" t="s">
        <v>5407</v>
      </c>
      <c r="G182" s="234" t="s">
        <v>273</v>
      </c>
      <c r="H182" s="235">
        <v>110</v>
      </c>
      <c r="I182" s="236"/>
      <c r="J182" s="237">
        <f>ROUND(I182*H182,2)</f>
        <v>0</v>
      </c>
      <c r="K182" s="238"/>
      <c r="L182" s="46"/>
      <c r="M182" s="239" t="s">
        <v>1</v>
      </c>
      <c r="N182" s="240" t="s">
        <v>44</v>
      </c>
      <c r="O182" s="93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3" t="s">
        <v>319</v>
      </c>
      <c r="AT182" s="243" t="s">
        <v>226</v>
      </c>
      <c r="AU182" s="243" t="s">
        <v>230</v>
      </c>
      <c r="AY182" s="19" t="s">
        <v>224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9" t="s">
        <v>89</v>
      </c>
      <c r="BK182" s="244">
        <f>ROUND(I182*H182,2)</f>
        <v>0</v>
      </c>
      <c r="BL182" s="19" t="s">
        <v>319</v>
      </c>
      <c r="BM182" s="243" t="s">
        <v>5408</v>
      </c>
    </row>
    <row r="183" s="13" customFormat="1">
      <c r="A183" s="13"/>
      <c r="B183" s="245"/>
      <c r="C183" s="246"/>
      <c r="D183" s="247" t="s">
        <v>232</v>
      </c>
      <c r="E183" s="246"/>
      <c r="F183" s="249" t="s">
        <v>5409</v>
      </c>
      <c r="G183" s="246"/>
      <c r="H183" s="250">
        <v>110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232</v>
      </c>
      <c r="AU183" s="256" t="s">
        <v>230</v>
      </c>
      <c r="AV183" s="13" t="s">
        <v>89</v>
      </c>
      <c r="AW183" s="13" t="s">
        <v>4</v>
      </c>
      <c r="AX183" s="13" t="s">
        <v>84</v>
      </c>
      <c r="AY183" s="256" t="s">
        <v>224</v>
      </c>
    </row>
    <row r="184" s="2" customFormat="1" ht="16.5" customHeight="1">
      <c r="A184" s="40"/>
      <c r="B184" s="41"/>
      <c r="C184" s="231" t="s">
        <v>407</v>
      </c>
      <c r="D184" s="231" t="s">
        <v>226</v>
      </c>
      <c r="E184" s="232" t="s">
        <v>5410</v>
      </c>
      <c r="F184" s="233" t="s">
        <v>5331</v>
      </c>
      <c r="G184" s="234" t="s">
        <v>273</v>
      </c>
      <c r="H184" s="235">
        <v>110</v>
      </c>
      <c r="I184" s="236"/>
      <c r="J184" s="237">
        <f>ROUND(I184*H184,2)</f>
        <v>0</v>
      </c>
      <c r="K184" s="238"/>
      <c r="L184" s="46"/>
      <c r="M184" s="239" t="s">
        <v>1</v>
      </c>
      <c r="N184" s="240" t="s">
        <v>44</v>
      </c>
      <c r="O184" s="93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3" t="s">
        <v>319</v>
      </c>
      <c r="AT184" s="243" t="s">
        <v>226</v>
      </c>
      <c r="AU184" s="243" t="s">
        <v>230</v>
      </c>
      <c r="AY184" s="19" t="s">
        <v>224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9" t="s">
        <v>89</v>
      </c>
      <c r="BK184" s="244">
        <f>ROUND(I184*H184,2)</f>
        <v>0</v>
      </c>
      <c r="BL184" s="19" t="s">
        <v>319</v>
      </c>
      <c r="BM184" s="243" t="s">
        <v>5411</v>
      </c>
    </row>
    <row r="185" s="2" customFormat="1" ht="16.5" customHeight="1">
      <c r="A185" s="40"/>
      <c r="B185" s="41"/>
      <c r="C185" s="231" t="s">
        <v>395</v>
      </c>
      <c r="D185" s="231" t="s">
        <v>226</v>
      </c>
      <c r="E185" s="232" t="s">
        <v>5412</v>
      </c>
      <c r="F185" s="233" t="s">
        <v>5413</v>
      </c>
      <c r="G185" s="234" t="s">
        <v>273</v>
      </c>
      <c r="H185" s="235">
        <v>215</v>
      </c>
      <c r="I185" s="236"/>
      <c r="J185" s="237">
        <f>ROUND(I185*H185,2)</f>
        <v>0</v>
      </c>
      <c r="K185" s="238"/>
      <c r="L185" s="46"/>
      <c r="M185" s="239" t="s">
        <v>1</v>
      </c>
      <c r="N185" s="240" t="s">
        <v>44</v>
      </c>
      <c r="O185" s="93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3" t="s">
        <v>319</v>
      </c>
      <c r="AT185" s="243" t="s">
        <v>226</v>
      </c>
      <c r="AU185" s="243" t="s">
        <v>230</v>
      </c>
      <c r="AY185" s="19" t="s">
        <v>224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9" t="s">
        <v>89</v>
      </c>
      <c r="BK185" s="244">
        <f>ROUND(I185*H185,2)</f>
        <v>0</v>
      </c>
      <c r="BL185" s="19" t="s">
        <v>319</v>
      </c>
      <c r="BM185" s="243" t="s">
        <v>5414</v>
      </c>
    </row>
    <row r="186" s="2" customFormat="1" ht="16.5" customHeight="1">
      <c r="A186" s="40"/>
      <c r="B186" s="41"/>
      <c r="C186" s="231" t="s">
        <v>418</v>
      </c>
      <c r="D186" s="231" t="s">
        <v>226</v>
      </c>
      <c r="E186" s="232" t="s">
        <v>5415</v>
      </c>
      <c r="F186" s="233" t="s">
        <v>5416</v>
      </c>
      <c r="G186" s="234" t="s">
        <v>273</v>
      </c>
      <c r="H186" s="235">
        <v>215</v>
      </c>
      <c r="I186" s="236"/>
      <c r="J186" s="237">
        <f>ROUND(I186*H186,2)</f>
        <v>0</v>
      </c>
      <c r="K186" s="238"/>
      <c r="L186" s="46"/>
      <c r="M186" s="239" t="s">
        <v>1</v>
      </c>
      <c r="N186" s="240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319</v>
      </c>
      <c r="AT186" s="243" t="s">
        <v>226</v>
      </c>
      <c r="AU186" s="243" t="s">
        <v>230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319</v>
      </c>
      <c r="BM186" s="243" t="s">
        <v>5417</v>
      </c>
    </row>
    <row r="187" s="2" customFormat="1" ht="16.5" customHeight="1">
      <c r="A187" s="40"/>
      <c r="B187" s="41"/>
      <c r="C187" s="231" t="s">
        <v>423</v>
      </c>
      <c r="D187" s="231" t="s">
        <v>226</v>
      </c>
      <c r="E187" s="232" t="s">
        <v>5418</v>
      </c>
      <c r="F187" s="233" t="s">
        <v>5419</v>
      </c>
      <c r="G187" s="234" t="s">
        <v>1068</v>
      </c>
      <c r="H187" s="235">
        <v>3</v>
      </c>
      <c r="I187" s="236"/>
      <c r="J187" s="237">
        <f>ROUND(I187*H187,2)</f>
        <v>0</v>
      </c>
      <c r="K187" s="238"/>
      <c r="L187" s="46"/>
      <c r="M187" s="239" t="s">
        <v>1</v>
      </c>
      <c r="N187" s="240" t="s">
        <v>44</v>
      </c>
      <c r="O187" s="93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3" t="s">
        <v>319</v>
      </c>
      <c r="AT187" s="243" t="s">
        <v>226</v>
      </c>
      <c r="AU187" s="243" t="s">
        <v>230</v>
      </c>
      <c r="AY187" s="19" t="s">
        <v>224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9" t="s">
        <v>89</v>
      </c>
      <c r="BK187" s="244">
        <f>ROUND(I187*H187,2)</f>
        <v>0</v>
      </c>
      <c r="BL187" s="19" t="s">
        <v>319</v>
      </c>
      <c r="BM187" s="243" t="s">
        <v>5420</v>
      </c>
    </row>
    <row r="188" s="2" customFormat="1" ht="16.5" customHeight="1">
      <c r="A188" s="40"/>
      <c r="B188" s="41"/>
      <c r="C188" s="231" t="s">
        <v>428</v>
      </c>
      <c r="D188" s="231" t="s">
        <v>226</v>
      </c>
      <c r="E188" s="232" t="s">
        <v>5421</v>
      </c>
      <c r="F188" s="233" t="s">
        <v>5422</v>
      </c>
      <c r="G188" s="234" t="s">
        <v>1068</v>
      </c>
      <c r="H188" s="235">
        <v>1</v>
      </c>
      <c r="I188" s="236"/>
      <c r="J188" s="237">
        <f>ROUND(I188*H188,2)</f>
        <v>0</v>
      </c>
      <c r="K188" s="238"/>
      <c r="L188" s="46"/>
      <c r="M188" s="239" t="s">
        <v>1</v>
      </c>
      <c r="N188" s="240" t="s">
        <v>44</v>
      </c>
      <c r="O188" s="93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3" t="s">
        <v>319</v>
      </c>
      <c r="AT188" s="243" t="s">
        <v>226</v>
      </c>
      <c r="AU188" s="243" t="s">
        <v>230</v>
      </c>
      <c r="AY188" s="19" t="s">
        <v>224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9" t="s">
        <v>89</v>
      </c>
      <c r="BK188" s="244">
        <f>ROUND(I188*H188,2)</f>
        <v>0</v>
      </c>
      <c r="BL188" s="19" t="s">
        <v>319</v>
      </c>
      <c r="BM188" s="243" t="s">
        <v>5423</v>
      </c>
    </row>
    <row r="189" s="2" customFormat="1" ht="16.5" customHeight="1">
      <c r="A189" s="40"/>
      <c r="B189" s="41"/>
      <c r="C189" s="231" t="s">
        <v>433</v>
      </c>
      <c r="D189" s="231" t="s">
        <v>226</v>
      </c>
      <c r="E189" s="232" t="s">
        <v>5424</v>
      </c>
      <c r="F189" s="233" t="s">
        <v>5425</v>
      </c>
      <c r="G189" s="234" t="s">
        <v>1068</v>
      </c>
      <c r="H189" s="235">
        <v>6</v>
      </c>
      <c r="I189" s="236"/>
      <c r="J189" s="237">
        <f>ROUND(I189*H189,2)</f>
        <v>0</v>
      </c>
      <c r="K189" s="238"/>
      <c r="L189" s="46"/>
      <c r="M189" s="239" t="s">
        <v>1</v>
      </c>
      <c r="N189" s="240" t="s">
        <v>44</v>
      </c>
      <c r="O189" s="93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3" t="s">
        <v>319</v>
      </c>
      <c r="AT189" s="243" t="s">
        <v>226</v>
      </c>
      <c r="AU189" s="243" t="s">
        <v>230</v>
      </c>
      <c r="AY189" s="19" t="s">
        <v>224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9" t="s">
        <v>89</v>
      </c>
      <c r="BK189" s="244">
        <f>ROUND(I189*H189,2)</f>
        <v>0</v>
      </c>
      <c r="BL189" s="19" t="s">
        <v>319</v>
      </c>
      <c r="BM189" s="243" t="s">
        <v>5426</v>
      </c>
    </row>
    <row r="190" s="2" customFormat="1" ht="16.5" customHeight="1">
      <c r="A190" s="40"/>
      <c r="B190" s="41"/>
      <c r="C190" s="231" t="s">
        <v>437</v>
      </c>
      <c r="D190" s="231" t="s">
        <v>226</v>
      </c>
      <c r="E190" s="232" t="s">
        <v>5427</v>
      </c>
      <c r="F190" s="233" t="s">
        <v>2663</v>
      </c>
      <c r="G190" s="234" t="s">
        <v>1068</v>
      </c>
      <c r="H190" s="235">
        <v>1</v>
      </c>
      <c r="I190" s="236"/>
      <c r="J190" s="237">
        <f>ROUND(I190*H190,2)</f>
        <v>0</v>
      </c>
      <c r="K190" s="238"/>
      <c r="L190" s="46"/>
      <c r="M190" s="239" t="s">
        <v>1</v>
      </c>
      <c r="N190" s="240" t="s">
        <v>44</v>
      </c>
      <c r="O190" s="93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319</v>
      </c>
      <c r="AT190" s="243" t="s">
        <v>226</v>
      </c>
      <c r="AU190" s="243" t="s">
        <v>230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319</v>
      </c>
      <c r="BM190" s="243" t="s">
        <v>5428</v>
      </c>
    </row>
    <row r="191" s="17" customFormat="1" ht="20.88" customHeight="1">
      <c r="A191" s="17"/>
      <c r="B191" s="308"/>
      <c r="C191" s="309"/>
      <c r="D191" s="310" t="s">
        <v>77</v>
      </c>
      <c r="E191" s="310" t="s">
        <v>5429</v>
      </c>
      <c r="F191" s="310" t="s">
        <v>2305</v>
      </c>
      <c r="G191" s="309"/>
      <c r="H191" s="309"/>
      <c r="I191" s="311"/>
      <c r="J191" s="312">
        <f>BK191</f>
        <v>0</v>
      </c>
      <c r="K191" s="309"/>
      <c r="L191" s="313"/>
      <c r="M191" s="314"/>
      <c r="N191" s="315"/>
      <c r="O191" s="315"/>
      <c r="P191" s="316">
        <f>SUM(P192:P193)</f>
        <v>0</v>
      </c>
      <c r="Q191" s="315"/>
      <c r="R191" s="316">
        <f>SUM(R192:R193)</f>
        <v>0</v>
      </c>
      <c r="S191" s="315"/>
      <c r="T191" s="317">
        <f>SUM(T192:T193)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318" t="s">
        <v>89</v>
      </c>
      <c r="AT191" s="319" t="s">
        <v>77</v>
      </c>
      <c r="AU191" s="319" t="s">
        <v>93</v>
      </c>
      <c r="AY191" s="318" t="s">
        <v>224</v>
      </c>
      <c r="BK191" s="320">
        <f>SUM(BK192:BK193)</f>
        <v>0</v>
      </c>
    </row>
    <row r="192" s="2" customFormat="1" ht="16.5" customHeight="1">
      <c r="A192" s="40"/>
      <c r="B192" s="41"/>
      <c r="C192" s="231" t="s">
        <v>441</v>
      </c>
      <c r="D192" s="231" t="s">
        <v>226</v>
      </c>
      <c r="E192" s="232" t="s">
        <v>5430</v>
      </c>
      <c r="F192" s="233" t="s">
        <v>5431</v>
      </c>
      <c r="G192" s="234" t="s">
        <v>273</v>
      </c>
      <c r="H192" s="235">
        <v>90</v>
      </c>
      <c r="I192" s="236"/>
      <c r="J192" s="237">
        <f>ROUND(I192*H192,2)</f>
        <v>0</v>
      </c>
      <c r="K192" s="238"/>
      <c r="L192" s="46"/>
      <c r="M192" s="239" t="s">
        <v>1</v>
      </c>
      <c r="N192" s="240" t="s">
        <v>44</v>
      </c>
      <c r="O192" s="93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3" t="s">
        <v>319</v>
      </c>
      <c r="AT192" s="243" t="s">
        <v>226</v>
      </c>
      <c r="AU192" s="243" t="s">
        <v>230</v>
      </c>
      <c r="AY192" s="19" t="s">
        <v>224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9" t="s">
        <v>89</v>
      </c>
      <c r="BK192" s="244">
        <f>ROUND(I192*H192,2)</f>
        <v>0</v>
      </c>
      <c r="BL192" s="19" t="s">
        <v>319</v>
      </c>
      <c r="BM192" s="243" t="s">
        <v>5432</v>
      </c>
    </row>
    <row r="193" s="2" customFormat="1" ht="16.5" customHeight="1">
      <c r="A193" s="40"/>
      <c r="B193" s="41"/>
      <c r="C193" s="231" t="s">
        <v>446</v>
      </c>
      <c r="D193" s="231" t="s">
        <v>226</v>
      </c>
      <c r="E193" s="232" t="s">
        <v>5433</v>
      </c>
      <c r="F193" s="233" t="s">
        <v>5434</v>
      </c>
      <c r="G193" s="234" t="s">
        <v>273</v>
      </c>
      <c r="H193" s="235">
        <v>250</v>
      </c>
      <c r="I193" s="236"/>
      <c r="J193" s="237">
        <f>ROUND(I193*H193,2)</f>
        <v>0</v>
      </c>
      <c r="K193" s="238"/>
      <c r="L193" s="46"/>
      <c r="M193" s="239" t="s">
        <v>1</v>
      </c>
      <c r="N193" s="240" t="s">
        <v>44</v>
      </c>
      <c r="O193" s="93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319</v>
      </c>
      <c r="AT193" s="243" t="s">
        <v>226</v>
      </c>
      <c r="AU193" s="243" t="s">
        <v>230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319</v>
      </c>
      <c r="BM193" s="243" t="s">
        <v>5435</v>
      </c>
    </row>
    <row r="194" s="17" customFormat="1" ht="20.88" customHeight="1">
      <c r="A194" s="17"/>
      <c r="B194" s="308"/>
      <c r="C194" s="309"/>
      <c r="D194" s="310" t="s">
        <v>77</v>
      </c>
      <c r="E194" s="310" t="s">
        <v>5436</v>
      </c>
      <c r="F194" s="310" t="s">
        <v>2351</v>
      </c>
      <c r="G194" s="309"/>
      <c r="H194" s="309"/>
      <c r="I194" s="311"/>
      <c r="J194" s="312">
        <f>BK194</f>
        <v>0</v>
      </c>
      <c r="K194" s="309"/>
      <c r="L194" s="313"/>
      <c r="M194" s="314"/>
      <c r="N194" s="315"/>
      <c r="O194" s="315"/>
      <c r="P194" s="316">
        <f>SUM(P195:P198)</f>
        <v>0</v>
      </c>
      <c r="Q194" s="315"/>
      <c r="R194" s="316">
        <f>SUM(R195:R198)</f>
        <v>0</v>
      </c>
      <c r="S194" s="315"/>
      <c r="T194" s="317">
        <f>SUM(T195:T198)</f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R194" s="318" t="s">
        <v>89</v>
      </c>
      <c r="AT194" s="319" t="s">
        <v>77</v>
      </c>
      <c r="AU194" s="319" t="s">
        <v>93</v>
      </c>
      <c r="AY194" s="318" t="s">
        <v>224</v>
      </c>
      <c r="BK194" s="320">
        <f>SUM(BK195:BK198)</f>
        <v>0</v>
      </c>
    </row>
    <row r="195" s="2" customFormat="1" ht="33" customHeight="1">
      <c r="A195" s="40"/>
      <c r="B195" s="41"/>
      <c r="C195" s="231" t="s">
        <v>451</v>
      </c>
      <c r="D195" s="231" t="s">
        <v>226</v>
      </c>
      <c r="E195" s="232" t="s">
        <v>5437</v>
      </c>
      <c r="F195" s="233" t="s">
        <v>5438</v>
      </c>
      <c r="G195" s="234" t="s">
        <v>1068</v>
      </c>
      <c r="H195" s="235">
        <v>1</v>
      </c>
      <c r="I195" s="236"/>
      <c r="J195" s="237">
        <f>ROUND(I195*H195,2)</f>
        <v>0</v>
      </c>
      <c r="K195" s="238"/>
      <c r="L195" s="46"/>
      <c r="M195" s="239" t="s">
        <v>1</v>
      </c>
      <c r="N195" s="240" t="s">
        <v>44</v>
      </c>
      <c r="O195" s="93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3" t="s">
        <v>319</v>
      </c>
      <c r="AT195" s="243" t="s">
        <v>226</v>
      </c>
      <c r="AU195" s="243" t="s">
        <v>230</v>
      </c>
      <c r="AY195" s="19" t="s">
        <v>224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9" t="s">
        <v>89</v>
      </c>
      <c r="BK195" s="244">
        <f>ROUND(I195*H195,2)</f>
        <v>0</v>
      </c>
      <c r="BL195" s="19" t="s">
        <v>319</v>
      </c>
      <c r="BM195" s="243" t="s">
        <v>5439</v>
      </c>
    </row>
    <row r="196" s="14" customFormat="1">
      <c r="A196" s="14"/>
      <c r="B196" s="257"/>
      <c r="C196" s="258"/>
      <c r="D196" s="247" t="s">
        <v>232</v>
      </c>
      <c r="E196" s="259" t="s">
        <v>1</v>
      </c>
      <c r="F196" s="260" t="s">
        <v>5440</v>
      </c>
      <c r="G196" s="258"/>
      <c r="H196" s="259" t="s">
        <v>1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232</v>
      </c>
      <c r="AU196" s="266" t="s">
        <v>230</v>
      </c>
      <c r="AV196" s="14" t="s">
        <v>84</v>
      </c>
      <c r="AW196" s="14" t="s">
        <v>33</v>
      </c>
      <c r="AX196" s="14" t="s">
        <v>78</v>
      </c>
      <c r="AY196" s="266" t="s">
        <v>224</v>
      </c>
    </row>
    <row r="197" s="14" customFormat="1">
      <c r="A197" s="14"/>
      <c r="B197" s="257"/>
      <c r="C197" s="258"/>
      <c r="D197" s="247" t="s">
        <v>232</v>
      </c>
      <c r="E197" s="259" t="s">
        <v>1</v>
      </c>
      <c r="F197" s="260" t="s">
        <v>5441</v>
      </c>
      <c r="G197" s="258"/>
      <c r="H197" s="259" t="s">
        <v>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232</v>
      </c>
      <c r="AU197" s="266" t="s">
        <v>230</v>
      </c>
      <c r="AV197" s="14" t="s">
        <v>84</v>
      </c>
      <c r="AW197" s="14" t="s">
        <v>33</v>
      </c>
      <c r="AX197" s="14" t="s">
        <v>78</v>
      </c>
      <c r="AY197" s="266" t="s">
        <v>224</v>
      </c>
    </row>
    <row r="198" s="13" customFormat="1">
      <c r="A198" s="13"/>
      <c r="B198" s="245"/>
      <c r="C198" s="246"/>
      <c r="D198" s="247" t="s">
        <v>232</v>
      </c>
      <c r="E198" s="248" t="s">
        <v>1</v>
      </c>
      <c r="F198" s="249" t="s">
        <v>84</v>
      </c>
      <c r="G198" s="246"/>
      <c r="H198" s="250">
        <v>1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232</v>
      </c>
      <c r="AU198" s="256" t="s">
        <v>230</v>
      </c>
      <c r="AV198" s="13" t="s">
        <v>89</v>
      </c>
      <c r="AW198" s="13" t="s">
        <v>33</v>
      </c>
      <c r="AX198" s="13" t="s">
        <v>84</v>
      </c>
      <c r="AY198" s="256" t="s">
        <v>224</v>
      </c>
    </row>
    <row r="199" s="17" customFormat="1" ht="20.88" customHeight="1">
      <c r="A199" s="17"/>
      <c r="B199" s="308"/>
      <c r="C199" s="309"/>
      <c r="D199" s="310" t="s">
        <v>77</v>
      </c>
      <c r="E199" s="310" t="s">
        <v>5442</v>
      </c>
      <c r="F199" s="310" t="s">
        <v>2696</v>
      </c>
      <c r="G199" s="309"/>
      <c r="H199" s="309"/>
      <c r="I199" s="311"/>
      <c r="J199" s="312">
        <f>BK199</f>
        <v>0</v>
      </c>
      <c r="K199" s="309"/>
      <c r="L199" s="313"/>
      <c r="M199" s="314"/>
      <c r="N199" s="315"/>
      <c r="O199" s="315"/>
      <c r="P199" s="316">
        <f>SUM(P200:P201)</f>
        <v>0</v>
      </c>
      <c r="Q199" s="315"/>
      <c r="R199" s="316">
        <f>SUM(R200:R201)</f>
        <v>0</v>
      </c>
      <c r="S199" s="315"/>
      <c r="T199" s="317">
        <f>SUM(T200:T201)</f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R199" s="318" t="s">
        <v>89</v>
      </c>
      <c r="AT199" s="319" t="s">
        <v>77</v>
      </c>
      <c r="AU199" s="319" t="s">
        <v>93</v>
      </c>
      <c r="AY199" s="318" t="s">
        <v>224</v>
      </c>
      <c r="BK199" s="320">
        <f>SUM(BK200:BK201)</f>
        <v>0</v>
      </c>
    </row>
    <row r="200" s="2" customFormat="1" ht="16.5" customHeight="1">
      <c r="A200" s="40"/>
      <c r="B200" s="41"/>
      <c r="C200" s="231" t="s">
        <v>462</v>
      </c>
      <c r="D200" s="231" t="s">
        <v>226</v>
      </c>
      <c r="E200" s="232" t="s">
        <v>5443</v>
      </c>
      <c r="F200" s="233" t="s">
        <v>2699</v>
      </c>
      <c r="G200" s="234" t="s">
        <v>2591</v>
      </c>
      <c r="H200" s="235">
        <v>5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319</v>
      </c>
      <c r="AT200" s="243" t="s">
        <v>226</v>
      </c>
      <c r="AU200" s="243" t="s">
        <v>230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319</v>
      </c>
      <c r="BM200" s="243" t="s">
        <v>5444</v>
      </c>
    </row>
    <row r="201" s="2" customFormat="1" ht="16.5" customHeight="1">
      <c r="A201" s="40"/>
      <c r="B201" s="41"/>
      <c r="C201" s="231" t="s">
        <v>470</v>
      </c>
      <c r="D201" s="231" t="s">
        <v>226</v>
      </c>
      <c r="E201" s="232" t="s">
        <v>5445</v>
      </c>
      <c r="F201" s="233" t="s">
        <v>5446</v>
      </c>
      <c r="G201" s="234" t="s">
        <v>1068</v>
      </c>
      <c r="H201" s="235">
        <v>1</v>
      </c>
      <c r="I201" s="236"/>
      <c r="J201" s="237">
        <f>ROUND(I201*H201,2)</f>
        <v>0</v>
      </c>
      <c r="K201" s="238"/>
      <c r="L201" s="46"/>
      <c r="M201" s="301" t="s">
        <v>1</v>
      </c>
      <c r="N201" s="302" t="s">
        <v>44</v>
      </c>
      <c r="O201" s="303"/>
      <c r="P201" s="304">
        <f>O201*H201</f>
        <v>0</v>
      </c>
      <c r="Q201" s="304">
        <v>0</v>
      </c>
      <c r="R201" s="304">
        <f>Q201*H201</f>
        <v>0</v>
      </c>
      <c r="S201" s="304">
        <v>0</v>
      </c>
      <c r="T201" s="30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3" t="s">
        <v>319</v>
      </c>
      <c r="AT201" s="243" t="s">
        <v>226</v>
      </c>
      <c r="AU201" s="243" t="s">
        <v>230</v>
      </c>
      <c r="AY201" s="19" t="s">
        <v>224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9" t="s">
        <v>89</v>
      </c>
      <c r="BK201" s="244">
        <f>ROUND(I201*H201,2)</f>
        <v>0</v>
      </c>
      <c r="BL201" s="19" t="s">
        <v>319</v>
      </c>
      <c r="BM201" s="243" t="s">
        <v>5447</v>
      </c>
    </row>
    <row r="202" s="2" customFormat="1" ht="6.96" customHeight="1">
      <c r="A202" s="40"/>
      <c r="B202" s="68"/>
      <c r="C202" s="69"/>
      <c r="D202" s="69"/>
      <c r="E202" s="69"/>
      <c r="F202" s="69"/>
      <c r="G202" s="69"/>
      <c r="H202" s="69"/>
      <c r="I202" s="69"/>
      <c r="J202" s="69"/>
      <c r="K202" s="69"/>
      <c r="L202" s="46"/>
      <c r="M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</sheetData>
  <sheetProtection sheet="1" autoFilter="0" formatColumns="0" formatRows="0" objects="1" scenarios="1" spinCount="100000" saltValue="kbpLeHkhT4wNVeRwfqLnf8fh15xG+RCUNcotPmd+9iavwbqjCgMnSxXMofjH0IxEP9AkxTsu7+XZ4xSPXRKU9Q==" hashValue="WxjC20ZLhdGWqq/Mgo41K1I1FzQBIawWcyo0CXklK2a6MzNdkz+dfksbFTNqyVRHWcUyU2wl6w0PYXm1lJfblA==" algorithmName="SHA-512" password="CC35"/>
  <autoFilter ref="C135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5306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5448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ROUND((SUM(BE135:BE354)),  2)</f>
        <v>0</v>
      </c>
      <c r="G37" s="40"/>
      <c r="H37" s="40"/>
      <c r="I37" s="167">
        <v>0.20999999999999999</v>
      </c>
      <c r="J37" s="166">
        <f>ROUND(((SUM(BE135:BE354))*I37),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ROUND((SUM(BF135:BF354)),  2)</f>
        <v>0</v>
      </c>
      <c r="G38" s="40"/>
      <c r="H38" s="40"/>
      <c r="I38" s="167">
        <v>0.12</v>
      </c>
      <c r="J38" s="166">
        <f>ROUND(((SUM(BF135:BF354))*I38),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ROUND((SUM(BG135:BG354)),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ROUND((SUM(BH135:BH354)),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ROUND((SUM(BI135:BI354)),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5306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0071 - KANALIZAČNÍ, VODOVODNÍ A PLYNOVODNÍ PŘÍPOJKA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J137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5449</v>
      </c>
      <c r="E103" s="200"/>
      <c r="F103" s="200"/>
      <c r="G103" s="200"/>
      <c r="H103" s="200"/>
      <c r="I103" s="200"/>
      <c r="J103" s="201">
        <f>J229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2829</v>
      </c>
      <c r="E104" s="200"/>
      <c r="F104" s="200"/>
      <c r="G104" s="200"/>
      <c r="H104" s="200"/>
      <c r="I104" s="200"/>
      <c r="J104" s="201">
        <f>J234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5450</v>
      </c>
      <c r="E105" s="200"/>
      <c r="F105" s="200"/>
      <c r="G105" s="200"/>
      <c r="H105" s="200"/>
      <c r="I105" s="200"/>
      <c r="J105" s="201">
        <f>J248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5451</v>
      </c>
      <c r="E106" s="200"/>
      <c r="F106" s="200"/>
      <c r="G106" s="200"/>
      <c r="H106" s="200"/>
      <c r="I106" s="200"/>
      <c r="J106" s="201">
        <f>J255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5452</v>
      </c>
      <c r="E107" s="200"/>
      <c r="F107" s="200"/>
      <c r="G107" s="200"/>
      <c r="H107" s="200"/>
      <c r="I107" s="200"/>
      <c r="J107" s="201">
        <f>J320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5453</v>
      </c>
      <c r="E108" s="200"/>
      <c r="F108" s="200"/>
      <c r="G108" s="200"/>
      <c r="H108" s="200"/>
      <c r="I108" s="200"/>
      <c r="J108" s="201">
        <f>J331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173</v>
      </c>
      <c r="E109" s="200"/>
      <c r="F109" s="200"/>
      <c r="G109" s="200"/>
      <c r="H109" s="200"/>
      <c r="I109" s="200"/>
      <c r="J109" s="201">
        <f>J342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195</v>
      </c>
      <c r="E110" s="195"/>
      <c r="F110" s="195"/>
      <c r="G110" s="195"/>
      <c r="H110" s="195"/>
      <c r="I110" s="195"/>
      <c r="J110" s="196">
        <f>J344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2836</v>
      </c>
      <c r="E111" s="200"/>
      <c r="F111" s="200"/>
      <c r="G111" s="200"/>
      <c r="H111" s="200"/>
      <c r="I111" s="200"/>
      <c r="J111" s="201">
        <f>J345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209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86" t="str">
        <f>E7</f>
        <v>SOCIÁLNÍ REHABILITACE NOVÉ MĚSTO NAD METUJÍ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1" customFormat="1" ht="16.5" customHeight="1">
      <c r="B123" s="23"/>
      <c r="C123" s="24"/>
      <c r="D123" s="24"/>
      <c r="E123" s="186" t="s">
        <v>151</v>
      </c>
      <c r="F123" s="24"/>
      <c r="G123" s="24"/>
      <c r="H123" s="24"/>
      <c r="I123" s="24"/>
      <c r="J123" s="24"/>
      <c r="K123" s="24"/>
      <c r="L123" s="22"/>
    </row>
    <row r="124" s="1" customFormat="1" ht="12" customHeight="1">
      <c r="B124" s="23"/>
      <c r="C124" s="34" t="s">
        <v>152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0"/>
      <c r="B125" s="41"/>
      <c r="C125" s="42"/>
      <c r="D125" s="42"/>
      <c r="E125" s="187" t="s">
        <v>5306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154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E13</f>
        <v>0071 - KANALIZAČNÍ, VODOVODNÍ A PLYNOVODNÍ PŘÍPOJKA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20</v>
      </c>
      <c r="D129" s="42"/>
      <c r="E129" s="42"/>
      <c r="F129" s="29" t="str">
        <f>F16</f>
        <v>P.Č. 961, 2340, K.Ú. NOVÉ MĚSTO NAD METUJÍ</v>
      </c>
      <c r="G129" s="42"/>
      <c r="H129" s="42"/>
      <c r="I129" s="34" t="s">
        <v>22</v>
      </c>
      <c r="J129" s="81" t="str">
        <f>IF(J16="","",J16)</f>
        <v>18. 12. 2024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40.05" customHeight="1">
      <c r="A131" s="40"/>
      <c r="B131" s="41"/>
      <c r="C131" s="34" t="s">
        <v>24</v>
      </c>
      <c r="D131" s="42"/>
      <c r="E131" s="42"/>
      <c r="F131" s="29" t="str">
        <f>E19</f>
        <v>KRÁLOVÉHRADECKÝ KRAJ</v>
      </c>
      <c r="G131" s="42"/>
      <c r="H131" s="42"/>
      <c r="I131" s="34" t="s">
        <v>30</v>
      </c>
      <c r="J131" s="38" t="str">
        <f>E25</f>
        <v>ATELIER ARCHITEKTURY A URBANISMU, s.r.o.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28</v>
      </c>
      <c r="D132" s="42"/>
      <c r="E132" s="42"/>
      <c r="F132" s="29" t="str">
        <f>IF(E22="","",E22)</f>
        <v>Vyplň údaj</v>
      </c>
      <c r="G132" s="42"/>
      <c r="H132" s="42"/>
      <c r="I132" s="34" t="s">
        <v>34</v>
      </c>
      <c r="J132" s="38" t="str">
        <f>E28</f>
        <v>JIŘÍ KOCIÁN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03"/>
      <c r="B134" s="204"/>
      <c r="C134" s="205" t="s">
        <v>210</v>
      </c>
      <c r="D134" s="206" t="s">
        <v>63</v>
      </c>
      <c r="E134" s="206" t="s">
        <v>59</v>
      </c>
      <c r="F134" s="206" t="s">
        <v>60</v>
      </c>
      <c r="G134" s="206" t="s">
        <v>211</v>
      </c>
      <c r="H134" s="206" t="s">
        <v>212</v>
      </c>
      <c r="I134" s="206" t="s">
        <v>213</v>
      </c>
      <c r="J134" s="207" t="s">
        <v>158</v>
      </c>
      <c r="K134" s="208" t="s">
        <v>214</v>
      </c>
      <c r="L134" s="209"/>
      <c r="M134" s="102" t="s">
        <v>1</v>
      </c>
      <c r="N134" s="103" t="s">
        <v>42</v>
      </c>
      <c r="O134" s="103" t="s">
        <v>215</v>
      </c>
      <c r="P134" s="103" t="s">
        <v>216</v>
      </c>
      <c r="Q134" s="103" t="s">
        <v>217</v>
      </c>
      <c r="R134" s="103" t="s">
        <v>218</v>
      </c>
      <c r="S134" s="103" t="s">
        <v>219</v>
      </c>
      <c r="T134" s="104" t="s">
        <v>220</v>
      </c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</row>
    <row r="135" s="2" customFormat="1" ht="22.8" customHeight="1">
      <c r="A135" s="40"/>
      <c r="B135" s="41"/>
      <c r="C135" s="109" t="s">
        <v>221</v>
      </c>
      <c r="D135" s="42"/>
      <c r="E135" s="42"/>
      <c r="F135" s="42"/>
      <c r="G135" s="42"/>
      <c r="H135" s="42"/>
      <c r="I135" s="42"/>
      <c r="J135" s="210">
        <f>BK135</f>
        <v>0</v>
      </c>
      <c r="K135" s="42"/>
      <c r="L135" s="46"/>
      <c r="M135" s="105"/>
      <c r="N135" s="211"/>
      <c r="O135" s="106"/>
      <c r="P135" s="212">
        <f>P136+P344</f>
        <v>0</v>
      </c>
      <c r="Q135" s="106"/>
      <c r="R135" s="212">
        <f>R136+R344</f>
        <v>0</v>
      </c>
      <c r="S135" s="106"/>
      <c r="T135" s="213">
        <f>T136+T344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77</v>
      </c>
      <c r="AU135" s="19" t="s">
        <v>160</v>
      </c>
      <c r="BK135" s="214">
        <f>BK136+BK344</f>
        <v>0</v>
      </c>
    </row>
    <row r="136" s="12" customFormat="1" ht="25.92" customHeight="1">
      <c r="A136" s="12"/>
      <c r="B136" s="215"/>
      <c r="C136" s="216"/>
      <c r="D136" s="217" t="s">
        <v>77</v>
      </c>
      <c r="E136" s="218" t="s">
        <v>222</v>
      </c>
      <c r="F136" s="218" t="s">
        <v>223</v>
      </c>
      <c r="G136" s="216"/>
      <c r="H136" s="216"/>
      <c r="I136" s="219"/>
      <c r="J136" s="220">
        <f>BK136</f>
        <v>0</v>
      </c>
      <c r="K136" s="216"/>
      <c r="L136" s="221"/>
      <c r="M136" s="222"/>
      <c r="N136" s="223"/>
      <c r="O136" s="223"/>
      <c r="P136" s="224">
        <f>P137+P229+P234+P248+P255+P320+P331+P342</f>
        <v>0</v>
      </c>
      <c r="Q136" s="223"/>
      <c r="R136" s="224">
        <f>R137+R229+R234+R248+R255+R320+R331+R342</f>
        <v>0</v>
      </c>
      <c r="S136" s="223"/>
      <c r="T136" s="225">
        <f>T137+T229+T234+T248+T255+T320+T331+T342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6" t="s">
        <v>84</v>
      </c>
      <c r="AT136" s="227" t="s">
        <v>77</v>
      </c>
      <c r="AU136" s="227" t="s">
        <v>78</v>
      </c>
      <c r="AY136" s="226" t="s">
        <v>224</v>
      </c>
      <c r="BK136" s="228">
        <f>BK137+BK229+BK234+BK248+BK255+BK320+BK331+BK342</f>
        <v>0</v>
      </c>
    </row>
    <row r="137" s="12" customFormat="1" ht="22.8" customHeight="1">
      <c r="A137" s="12"/>
      <c r="B137" s="215"/>
      <c r="C137" s="216"/>
      <c r="D137" s="217" t="s">
        <v>77</v>
      </c>
      <c r="E137" s="229" t="s">
        <v>84</v>
      </c>
      <c r="F137" s="229" t="s">
        <v>225</v>
      </c>
      <c r="G137" s="216"/>
      <c r="H137" s="216"/>
      <c r="I137" s="219"/>
      <c r="J137" s="230">
        <f>BK137</f>
        <v>0</v>
      </c>
      <c r="K137" s="216"/>
      <c r="L137" s="221"/>
      <c r="M137" s="222"/>
      <c r="N137" s="223"/>
      <c r="O137" s="223"/>
      <c r="P137" s="224">
        <f>SUM(P138:P228)</f>
        <v>0</v>
      </c>
      <c r="Q137" s="223"/>
      <c r="R137" s="224">
        <f>SUM(R138:R228)</f>
        <v>0</v>
      </c>
      <c r="S137" s="223"/>
      <c r="T137" s="225">
        <f>SUM(T138:T228)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6" t="s">
        <v>84</v>
      </c>
      <c r="AT137" s="227" t="s">
        <v>77</v>
      </c>
      <c r="AU137" s="227" t="s">
        <v>84</v>
      </c>
      <c r="AY137" s="226" t="s">
        <v>224</v>
      </c>
      <c r="BK137" s="228">
        <f>SUM(BK138:BK228)</f>
        <v>0</v>
      </c>
    </row>
    <row r="138" s="2" customFormat="1" ht="16.5" customHeight="1">
      <c r="A138" s="40"/>
      <c r="B138" s="41"/>
      <c r="C138" s="231" t="s">
        <v>84</v>
      </c>
      <c r="D138" s="231" t="s">
        <v>226</v>
      </c>
      <c r="E138" s="232" t="s">
        <v>5454</v>
      </c>
      <c r="F138" s="233" t="s">
        <v>5455</v>
      </c>
      <c r="G138" s="234" t="s">
        <v>229</v>
      </c>
      <c r="H138" s="235">
        <v>7.25</v>
      </c>
      <c r="I138" s="236"/>
      <c r="J138" s="237">
        <f>ROUND(I138*H138,2)</f>
        <v>0</v>
      </c>
      <c r="K138" s="238"/>
      <c r="L138" s="46"/>
      <c r="M138" s="239" t="s">
        <v>1</v>
      </c>
      <c r="N138" s="240" t="s">
        <v>44</v>
      </c>
      <c r="O138" s="93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3" t="s">
        <v>230</v>
      </c>
      <c r="AT138" s="243" t="s">
        <v>226</v>
      </c>
      <c r="AU138" s="243" t="s">
        <v>89</v>
      </c>
      <c r="AY138" s="19" t="s">
        <v>224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9" t="s">
        <v>89</v>
      </c>
      <c r="BK138" s="244">
        <f>ROUND(I138*H138,2)</f>
        <v>0</v>
      </c>
      <c r="BL138" s="19" t="s">
        <v>230</v>
      </c>
      <c r="BM138" s="243" t="s">
        <v>5456</v>
      </c>
    </row>
    <row r="139" s="13" customFormat="1">
      <c r="A139" s="13"/>
      <c r="B139" s="245"/>
      <c r="C139" s="246"/>
      <c r="D139" s="247" t="s">
        <v>232</v>
      </c>
      <c r="E139" s="248" t="s">
        <v>1</v>
      </c>
      <c r="F139" s="249" t="s">
        <v>5457</v>
      </c>
      <c r="G139" s="246"/>
      <c r="H139" s="250">
        <v>2.25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232</v>
      </c>
      <c r="AU139" s="256" t="s">
        <v>89</v>
      </c>
      <c r="AV139" s="13" t="s">
        <v>89</v>
      </c>
      <c r="AW139" s="13" t="s">
        <v>33</v>
      </c>
      <c r="AX139" s="13" t="s">
        <v>78</v>
      </c>
      <c r="AY139" s="256" t="s">
        <v>224</v>
      </c>
    </row>
    <row r="140" s="13" customFormat="1">
      <c r="A140" s="13"/>
      <c r="B140" s="245"/>
      <c r="C140" s="246"/>
      <c r="D140" s="247" t="s">
        <v>232</v>
      </c>
      <c r="E140" s="248" t="s">
        <v>1</v>
      </c>
      <c r="F140" s="249" t="s">
        <v>5458</v>
      </c>
      <c r="G140" s="246"/>
      <c r="H140" s="250">
        <v>3</v>
      </c>
      <c r="I140" s="251"/>
      <c r="J140" s="246"/>
      <c r="K140" s="246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232</v>
      </c>
      <c r="AU140" s="256" t="s">
        <v>89</v>
      </c>
      <c r="AV140" s="13" t="s">
        <v>89</v>
      </c>
      <c r="AW140" s="13" t="s">
        <v>33</v>
      </c>
      <c r="AX140" s="13" t="s">
        <v>78</v>
      </c>
      <c r="AY140" s="256" t="s">
        <v>224</v>
      </c>
    </row>
    <row r="141" s="13" customFormat="1">
      <c r="A141" s="13"/>
      <c r="B141" s="245"/>
      <c r="C141" s="246"/>
      <c r="D141" s="247" t="s">
        <v>232</v>
      </c>
      <c r="E141" s="248" t="s">
        <v>1</v>
      </c>
      <c r="F141" s="249" t="s">
        <v>5459</v>
      </c>
      <c r="G141" s="246"/>
      <c r="H141" s="250">
        <v>2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232</v>
      </c>
      <c r="AU141" s="256" t="s">
        <v>89</v>
      </c>
      <c r="AV141" s="13" t="s">
        <v>89</v>
      </c>
      <c r="AW141" s="13" t="s">
        <v>33</v>
      </c>
      <c r="AX141" s="13" t="s">
        <v>78</v>
      </c>
      <c r="AY141" s="256" t="s">
        <v>224</v>
      </c>
    </row>
    <row r="142" s="15" customFormat="1">
      <c r="A142" s="15"/>
      <c r="B142" s="267"/>
      <c r="C142" s="268"/>
      <c r="D142" s="247" t="s">
        <v>232</v>
      </c>
      <c r="E142" s="269" t="s">
        <v>1</v>
      </c>
      <c r="F142" s="270" t="s">
        <v>248</v>
      </c>
      <c r="G142" s="268"/>
      <c r="H142" s="271">
        <v>7.25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232</v>
      </c>
      <c r="AU142" s="277" t="s">
        <v>89</v>
      </c>
      <c r="AV142" s="15" t="s">
        <v>230</v>
      </c>
      <c r="AW142" s="15" t="s">
        <v>33</v>
      </c>
      <c r="AX142" s="15" t="s">
        <v>84</v>
      </c>
      <c r="AY142" s="277" t="s">
        <v>224</v>
      </c>
    </row>
    <row r="143" s="2" customFormat="1" ht="16.5" customHeight="1">
      <c r="A143" s="40"/>
      <c r="B143" s="41"/>
      <c r="C143" s="231" t="s">
        <v>89</v>
      </c>
      <c r="D143" s="231" t="s">
        <v>226</v>
      </c>
      <c r="E143" s="232" t="s">
        <v>5460</v>
      </c>
      <c r="F143" s="233" t="s">
        <v>5461</v>
      </c>
      <c r="G143" s="234" t="s">
        <v>229</v>
      </c>
      <c r="H143" s="235">
        <v>22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230</v>
      </c>
      <c r="AT143" s="243" t="s">
        <v>226</v>
      </c>
      <c r="AU143" s="243" t="s">
        <v>89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230</v>
      </c>
      <c r="BM143" s="243" t="s">
        <v>5462</v>
      </c>
    </row>
    <row r="144" s="13" customFormat="1">
      <c r="A144" s="13"/>
      <c r="B144" s="245"/>
      <c r="C144" s="246"/>
      <c r="D144" s="247" t="s">
        <v>232</v>
      </c>
      <c r="E144" s="248" t="s">
        <v>1</v>
      </c>
      <c r="F144" s="249" t="s">
        <v>5463</v>
      </c>
      <c r="G144" s="246"/>
      <c r="H144" s="250">
        <v>1.5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232</v>
      </c>
      <c r="AU144" s="256" t="s">
        <v>89</v>
      </c>
      <c r="AV144" s="13" t="s">
        <v>89</v>
      </c>
      <c r="AW144" s="13" t="s">
        <v>33</v>
      </c>
      <c r="AX144" s="13" t="s">
        <v>78</v>
      </c>
      <c r="AY144" s="256" t="s">
        <v>224</v>
      </c>
    </row>
    <row r="145" s="13" customFormat="1">
      <c r="A145" s="13"/>
      <c r="B145" s="245"/>
      <c r="C145" s="246"/>
      <c r="D145" s="247" t="s">
        <v>232</v>
      </c>
      <c r="E145" s="248" t="s">
        <v>1</v>
      </c>
      <c r="F145" s="249" t="s">
        <v>5458</v>
      </c>
      <c r="G145" s="246"/>
      <c r="H145" s="250">
        <v>3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232</v>
      </c>
      <c r="AU145" s="256" t="s">
        <v>89</v>
      </c>
      <c r="AV145" s="13" t="s">
        <v>89</v>
      </c>
      <c r="AW145" s="13" t="s">
        <v>33</v>
      </c>
      <c r="AX145" s="13" t="s">
        <v>78</v>
      </c>
      <c r="AY145" s="256" t="s">
        <v>224</v>
      </c>
    </row>
    <row r="146" s="13" customFormat="1">
      <c r="A146" s="13"/>
      <c r="B146" s="245"/>
      <c r="C146" s="246"/>
      <c r="D146" s="247" t="s">
        <v>232</v>
      </c>
      <c r="E146" s="248" t="s">
        <v>1</v>
      </c>
      <c r="F146" s="249" t="s">
        <v>5464</v>
      </c>
      <c r="G146" s="246"/>
      <c r="H146" s="250">
        <v>10.5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232</v>
      </c>
      <c r="AU146" s="256" t="s">
        <v>89</v>
      </c>
      <c r="AV146" s="13" t="s">
        <v>89</v>
      </c>
      <c r="AW146" s="13" t="s">
        <v>33</v>
      </c>
      <c r="AX146" s="13" t="s">
        <v>78</v>
      </c>
      <c r="AY146" s="256" t="s">
        <v>224</v>
      </c>
    </row>
    <row r="147" s="13" customFormat="1">
      <c r="A147" s="13"/>
      <c r="B147" s="245"/>
      <c r="C147" s="246"/>
      <c r="D147" s="247" t="s">
        <v>232</v>
      </c>
      <c r="E147" s="248" t="s">
        <v>1</v>
      </c>
      <c r="F147" s="249" t="s">
        <v>5459</v>
      </c>
      <c r="G147" s="246"/>
      <c r="H147" s="250">
        <v>2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232</v>
      </c>
      <c r="AU147" s="256" t="s">
        <v>89</v>
      </c>
      <c r="AV147" s="13" t="s">
        <v>89</v>
      </c>
      <c r="AW147" s="13" t="s">
        <v>33</v>
      </c>
      <c r="AX147" s="13" t="s">
        <v>78</v>
      </c>
      <c r="AY147" s="256" t="s">
        <v>224</v>
      </c>
    </row>
    <row r="148" s="13" customFormat="1">
      <c r="A148" s="13"/>
      <c r="B148" s="245"/>
      <c r="C148" s="246"/>
      <c r="D148" s="247" t="s">
        <v>232</v>
      </c>
      <c r="E148" s="248" t="s">
        <v>1</v>
      </c>
      <c r="F148" s="249" t="s">
        <v>5465</v>
      </c>
      <c r="G148" s="246"/>
      <c r="H148" s="250">
        <v>5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232</v>
      </c>
      <c r="AU148" s="256" t="s">
        <v>89</v>
      </c>
      <c r="AV148" s="13" t="s">
        <v>89</v>
      </c>
      <c r="AW148" s="13" t="s">
        <v>33</v>
      </c>
      <c r="AX148" s="13" t="s">
        <v>78</v>
      </c>
      <c r="AY148" s="256" t="s">
        <v>224</v>
      </c>
    </row>
    <row r="149" s="15" customFormat="1">
      <c r="A149" s="15"/>
      <c r="B149" s="267"/>
      <c r="C149" s="268"/>
      <c r="D149" s="247" t="s">
        <v>232</v>
      </c>
      <c r="E149" s="269" t="s">
        <v>1</v>
      </c>
      <c r="F149" s="270" t="s">
        <v>248</v>
      </c>
      <c r="G149" s="268"/>
      <c r="H149" s="271">
        <v>22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232</v>
      </c>
      <c r="AU149" s="277" t="s">
        <v>89</v>
      </c>
      <c r="AV149" s="15" t="s">
        <v>230</v>
      </c>
      <c r="AW149" s="15" t="s">
        <v>33</v>
      </c>
      <c r="AX149" s="15" t="s">
        <v>84</v>
      </c>
      <c r="AY149" s="277" t="s">
        <v>224</v>
      </c>
    </row>
    <row r="150" s="2" customFormat="1" ht="16.5" customHeight="1">
      <c r="A150" s="40"/>
      <c r="B150" s="41"/>
      <c r="C150" s="231" t="s">
        <v>93</v>
      </c>
      <c r="D150" s="231" t="s">
        <v>226</v>
      </c>
      <c r="E150" s="232" t="s">
        <v>5466</v>
      </c>
      <c r="F150" s="233" t="s">
        <v>5467</v>
      </c>
      <c r="G150" s="234" t="s">
        <v>229</v>
      </c>
      <c r="H150" s="235">
        <v>6.5</v>
      </c>
      <c r="I150" s="236"/>
      <c r="J150" s="237">
        <f>ROUND(I150*H150,2)</f>
        <v>0</v>
      </c>
      <c r="K150" s="238"/>
      <c r="L150" s="46"/>
      <c r="M150" s="239" t="s">
        <v>1</v>
      </c>
      <c r="N150" s="240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230</v>
      </c>
      <c r="AT150" s="243" t="s">
        <v>226</v>
      </c>
      <c r="AU150" s="243" t="s">
        <v>89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230</v>
      </c>
      <c r="BM150" s="243" t="s">
        <v>5468</v>
      </c>
    </row>
    <row r="151" s="13" customFormat="1">
      <c r="A151" s="13"/>
      <c r="B151" s="245"/>
      <c r="C151" s="246"/>
      <c r="D151" s="247" t="s">
        <v>232</v>
      </c>
      <c r="E151" s="248" t="s">
        <v>1</v>
      </c>
      <c r="F151" s="249" t="s">
        <v>5463</v>
      </c>
      <c r="G151" s="246"/>
      <c r="H151" s="250">
        <v>1.5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232</v>
      </c>
      <c r="AU151" s="256" t="s">
        <v>89</v>
      </c>
      <c r="AV151" s="13" t="s">
        <v>89</v>
      </c>
      <c r="AW151" s="13" t="s">
        <v>33</v>
      </c>
      <c r="AX151" s="13" t="s">
        <v>78</v>
      </c>
      <c r="AY151" s="256" t="s">
        <v>224</v>
      </c>
    </row>
    <row r="152" s="13" customFormat="1">
      <c r="A152" s="13"/>
      <c r="B152" s="245"/>
      <c r="C152" s="246"/>
      <c r="D152" s="247" t="s">
        <v>232</v>
      </c>
      <c r="E152" s="248" t="s">
        <v>1</v>
      </c>
      <c r="F152" s="249" t="s">
        <v>5458</v>
      </c>
      <c r="G152" s="246"/>
      <c r="H152" s="250">
        <v>3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232</v>
      </c>
      <c r="AU152" s="256" t="s">
        <v>89</v>
      </c>
      <c r="AV152" s="13" t="s">
        <v>89</v>
      </c>
      <c r="AW152" s="13" t="s">
        <v>33</v>
      </c>
      <c r="AX152" s="13" t="s">
        <v>78</v>
      </c>
      <c r="AY152" s="256" t="s">
        <v>224</v>
      </c>
    </row>
    <row r="153" s="13" customFormat="1">
      <c r="A153" s="13"/>
      <c r="B153" s="245"/>
      <c r="C153" s="246"/>
      <c r="D153" s="247" t="s">
        <v>232</v>
      </c>
      <c r="E153" s="248" t="s">
        <v>1</v>
      </c>
      <c r="F153" s="249" t="s">
        <v>5459</v>
      </c>
      <c r="G153" s="246"/>
      <c r="H153" s="250">
        <v>2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232</v>
      </c>
      <c r="AU153" s="256" t="s">
        <v>89</v>
      </c>
      <c r="AV153" s="13" t="s">
        <v>89</v>
      </c>
      <c r="AW153" s="13" t="s">
        <v>33</v>
      </c>
      <c r="AX153" s="13" t="s">
        <v>78</v>
      </c>
      <c r="AY153" s="256" t="s">
        <v>224</v>
      </c>
    </row>
    <row r="154" s="15" customFormat="1">
      <c r="A154" s="15"/>
      <c r="B154" s="267"/>
      <c r="C154" s="268"/>
      <c r="D154" s="247" t="s">
        <v>232</v>
      </c>
      <c r="E154" s="269" t="s">
        <v>1</v>
      </c>
      <c r="F154" s="270" t="s">
        <v>248</v>
      </c>
      <c r="G154" s="268"/>
      <c r="H154" s="271">
        <v>6.5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232</v>
      </c>
      <c r="AU154" s="277" t="s">
        <v>89</v>
      </c>
      <c r="AV154" s="15" t="s">
        <v>230</v>
      </c>
      <c r="AW154" s="15" t="s">
        <v>33</v>
      </c>
      <c r="AX154" s="15" t="s">
        <v>84</v>
      </c>
      <c r="AY154" s="277" t="s">
        <v>224</v>
      </c>
    </row>
    <row r="155" s="2" customFormat="1" ht="16.5" customHeight="1">
      <c r="A155" s="40"/>
      <c r="B155" s="41"/>
      <c r="C155" s="231" t="s">
        <v>230</v>
      </c>
      <c r="D155" s="231" t="s">
        <v>226</v>
      </c>
      <c r="E155" s="232" t="s">
        <v>5469</v>
      </c>
      <c r="F155" s="233" t="s">
        <v>5470</v>
      </c>
      <c r="G155" s="234" t="s">
        <v>229</v>
      </c>
      <c r="H155" s="235">
        <v>15.5</v>
      </c>
      <c r="I155" s="236"/>
      <c r="J155" s="237">
        <f>ROUND(I155*H155,2)</f>
        <v>0</v>
      </c>
      <c r="K155" s="238"/>
      <c r="L155" s="46"/>
      <c r="M155" s="239" t="s">
        <v>1</v>
      </c>
      <c r="N155" s="240" t="s">
        <v>44</v>
      </c>
      <c r="O155" s="93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3" t="s">
        <v>230</v>
      </c>
      <c r="AT155" s="243" t="s">
        <v>226</v>
      </c>
      <c r="AU155" s="243" t="s">
        <v>89</v>
      </c>
      <c r="AY155" s="19" t="s">
        <v>224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9" t="s">
        <v>89</v>
      </c>
      <c r="BK155" s="244">
        <f>ROUND(I155*H155,2)</f>
        <v>0</v>
      </c>
      <c r="BL155" s="19" t="s">
        <v>230</v>
      </c>
      <c r="BM155" s="243" t="s">
        <v>5471</v>
      </c>
    </row>
    <row r="156" s="13" customFormat="1">
      <c r="A156" s="13"/>
      <c r="B156" s="245"/>
      <c r="C156" s="246"/>
      <c r="D156" s="247" t="s">
        <v>232</v>
      </c>
      <c r="E156" s="248" t="s">
        <v>1</v>
      </c>
      <c r="F156" s="249" t="s">
        <v>5464</v>
      </c>
      <c r="G156" s="246"/>
      <c r="H156" s="250">
        <v>10.5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232</v>
      </c>
      <c r="AU156" s="256" t="s">
        <v>89</v>
      </c>
      <c r="AV156" s="13" t="s">
        <v>89</v>
      </c>
      <c r="AW156" s="13" t="s">
        <v>33</v>
      </c>
      <c r="AX156" s="13" t="s">
        <v>78</v>
      </c>
      <c r="AY156" s="256" t="s">
        <v>224</v>
      </c>
    </row>
    <row r="157" s="13" customFormat="1">
      <c r="A157" s="13"/>
      <c r="B157" s="245"/>
      <c r="C157" s="246"/>
      <c r="D157" s="247" t="s">
        <v>232</v>
      </c>
      <c r="E157" s="248" t="s">
        <v>1</v>
      </c>
      <c r="F157" s="249" t="s">
        <v>5465</v>
      </c>
      <c r="G157" s="246"/>
      <c r="H157" s="250">
        <v>5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232</v>
      </c>
      <c r="AU157" s="256" t="s">
        <v>89</v>
      </c>
      <c r="AV157" s="13" t="s">
        <v>89</v>
      </c>
      <c r="AW157" s="13" t="s">
        <v>33</v>
      </c>
      <c r="AX157" s="13" t="s">
        <v>78</v>
      </c>
      <c r="AY157" s="256" t="s">
        <v>224</v>
      </c>
    </row>
    <row r="158" s="15" customFormat="1">
      <c r="A158" s="15"/>
      <c r="B158" s="267"/>
      <c r="C158" s="268"/>
      <c r="D158" s="247" t="s">
        <v>232</v>
      </c>
      <c r="E158" s="269" t="s">
        <v>1</v>
      </c>
      <c r="F158" s="270" t="s">
        <v>248</v>
      </c>
      <c r="G158" s="268"/>
      <c r="H158" s="271">
        <v>15.5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232</v>
      </c>
      <c r="AU158" s="277" t="s">
        <v>89</v>
      </c>
      <c r="AV158" s="15" t="s">
        <v>230</v>
      </c>
      <c r="AW158" s="15" t="s">
        <v>33</v>
      </c>
      <c r="AX158" s="15" t="s">
        <v>84</v>
      </c>
      <c r="AY158" s="277" t="s">
        <v>224</v>
      </c>
    </row>
    <row r="159" s="2" customFormat="1" ht="16.5" customHeight="1">
      <c r="A159" s="40"/>
      <c r="B159" s="41"/>
      <c r="C159" s="231" t="s">
        <v>255</v>
      </c>
      <c r="D159" s="231" t="s">
        <v>226</v>
      </c>
      <c r="E159" s="232" t="s">
        <v>5472</v>
      </c>
      <c r="F159" s="233" t="s">
        <v>5473</v>
      </c>
      <c r="G159" s="234" t="s">
        <v>229</v>
      </c>
      <c r="H159" s="235">
        <v>15.5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5474</v>
      </c>
    </row>
    <row r="160" s="13" customFormat="1">
      <c r="A160" s="13"/>
      <c r="B160" s="245"/>
      <c r="C160" s="246"/>
      <c r="D160" s="247" t="s">
        <v>232</v>
      </c>
      <c r="E160" s="248" t="s">
        <v>1</v>
      </c>
      <c r="F160" s="249" t="s">
        <v>5464</v>
      </c>
      <c r="G160" s="246"/>
      <c r="H160" s="250">
        <v>10.5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232</v>
      </c>
      <c r="AU160" s="256" t="s">
        <v>89</v>
      </c>
      <c r="AV160" s="13" t="s">
        <v>89</v>
      </c>
      <c r="AW160" s="13" t="s">
        <v>33</v>
      </c>
      <c r="AX160" s="13" t="s">
        <v>78</v>
      </c>
      <c r="AY160" s="256" t="s">
        <v>224</v>
      </c>
    </row>
    <row r="161" s="13" customFormat="1">
      <c r="A161" s="13"/>
      <c r="B161" s="245"/>
      <c r="C161" s="246"/>
      <c r="D161" s="247" t="s">
        <v>232</v>
      </c>
      <c r="E161" s="248" t="s">
        <v>1</v>
      </c>
      <c r="F161" s="249" t="s">
        <v>5465</v>
      </c>
      <c r="G161" s="246"/>
      <c r="H161" s="250">
        <v>5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232</v>
      </c>
      <c r="AU161" s="256" t="s">
        <v>89</v>
      </c>
      <c r="AV161" s="13" t="s">
        <v>89</v>
      </c>
      <c r="AW161" s="13" t="s">
        <v>33</v>
      </c>
      <c r="AX161" s="13" t="s">
        <v>78</v>
      </c>
      <c r="AY161" s="256" t="s">
        <v>224</v>
      </c>
    </row>
    <row r="162" s="15" customFormat="1">
      <c r="A162" s="15"/>
      <c r="B162" s="267"/>
      <c r="C162" s="268"/>
      <c r="D162" s="247" t="s">
        <v>232</v>
      </c>
      <c r="E162" s="269" t="s">
        <v>1</v>
      </c>
      <c r="F162" s="270" t="s">
        <v>248</v>
      </c>
      <c r="G162" s="268"/>
      <c r="H162" s="271">
        <v>15.5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232</v>
      </c>
      <c r="AU162" s="277" t="s">
        <v>89</v>
      </c>
      <c r="AV162" s="15" t="s">
        <v>230</v>
      </c>
      <c r="AW162" s="15" t="s">
        <v>33</v>
      </c>
      <c r="AX162" s="15" t="s">
        <v>84</v>
      </c>
      <c r="AY162" s="277" t="s">
        <v>224</v>
      </c>
    </row>
    <row r="163" s="2" customFormat="1" ht="16.5" customHeight="1">
      <c r="A163" s="40"/>
      <c r="B163" s="41"/>
      <c r="C163" s="231" t="s">
        <v>260</v>
      </c>
      <c r="D163" s="231" t="s">
        <v>226</v>
      </c>
      <c r="E163" s="232" t="s">
        <v>5475</v>
      </c>
      <c r="F163" s="233" t="s">
        <v>5476</v>
      </c>
      <c r="G163" s="234" t="s">
        <v>273</v>
      </c>
      <c r="H163" s="235">
        <v>7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230</v>
      </c>
      <c r="AT163" s="243" t="s">
        <v>226</v>
      </c>
      <c r="AU163" s="243" t="s">
        <v>89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230</v>
      </c>
      <c r="BM163" s="243" t="s">
        <v>5477</v>
      </c>
    </row>
    <row r="164" s="13" customFormat="1">
      <c r="A164" s="13"/>
      <c r="B164" s="245"/>
      <c r="C164" s="246"/>
      <c r="D164" s="247" t="s">
        <v>232</v>
      </c>
      <c r="E164" s="248" t="s">
        <v>1</v>
      </c>
      <c r="F164" s="249" t="s">
        <v>5478</v>
      </c>
      <c r="G164" s="246"/>
      <c r="H164" s="250">
        <v>7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232</v>
      </c>
      <c r="AU164" s="256" t="s">
        <v>89</v>
      </c>
      <c r="AV164" s="13" t="s">
        <v>89</v>
      </c>
      <c r="AW164" s="13" t="s">
        <v>33</v>
      </c>
      <c r="AX164" s="13" t="s">
        <v>78</v>
      </c>
      <c r="AY164" s="256" t="s">
        <v>224</v>
      </c>
    </row>
    <row r="165" s="15" customFormat="1">
      <c r="A165" s="15"/>
      <c r="B165" s="267"/>
      <c r="C165" s="268"/>
      <c r="D165" s="247" t="s">
        <v>232</v>
      </c>
      <c r="E165" s="269" t="s">
        <v>1</v>
      </c>
      <c r="F165" s="270" t="s">
        <v>248</v>
      </c>
      <c r="G165" s="268"/>
      <c r="H165" s="271">
        <v>7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232</v>
      </c>
      <c r="AU165" s="277" t="s">
        <v>89</v>
      </c>
      <c r="AV165" s="15" t="s">
        <v>230</v>
      </c>
      <c r="AW165" s="15" t="s">
        <v>33</v>
      </c>
      <c r="AX165" s="15" t="s">
        <v>84</v>
      </c>
      <c r="AY165" s="277" t="s">
        <v>224</v>
      </c>
    </row>
    <row r="166" s="2" customFormat="1" ht="16.5" customHeight="1">
      <c r="A166" s="40"/>
      <c r="B166" s="41"/>
      <c r="C166" s="231" t="s">
        <v>264</v>
      </c>
      <c r="D166" s="231" t="s">
        <v>226</v>
      </c>
      <c r="E166" s="232" t="s">
        <v>5479</v>
      </c>
      <c r="F166" s="233" t="s">
        <v>5480</v>
      </c>
      <c r="G166" s="234" t="s">
        <v>2591</v>
      </c>
      <c r="H166" s="235">
        <v>80</v>
      </c>
      <c r="I166" s="236"/>
      <c r="J166" s="237">
        <f>ROUND(I166*H166,2)</f>
        <v>0</v>
      </c>
      <c r="K166" s="238"/>
      <c r="L166" s="46"/>
      <c r="M166" s="239" t="s">
        <v>1</v>
      </c>
      <c r="N166" s="240" t="s">
        <v>44</v>
      </c>
      <c r="O166" s="93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3" t="s">
        <v>230</v>
      </c>
      <c r="AT166" s="243" t="s">
        <v>226</v>
      </c>
      <c r="AU166" s="243" t="s">
        <v>89</v>
      </c>
      <c r="AY166" s="19" t="s">
        <v>224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9" t="s">
        <v>89</v>
      </c>
      <c r="BK166" s="244">
        <f>ROUND(I166*H166,2)</f>
        <v>0</v>
      </c>
      <c r="BL166" s="19" t="s">
        <v>230</v>
      </c>
      <c r="BM166" s="243" t="s">
        <v>5481</v>
      </c>
    </row>
    <row r="167" s="2" customFormat="1" ht="16.5" customHeight="1">
      <c r="A167" s="40"/>
      <c r="B167" s="41"/>
      <c r="C167" s="231" t="s">
        <v>270</v>
      </c>
      <c r="D167" s="231" t="s">
        <v>226</v>
      </c>
      <c r="E167" s="232" t="s">
        <v>5482</v>
      </c>
      <c r="F167" s="233" t="s">
        <v>5483</v>
      </c>
      <c r="G167" s="234" t="s">
        <v>5484</v>
      </c>
      <c r="H167" s="235">
        <v>10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230</v>
      </c>
      <c r="AT167" s="243" t="s">
        <v>226</v>
      </c>
      <c r="AU167" s="243" t="s">
        <v>89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230</v>
      </c>
      <c r="BM167" s="243" t="s">
        <v>5485</v>
      </c>
    </row>
    <row r="168" s="2" customFormat="1" ht="16.5" customHeight="1">
      <c r="A168" s="40"/>
      <c r="B168" s="41"/>
      <c r="C168" s="231" t="s">
        <v>276</v>
      </c>
      <c r="D168" s="231" t="s">
        <v>226</v>
      </c>
      <c r="E168" s="232" t="s">
        <v>5486</v>
      </c>
      <c r="F168" s="233" t="s">
        <v>5487</v>
      </c>
      <c r="G168" s="234" t="s">
        <v>273</v>
      </c>
      <c r="H168" s="235">
        <v>3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230</v>
      </c>
      <c r="AT168" s="243" t="s">
        <v>226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230</v>
      </c>
      <c r="BM168" s="243" t="s">
        <v>5488</v>
      </c>
    </row>
    <row r="169" s="13" customFormat="1">
      <c r="A169" s="13"/>
      <c r="B169" s="245"/>
      <c r="C169" s="246"/>
      <c r="D169" s="247" t="s">
        <v>232</v>
      </c>
      <c r="E169" s="248" t="s">
        <v>1</v>
      </c>
      <c r="F169" s="249" t="s">
        <v>5489</v>
      </c>
      <c r="G169" s="246"/>
      <c r="H169" s="250">
        <v>3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232</v>
      </c>
      <c r="AU169" s="256" t="s">
        <v>89</v>
      </c>
      <c r="AV169" s="13" t="s">
        <v>89</v>
      </c>
      <c r="AW169" s="13" t="s">
        <v>33</v>
      </c>
      <c r="AX169" s="13" t="s">
        <v>78</v>
      </c>
      <c r="AY169" s="256" t="s">
        <v>224</v>
      </c>
    </row>
    <row r="170" s="15" customFormat="1">
      <c r="A170" s="15"/>
      <c r="B170" s="267"/>
      <c r="C170" s="268"/>
      <c r="D170" s="247" t="s">
        <v>232</v>
      </c>
      <c r="E170" s="269" t="s">
        <v>1</v>
      </c>
      <c r="F170" s="270" t="s">
        <v>248</v>
      </c>
      <c r="G170" s="268"/>
      <c r="H170" s="271">
        <v>3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232</v>
      </c>
      <c r="AU170" s="277" t="s">
        <v>89</v>
      </c>
      <c r="AV170" s="15" t="s">
        <v>230</v>
      </c>
      <c r="AW170" s="15" t="s">
        <v>33</v>
      </c>
      <c r="AX170" s="15" t="s">
        <v>84</v>
      </c>
      <c r="AY170" s="277" t="s">
        <v>224</v>
      </c>
    </row>
    <row r="171" s="2" customFormat="1" ht="16.5" customHeight="1">
      <c r="A171" s="40"/>
      <c r="B171" s="41"/>
      <c r="C171" s="231" t="s">
        <v>281</v>
      </c>
      <c r="D171" s="231" t="s">
        <v>226</v>
      </c>
      <c r="E171" s="232" t="s">
        <v>5490</v>
      </c>
      <c r="F171" s="233" t="s">
        <v>5491</v>
      </c>
      <c r="G171" s="234" t="s">
        <v>273</v>
      </c>
      <c r="H171" s="235">
        <v>5</v>
      </c>
      <c r="I171" s="236"/>
      <c r="J171" s="237">
        <f>ROUND(I171*H171,2)</f>
        <v>0</v>
      </c>
      <c r="K171" s="238"/>
      <c r="L171" s="46"/>
      <c r="M171" s="239" t="s">
        <v>1</v>
      </c>
      <c r="N171" s="240" t="s">
        <v>44</v>
      </c>
      <c r="O171" s="93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3" t="s">
        <v>230</v>
      </c>
      <c r="AT171" s="243" t="s">
        <v>226</v>
      </c>
      <c r="AU171" s="243" t="s">
        <v>89</v>
      </c>
      <c r="AY171" s="19" t="s">
        <v>224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9" t="s">
        <v>89</v>
      </c>
      <c r="BK171" s="244">
        <f>ROUND(I171*H171,2)</f>
        <v>0</v>
      </c>
      <c r="BL171" s="19" t="s">
        <v>230</v>
      </c>
      <c r="BM171" s="243" t="s">
        <v>5492</v>
      </c>
    </row>
    <row r="172" s="13" customFormat="1">
      <c r="A172" s="13"/>
      <c r="B172" s="245"/>
      <c r="C172" s="246"/>
      <c r="D172" s="247" t="s">
        <v>232</v>
      </c>
      <c r="E172" s="248" t="s">
        <v>1</v>
      </c>
      <c r="F172" s="249" t="s">
        <v>5493</v>
      </c>
      <c r="G172" s="246"/>
      <c r="H172" s="250">
        <v>5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232</v>
      </c>
      <c r="AU172" s="256" t="s">
        <v>89</v>
      </c>
      <c r="AV172" s="13" t="s">
        <v>89</v>
      </c>
      <c r="AW172" s="13" t="s">
        <v>33</v>
      </c>
      <c r="AX172" s="13" t="s">
        <v>78</v>
      </c>
      <c r="AY172" s="256" t="s">
        <v>224</v>
      </c>
    </row>
    <row r="173" s="15" customFormat="1">
      <c r="A173" s="15"/>
      <c r="B173" s="267"/>
      <c r="C173" s="268"/>
      <c r="D173" s="247" t="s">
        <v>232</v>
      </c>
      <c r="E173" s="269" t="s">
        <v>1</v>
      </c>
      <c r="F173" s="270" t="s">
        <v>248</v>
      </c>
      <c r="G173" s="268"/>
      <c r="H173" s="271">
        <v>5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7" t="s">
        <v>232</v>
      </c>
      <c r="AU173" s="277" t="s">
        <v>89</v>
      </c>
      <c r="AV173" s="15" t="s">
        <v>230</v>
      </c>
      <c r="AW173" s="15" t="s">
        <v>33</v>
      </c>
      <c r="AX173" s="15" t="s">
        <v>84</v>
      </c>
      <c r="AY173" s="277" t="s">
        <v>224</v>
      </c>
    </row>
    <row r="174" s="2" customFormat="1" ht="16.5" customHeight="1">
      <c r="A174" s="40"/>
      <c r="B174" s="41"/>
      <c r="C174" s="231" t="s">
        <v>288</v>
      </c>
      <c r="D174" s="231" t="s">
        <v>226</v>
      </c>
      <c r="E174" s="232" t="s">
        <v>5494</v>
      </c>
      <c r="F174" s="233" t="s">
        <v>5495</v>
      </c>
      <c r="G174" s="234" t="s">
        <v>273</v>
      </c>
      <c r="H174" s="235">
        <v>8</v>
      </c>
      <c r="I174" s="236"/>
      <c r="J174" s="237">
        <f>ROUND(I174*H174,2)</f>
        <v>0</v>
      </c>
      <c r="K174" s="238"/>
      <c r="L174" s="46"/>
      <c r="M174" s="239" t="s">
        <v>1</v>
      </c>
      <c r="N174" s="240" t="s">
        <v>44</v>
      </c>
      <c r="O174" s="93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3" t="s">
        <v>230</v>
      </c>
      <c r="AT174" s="243" t="s">
        <v>226</v>
      </c>
      <c r="AU174" s="243" t="s">
        <v>89</v>
      </c>
      <c r="AY174" s="19" t="s">
        <v>224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9" t="s">
        <v>89</v>
      </c>
      <c r="BK174" s="244">
        <f>ROUND(I174*H174,2)</f>
        <v>0</v>
      </c>
      <c r="BL174" s="19" t="s">
        <v>230</v>
      </c>
      <c r="BM174" s="243" t="s">
        <v>5496</v>
      </c>
    </row>
    <row r="175" s="13" customFormat="1">
      <c r="A175" s="13"/>
      <c r="B175" s="245"/>
      <c r="C175" s="246"/>
      <c r="D175" s="247" t="s">
        <v>232</v>
      </c>
      <c r="E175" s="248" t="s">
        <v>1</v>
      </c>
      <c r="F175" s="249" t="s">
        <v>5497</v>
      </c>
      <c r="G175" s="246"/>
      <c r="H175" s="250">
        <v>8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232</v>
      </c>
      <c r="AU175" s="256" t="s">
        <v>89</v>
      </c>
      <c r="AV175" s="13" t="s">
        <v>89</v>
      </c>
      <c r="AW175" s="13" t="s">
        <v>33</v>
      </c>
      <c r="AX175" s="13" t="s">
        <v>78</v>
      </c>
      <c r="AY175" s="256" t="s">
        <v>224</v>
      </c>
    </row>
    <row r="176" s="15" customFormat="1">
      <c r="A176" s="15"/>
      <c r="B176" s="267"/>
      <c r="C176" s="268"/>
      <c r="D176" s="247" t="s">
        <v>232</v>
      </c>
      <c r="E176" s="269" t="s">
        <v>1</v>
      </c>
      <c r="F176" s="270" t="s">
        <v>248</v>
      </c>
      <c r="G176" s="268"/>
      <c r="H176" s="271">
        <v>8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232</v>
      </c>
      <c r="AU176" s="277" t="s">
        <v>89</v>
      </c>
      <c r="AV176" s="15" t="s">
        <v>230</v>
      </c>
      <c r="AW176" s="15" t="s">
        <v>33</v>
      </c>
      <c r="AX176" s="15" t="s">
        <v>84</v>
      </c>
      <c r="AY176" s="277" t="s">
        <v>224</v>
      </c>
    </row>
    <row r="177" s="2" customFormat="1" ht="16.5" customHeight="1">
      <c r="A177" s="40"/>
      <c r="B177" s="41"/>
      <c r="C177" s="231" t="s">
        <v>8</v>
      </c>
      <c r="D177" s="231" t="s">
        <v>226</v>
      </c>
      <c r="E177" s="232" t="s">
        <v>5498</v>
      </c>
      <c r="F177" s="233" t="s">
        <v>5499</v>
      </c>
      <c r="G177" s="234" t="s">
        <v>236</v>
      </c>
      <c r="H177" s="235">
        <v>63.649999999999999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230</v>
      </c>
      <c r="AT177" s="243" t="s">
        <v>226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230</v>
      </c>
      <c r="BM177" s="243" t="s">
        <v>5500</v>
      </c>
    </row>
    <row r="178" s="2" customFormat="1" ht="21.75" customHeight="1">
      <c r="A178" s="40"/>
      <c r="B178" s="41"/>
      <c r="C178" s="231" t="s">
        <v>304</v>
      </c>
      <c r="D178" s="231" t="s">
        <v>226</v>
      </c>
      <c r="E178" s="232" t="s">
        <v>5501</v>
      </c>
      <c r="F178" s="233" t="s">
        <v>5502</v>
      </c>
      <c r="G178" s="234" t="s">
        <v>236</v>
      </c>
      <c r="H178" s="235">
        <v>29.59</v>
      </c>
      <c r="I178" s="236"/>
      <c r="J178" s="237">
        <f>ROUND(I178*H178,2)</f>
        <v>0</v>
      </c>
      <c r="K178" s="238"/>
      <c r="L178" s="46"/>
      <c r="M178" s="239" t="s">
        <v>1</v>
      </c>
      <c r="N178" s="240" t="s">
        <v>44</v>
      </c>
      <c r="O178" s="93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3" t="s">
        <v>230</v>
      </c>
      <c r="AT178" s="243" t="s">
        <v>226</v>
      </c>
      <c r="AU178" s="243" t="s">
        <v>89</v>
      </c>
      <c r="AY178" s="19" t="s">
        <v>224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9" t="s">
        <v>89</v>
      </c>
      <c r="BK178" s="244">
        <f>ROUND(I178*H178,2)</f>
        <v>0</v>
      </c>
      <c r="BL178" s="19" t="s">
        <v>230</v>
      </c>
      <c r="BM178" s="243" t="s">
        <v>5503</v>
      </c>
    </row>
    <row r="179" s="14" customFormat="1">
      <c r="A179" s="14"/>
      <c r="B179" s="257"/>
      <c r="C179" s="258"/>
      <c r="D179" s="247" t="s">
        <v>232</v>
      </c>
      <c r="E179" s="259" t="s">
        <v>1</v>
      </c>
      <c r="F179" s="260" t="s">
        <v>5504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232</v>
      </c>
      <c r="AU179" s="266" t="s">
        <v>89</v>
      </c>
      <c r="AV179" s="14" t="s">
        <v>84</v>
      </c>
      <c r="AW179" s="14" t="s">
        <v>33</v>
      </c>
      <c r="AX179" s="14" t="s">
        <v>78</v>
      </c>
      <c r="AY179" s="266" t="s">
        <v>224</v>
      </c>
    </row>
    <row r="180" s="13" customFormat="1">
      <c r="A180" s="13"/>
      <c r="B180" s="245"/>
      <c r="C180" s="246"/>
      <c r="D180" s="247" t="s">
        <v>232</v>
      </c>
      <c r="E180" s="248" t="s">
        <v>1</v>
      </c>
      <c r="F180" s="249" t="s">
        <v>5505</v>
      </c>
      <c r="G180" s="246"/>
      <c r="H180" s="250">
        <v>25.109999999999999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232</v>
      </c>
      <c r="AU180" s="256" t="s">
        <v>89</v>
      </c>
      <c r="AV180" s="13" t="s">
        <v>89</v>
      </c>
      <c r="AW180" s="13" t="s">
        <v>33</v>
      </c>
      <c r="AX180" s="13" t="s">
        <v>78</v>
      </c>
      <c r="AY180" s="256" t="s">
        <v>224</v>
      </c>
    </row>
    <row r="181" s="14" customFormat="1">
      <c r="A181" s="14"/>
      <c r="B181" s="257"/>
      <c r="C181" s="258"/>
      <c r="D181" s="247" t="s">
        <v>232</v>
      </c>
      <c r="E181" s="259" t="s">
        <v>1</v>
      </c>
      <c r="F181" s="260" t="s">
        <v>5506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232</v>
      </c>
      <c r="AU181" s="266" t="s">
        <v>89</v>
      </c>
      <c r="AV181" s="14" t="s">
        <v>84</v>
      </c>
      <c r="AW181" s="14" t="s">
        <v>33</v>
      </c>
      <c r="AX181" s="14" t="s">
        <v>78</v>
      </c>
      <c r="AY181" s="266" t="s">
        <v>224</v>
      </c>
    </row>
    <row r="182" s="13" customFormat="1">
      <c r="A182" s="13"/>
      <c r="B182" s="245"/>
      <c r="C182" s="246"/>
      <c r="D182" s="247" t="s">
        <v>232</v>
      </c>
      <c r="E182" s="248" t="s">
        <v>1</v>
      </c>
      <c r="F182" s="249" t="s">
        <v>5507</v>
      </c>
      <c r="G182" s="246"/>
      <c r="H182" s="250">
        <v>0.79000000000000004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232</v>
      </c>
      <c r="AU182" s="256" t="s">
        <v>89</v>
      </c>
      <c r="AV182" s="13" t="s">
        <v>89</v>
      </c>
      <c r="AW182" s="13" t="s">
        <v>33</v>
      </c>
      <c r="AX182" s="13" t="s">
        <v>78</v>
      </c>
      <c r="AY182" s="256" t="s">
        <v>224</v>
      </c>
    </row>
    <row r="183" s="13" customFormat="1">
      <c r="A183" s="13"/>
      <c r="B183" s="245"/>
      <c r="C183" s="246"/>
      <c r="D183" s="247" t="s">
        <v>232</v>
      </c>
      <c r="E183" s="248" t="s">
        <v>1</v>
      </c>
      <c r="F183" s="249" t="s">
        <v>5508</v>
      </c>
      <c r="G183" s="246"/>
      <c r="H183" s="250">
        <v>3.6899999999999999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232</v>
      </c>
      <c r="AU183" s="256" t="s">
        <v>89</v>
      </c>
      <c r="AV183" s="13" t="s">
        <v>89</v>
      </c>
      <c r="AW183" s="13" t="s">
        <v>33</v>
      </c>
      <c r="AX183" s="13" t="s">
        <v>78</v>
      </c>
      <c r="AY183" s="256" t="s">
        <v>224</v>
      </c>
    </row>
    <row r="184" s="15" customFormat="1">
      <c r="A184" s="15"/>
      <c r="B184" s="267"/>
      <c r="C184" s="268"/>
      <c r="D184" s="247" t="s">
        <v>232</v>
      </c>
      <c r="E184" s="269" t="s">
        <v>1</v>
      </c>
      <c r="F184" s="270" t="s">
        <v>248</v>
      </c>
      <c r="G184" s="268"/>
      <c r="H184" s="271">
        <v>29.59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232</v>
      </c>
      <c r="AU184" s="277" t="s">
        <v>89</v>
      </c>
      <c r="AV184" s="15" t="s">
        <v>230</v>
      </c>
      <c r="AW184" s="15" t="s">
        <v>33</v>
      </c>
      <c r="AX184" s="15" t="s">
        <v>84</v>
      </c>
      <c r="AY184" s="277" t="s">
        <v>224</v>
      </c>
    </row>
    <row r="185" s="2" customFormat="1" ht="16.5" customHeight="1">
      <c r="A185" s="40"/>
      <c r="B185" s="41"/>
      <c r="C185" s="231" t="s">
        <v>310</v>
      </c>
      <c r="D185" s="231" t="s">
        <v>226</v>
      </c>
      <c r="E185" s="232" t="s">
        <v>5509</v>
      </c>
      <c r="F185" s="233" t="s">
        <v>5510</v>
      </c>
      <c r="G185" s="234" t="s">
        <v>236</v>
      </c>
      <c r="H185" s="235">
        <v>42.100000000000001</v>
      </c>
      <c r="I185" s="236"/>
      <c r="J185" s="237">
        <f>ROUND(I185*H185,2)</f>
        <v>0</v>
      </c>
      <c r="K185" s="238"/>
      <c r="L185" s="46"/>
      <c r="M185" s="239" t="s">
        <v>1</v>
      </c>
      <c r="N185" s="240" t="s">
        <v>44</v>
      </c>
      <c r="O185" s="93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3" t="s">
        <v>230</v>
      </c>
      <c r="AT185" s="243" t="s">
        <v>226</v>
      </c>
      <c r="AU185" s="243" t="s">
        <v>89</v>
      </c>
      <c r="AY185" s="19" t="s">
        <v>224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9" t="s">
        <v>89</v>
      </c>
      <c r="BK185" s="244">
        <f>ROUND(I185*H185,2)</f>
        <v>0</v>
      </c>
      <c r="BL185" s="19" t="s">
        <v>230</v>
      </c>
      <c r="BM185" s="243" t="s">
        <v>5511</v>
      </c>
    </row>
    <row r="186" s="13" customFormat="1">
      <c r="A186" s="13"/>
      <c r="B186" s="245"/>
      <c r="C186" s="246"/>
      <c r="D186" s="247" t="s">
        <v>232</v>
      </c>
      <c r="E186" s="248" t="s">
        <v>1</v>
      </c>
      <c r="F186" s="249" t="s">
        <v>5512</v>
      </c>
      <c r="G186" s="246"/>
      <c r="H186" s="250">
        <v>6</v>
      </c>
      <c r="I186" s="251"/>
      <c r="J186" s="246"/>
      <c r="K186" s="246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232</v>
      </c>
      <c r="AU186" s="256" t="s">
        <v>89</v>
      </c>
      <c r="AV186" s="13" t="s">
        <v>89</v>
      </c>
      <c r="AW186" s="13" t="s">
        <v>33</v>
      </c>
      <c r="AX186" s="13" t="s">
        <v>78</v>
      </c>
      <c r="AY186" s="256" t="s">
        <v>224</v>
      </c>
    </row>
    <row r="187" s="13" customFormat="1">
      <c r="A187" s="13"/>
      <c r="B187" s="245"/>
      <c r="C187" s="246"/>
      <c r="D187" s="247" t="s">
        <v>232</v>
      </c>
      <c r="E187" s="248" t="s">
        <v>1</v>
      </c>
      <c r="F187" s="249" t="s">
        <v>5513</v>
      </c>
      <c r="G187" s="246"/>
      <c r="H187" s="250">
        <v>14.08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232</v>
      </c>
      <c r="AU187" s="256" t="s">
        <v>89</v>
      </c>
      <c r="AV187" s="13" t="s">
        <v>89</v>
      </c>
      <c r="AW187" s="13" t="s">
        <v>33</v>
      </c>
      <c r="AX187" s="13" t="s">
        <v>78</v>
      </c>
      <c r="AY187" s="256" t="s">
        <v>224</v>
      </c>
    </row>
    <row r="188" s="13" customFormat="1">
      <c r="A188" s="13"/>
      <c r="B188" s="245"/>
      <c r="C188" s="246"/>
      <c r="D188" s="247" t="s">
        <v>232</v>
      </c>
      <c r="E188" s="248" t="s">
        <v>1</v>
      </c>
      <c r="F188" s="249" t="s">
        <v>5514</v>
      </c>
      <c r="G188" s="246"/>
      <c r="H188" s="250">
        <v>7.0199999999999996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232</v>
      </c>
      <c r="AU188" s="256" t="s">
        <v>89</v>
      </c>
      <c r="AV188" s="13" t="s">
        <v>89</v>
      </c>
      <c r="AW188" s="13" t="s">
        <v>33</v>
      </c>
      <c r="AX188" s="13" t="s">
        <v>78</v>
      </c>
      <c r="AY188" s="256" t="s">
        <v>224</v>
      </c>
    </row>
    <row r="189" s="13" customFormat="1">
      <c r="A189" s="13"/>
      <c r="B189" s="245"/>
      <c r="C189" s="246"/>
      <c r="D189" s="247" t="s">
        <v>232</v>
      </c>
      <c r="E189" s="248" t="s">
        <v>1</v>
      </c>
      <c r="F189" s="249" t="s">
        <v>5515</v>
      </c>
      <c r="G189" s="246"/>
      <c r="H189" s="250">
        <v>15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232</v>
      </c>
      <c r="AU189" s="256" t="s">
        <v>89</v>
      </c>
      <c r="AV189" s="13" t="s">
        <v>89</v>
      </c>
      <c r="AW189" s="13" t="s">
        <v>33</v>
      </c>
      <c r="AX189" s="13" t="s">
        <v>78</v>
      </c>
      <c r="AY189" s="256" t="s">
        <v>224</v>
      </c>
    </row>
    <row r="190" s="15" customFormat="1">
      <c r="A190" s="15"/>
      <c r="B190" s="267"/>
      <c r="C190" s="268"/>
      <c r="D190" s="247" t="s">
        <v>232</v>
      </c>
      <c r="E190" s="269" t="s">
        <v>1</v>
      </c>
      <c r="F190" s="270" t="s">
        <v>248</v>
      </c>
      <c r="G190" s="268"/>
      <c r="H190" s="271">
        <v>42.100000000000001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232</v>
      </c>
      <c r="AU190" s="277" t="s">
        <v>89</v>
      </c>
      <c r="AV190" s="15" t="s">
        <v>230</v>
      </c>
      <c r="AW190" s="15" t="s">
        <v>33</v>
      </c>
      <c r="AX190" s="15" t="s">
        <v>84</v>
      </c>
      <c r="AY190" s="277" t="s">
        <v>224</v>
      </c>
    </row>
    <row r="191" s="2" customFormat="1" ht="24.15" customHeight="1">
      <c r="A191" s="40"/>
      <c r="B191" s="41"/>
      <c r="C191" s="231" t="s">
        <v>315</v>
      </c>
      <c r="D191" s="231" t="s">
        <v>226</v>
      </c>
      <c r="E191" s="232" t="s">
        <v>5516</v>
      </c>
      <c r="F191" s="233" t="s">
        <v>5517</v>
      </c>
      <c r="G191" s="234" t="s">
        <v>273</v>
      </c>
      <c r="H191" s="235">
        <v>8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230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230</v>
      </c>
      <c r="BM191" s="243" t="s">
        <v>5518</v>
      </c>
    </row>
    <row r="192" s="13" customFormat="1">
      <c r="A192" s="13"/>
      <c r="B192" s="245"/>
      <c r="C192" s="246"/>
      <c r="D192" s="247" t="s">
        <v>232</v>
      </c>
      <c r="E192" s="248" t="s">
        <v>1</v>
      </c>
      <c r="F192" s="249" t="s">
        <v>5519</v>
      </c>
      <c r="G192" s="246"/>
      <c r="H192" s="250">
        <v>8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232</v>
      </c>
      <c r="AU192" s="256" t="s">
        <v>89</v>
      </c>
      <c r="AV192" s="13" t="s">
        <v>89</v>
      </c>
      <c r="AW192" s="13" t="s">
        <v>33</v>
      </c>
      <c r="AX192" s="13" t="s">
        <v>78</v>
      </c>
      <c r="AY192" s="256" t="s">
        <v>224</v>
      </c>
    </row>
    <row r="193" s="15" customFormat="1">
      <c r="A193" s="15"/>
      <c r="B193" s="267"/>
      <c r="C193" s="268"/>
      <c r="D193" s="247" t="s">
        <v>232</v>
      </c>
      <c r="E193" s="269" t="s">
        <v>1</v>
      </c>
      <c r="F193" s="270" t="s">
        <v>248</v>
      </c>
      <c r="G193" s="268"/>
      <c r="H193" s="271">
        <v>8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232</v>
      </c>
      <c r="AU193" s="277" t="s">
        <v>89</v>
      </c>
      <c r="AV193" s="15" t="s">
        <v>230</v>
      </c>
      <c r="AW193" s="15" t="s">
        <v>33</v>
      </c>
      <c r="AX193" s="15" t="s">
        <v>84</v>
      </c>
      <c r="AY193" s="277" t="s">
        <v>224</v>
      </c>
    </row>
    <row r="194" s="2" customFormat="1" ht="24.15" customHeight="1">
      <c r="A194" s="40"/>
      <c r="B194" s="41"/>
      <c r="C194" s="231" t="s">
        <v>319</v>
      </c>
      <c r="D194" s="231" t="s">
        <v>226</v>
      </c>
      <c r="E194" s="232" t="s">
        <v>5520</v>
      </c>
      <c r="F194" s="233" t="s">
        <v>5521</v>
      </c>
      <c r="G194" s="234" t="s">
        <v>273</v>
      </c>
      <c r="H194" s="235">
        <v>4</v>
      </c>
      <c r="I194" s="236"/>
      <c r="J194" s="237">
        <f>ROUND(I194*H194,2)</f>
        <v>0</v>
      </c>
      <c r="K194" s="238"/>
      <c r="L194" s="46"/>
      <c r="M194" s="239" t="s">
        <v>1</v>
      </c>
      <c r="N194" s="240" t="s">
        <v>44</v>
      </c>
      <c r="O194" s="93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3" t="s">
        <v>230</v>
      </c>
      <c r="AT194" s="243" t="s">
        <v>226</v>
      </c>
      <c r="AU194" s="243" t="s">
        <v>89</v>
      </c>
      <c r="AY194" s="19" t="s">
        <v>224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9" t="s">
        <v>89</v>
      </c>
      <c r="BK194" s="244">
        <f>ROUND(I194*H194,2)</f>
        <v>0</v>
      </c>
      <c r="BL194" s="19" t="s">
        <v>230</v>
      </c>
      <c r="BM194" s="243" t="s">
        <v>5522</v>
      </c>
    </row>
    <row r="195" s="13" customFormat="1">
      <c r="A195" s="13"/>
      <c r="B195" s="245"/>
      <c r="C195" s="246"/>
      <c r="D195" s="247" t="s">
        <v>232</v>
      </c>
      <c r="E195" s="248" t="s">
        <v>1</v>
      </c>
      <c r="F195" s="249" t="s">
        <v>5523</v>
      </c>
      <c r="G195" s="246"/>
      <c r="H195" s="250">
        <v>4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232</v>
      </c>
      <c r="AU195" s="256" t="s">
        <v>89</v>
      </c>
      <c r="AV195" s="13" t="s">
        <v>89</v>
      </c>
      <c r="AW195" s="13" t="s">
        <v>33</v>
      </c>
      <c r="AX195" s="13" t="s">
        <v>78</v>
      </c>
      <c r="AY195" s="256" t="s">
        <v>224</v>
      </c>
    </row>
    <row r="196" s="15" customFormat="1">
      <c r="A196" s="15"/>
      <c r="B196" s="267"/>
      <c r="C196" s="268"/>
      <c r="D196" s="247" t="s">
        <v>232</v>
      </c>
      <c r="E196" s="269" t="s">
        <v>1</v>
      </c>
      <c r="F196" s="270" t="s">
        <v>248</v>
      </c>
      <c r="G196" s="268"/>
      <c r="H196" s="271">
        <v>4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232</v>
      </c>
      <c r="AU196" s="277" t="s">
        <v>89</v>
      </c>
      <c r="AV196" s="15" t="s">
        <v>230</v>
      </c>
      <c r="AW196" s="15" t="s">
        <v>33</v>
      </c>
      <c r="AX196" s="15" t="s">
        <v>84</v>
      </c>
      <c r="AY196" s="277" t="s">
        <v>224</v>
      </c>
    </row>
    <row r="197" s="2" customFormat="1" ht="16.5" customHeight="1">
      <c r="A197" s="40"/>
      <c r="B197" s="41"/>
      <c r="C197" s="231" t="s">
        <v>326</v>
      </c>
      <c r="D197" s="231" t="s">
        <v>226</v>
      </c>
      <c r="E197" s="232" t="s">
        <v>5524</v>
      </c>
      <c r="F197" s="233" t="s">
        <v>5525</v>
      </c>
      <c r="G197" s="234" t="s">
        <v>229</v>
      </c>
      <c r="H197" s="235">
        <v>59.18</v>
      </c>
      <c r="I197" s="236"/>
      <c r="J197" s="237">
        <f>ROUND(I197*H197,2)</f>
        <v>0</v>
      </c>
      <c r="K197" s="238"/>
      <c r="L197" s="46"/>
      <c r="M197" s="239" t="s">
        <v>1</v>
      </c>
      <c r="N197" s="240" t="s">
        <v>44</v>
      </c>
      <c r="O197" s="93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3" t="s">
        <v>230</v>
      </c>
      <c r="AT197" s="243" t="s">
        <v>226</v>
      </c>
      <c r="AU197" s="243" t="s">
        <v>89</v>
      </c>
      <c r="AY197" s="19" t="s">
        <v>224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9" t="s">
        <v>89</v>
      </c>
      <c r="BK197" s="244">
        <f>ROUND(I197*H197,2)</f>
        <v>0</v>
      </c>
      <c r="BL197" s="19" t="s">
        <v>230</v>
      </c>
      <c r="BM197" s="243" t="s">
        <v>5526</v>
      </c>
    </row>
    <row r="198" s="14" customFormat="1">
      <c r="A198" s="14"/>
      <c r="B198" s="257"/>
      <c r="C198" s="258"/>
      <c r="D198" s="247" t="s">
        <v>232</v>
      </c>
      <c r="E198" s="259" t="s">
        <v>1</v>
      </c>
      <c r="F198" s="260" t="s">
        <v>5504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232</v>
      </c>
      <c r="AU198" s="266" t="s">
        <v>89</v>
      </c>
      <c r="AV198" s="14" t="s">
        <v>84</v>
      </c>
      <c r="AW198" s="14" t="s">
        <v>33</v>
      </c>
      <c r="AX198" s="14" t="s">
        <v>78</v>
      </c>
      <c r="AY198" s="266" t="s">
        <v>224</v>
      </c>
    </row>
    <row r="199" s="13" customFormat="1">
      <c r="A199" s="13"/>
      <c r="B199" s="245"/>
      <c r="C199" s="246"/>
      <c r="D199" s="247" t="s">
        <v>232</v>
      </c>
      <c r="E199" s="248" t="s">
        <v>1</v>
      </c>
      <c r="F199" s="249" t="s">
        <v>5527</v>
      </c>
      <c r="G199" s="246"/>
      <c r="H199" s="250">
        <v>50.219999999999999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232</v>
      </c>
      <c r="AU199" s="256" t="s">
        <v>89</v>
      </c>
      <c r="AV199" s="13" t="s">
        <v>89</v>
      </c>
      <c r="AW199" s="13" t="s">
        <v>33</v>
      </c>
      <c r="AX199" s="13" t="s">
        <v>78</v>
      </c>
      <c r="AY199" s="256" t="s">
        <v>224</v>
      </c>
    </row>
    <row r="200" s="14" customFormat="1">
      <c r="A200" s="14"/>
      <c r="B200" s="257"/>
      <c r="C200" s="258"/>
      <c r="D200" s="247" t="s">
        <v>232</v>
      </c>
      <c r="E200" s="259" t="s">
        <v>1</v>
      </c>
      <c r="F200" s="260" t="s">
        <v>5506</v>
      </c>
      <c r="G200" s="258"/>
      <c r="H200" s="259" t="s">
        <v>1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232</v>
      </c>
      <c r="AU200" s="266" t="s">
        <v>89</v>
      </c>
      <c r="AV200" s="14" t="s">
        <v>84</v>
      </c>
      <c r="AW200" s="14" t="s">
        <v>33</v>
      </c>
      <c r="AX200" s="14" t="s">
        <v>78</v>
      </c>
      <c r="AY200" s="266" t="s">
        <v>224</v>
      </c>
    </row>
    <row r="201" s="13" customFormat="1">
      <c r="A201" s="13"/>
      <c r="B201" s="245"/>
      <c r="C201" s="246"/>
      <c r="D201" s="247" t="s">
        <v>232</v>
      </c>
      <c r="E201" s="248" t="s">
        <v>1</v>
      </c>
      <c r="F201" s="249" t="s">
        <v>5528</v>
      </c>
      <c r="G201" s="246"/>
      <c r="H201" s="250">
        <v>1.5800000000000001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232</v>
      </c>
      <c r="AU201" s="256" t="s">
        <v>89</v>
      </c>
      <c r="AV201" s="13" t="s">
        <v>89</v>
      </c>
      <c r="AW201" s="13" t="s">
        <v>33</v>
      </c>
      <c r="AX201" s="13" t="s">
        <v>78</v>
      </c>
      <c r="AY201" s="256" t="s">
        <v>224</v>
      </c>
    </row>
    <row r="202" s="13" customFormat="1">
      <c r="A202" s="13"/>
      <c r="B202" s="245"/>
      <c r="C202" s="246"/>
      <c r="D202" s="247" t="s">
        <v>232</v>
      </c>
      <c r="E202" s="248" t="s">
        <v>1</v>
      </c>
      <c r="F202" s="249" t="s">
        <v>5529</v>
      </c>
      <c r="G202" s="246"/>
      <c r="H202" s="250">
        <v>7.3799999999999999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232</v>
      </c>
      <c r="AU202" s="256" t="s">
        <v>89</v>
      </c>
      <c r="AV202" s="13" t="s">
        <v>89</v>
      </c>
      <c r="AW202" s="13" t="s">
        <v>33</v>
      </c>
      <c r="AX202" s="13" t="s">
        <v>78</v>
      </c>
      <c r="AY202" s="256" t="s">
        <v>224</v>
      </c>
    </row>
    <row r="203" s="15" customFormat="1">
      <c r="A203" s="15"/>
      <c r="B203" s="267"/>
      <c r="C203" s="268"/>
      <c r="D203" s="247" t="s">
        <v>232</v>
      </c>
      <c r="E203" s="269" t="s">
        <v>1</v>
      </c>
      <c r="F203" s="270" t="s">
        <v>248</v>
      </c>
      <c r="G203" s="268"/>
      <c r="H203" s="271">
        <v>59.18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232</v>
      </c>
      <c r="AU203" s="277" t="s">
        <v>89</v>
      </c>
      <c r="AV203" s="15" t="s">
        <v>230</v>
      </c>
      <c r="AW203" s="15" t="s">
        <v>33</v>
      </c>
      <c r="AX203" s="15" t="s">
        <v>84</v>
      </c>
      <c r="AY203" s="277" t="s">
        <v>224</v>
      </c>
    </row>
    <row r="204" s="2" customFormat="1" ht="16.5" customHeight="1">
      <c r="A204" s="40"/>
      <c r="B204" s="41"/>
      <c r="C204" s="231" t="s">
        <v>334</v>
      </c>
      <c r="D204" s="231" t="s">
        <v>226</v>
      </c>
      <c r="E204" s="232" t="s">
        <v>5530</v>
      </c>
      <c r="F204" s="233" t="s">
        <v>5531</v>
      </c>
      <c r="G204" s="234" t="s">
        <v>229</v>
      </c>
      <c r="H204" s="235">
        <v>59.18</v>
      </c>
      <c r="I204" s="236"/>
      <c r="J204" s="237">
        <f>ROUND(I204*H204,2)</f>
        <v>0</v>
      </c>
      <c r="K204" s="238"/>
      <c r="L204" s="46"/>
      <c r="M204" s="239" t="s">
        <v>1</v>
      </c>
      <c r="N204" s="240" t="s">
        <v>44</v>
      </c>
      <c r="O204" s="93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3" t="s">
        <v>230</v>
      </c>
      <c r="AT204" s="243" t="s">
        <v>226</v>
      </c>
      <c r="AU204" s="243" t="s">
        <v>89</v>
      </c>
      <c r="AY204" s="19" t="s">
        <v>224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9" t="s">
        <v>89</v>
      </c>
      <c r="BK204" s="244">
        <f>ROUND(I204*H204,2)</f>
        <v>0</v>
      </c>
      <c r="BL204" s="19" t="s">
        <v>230</v>
      </c>
      <c r="BM204" s="243" t="s">
        <v>5532</v>
      </c>
    </row>
    <row r="205" s="2" customFormat="1" ht="16.5" customHeight="1">
      <c r="A205" s="40"/>
      <c r="B205" s="41"/>
      <c r="C205" s="231" t="s">
        <v>341</v>
      </c>
      <c r="D205" s="231" t="s">
        <v>226</v>
      </c>
      <c r="E205" s="232" t="s">
        <v>5533</v>
      </c>
      <c r="F205" s="233" t="s">
        <v>5534</v>
      </c>
      <c r="G205" s="234" t="s">
        <v>229</v>
      </c>
      <c r="H205" s="235">
        <v>100.01000000000001</v>
      </c>
      <c r="I205" s="236"/>
      <c r="J205" s="237">
        <f>ROUND(I205*H205,2)</f>
        <v>0</v>
      </c>
      <c r="K205" s="238"/>
      <c r="L205" s="46"/>
      <c r="M205" s="239" t="s">
        <v>1</v>
      </c>
      <c r="N205" s="240" t="s">
        <v>44</v>
      </c>
      <c r="O205" s="93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230</v>
      </c>
      <c r="AT205" s="243" t="s">
        <v>226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230</v>
      </c>
      <c r="BM205" s="243" t="s">
        <v>5535</v>
      </c>
    </row>
    <row r="206" s="13" customFormat="1">
      <c r="A206" s="13"/>
      <c r="B206" s="245"/>
      <c r="C206" s="246"/>
      <c r="D206" s="247" t="s">
        <v>232</v>
      </c>
      <c r="E206" s="248" t="s">
        <v>1</v>
      </c>
      <c r="F206" s="249" t="s">
        <v>5536</v>
      </c>
      <c r="G206" s="246"/>
      <c r="H206" s="250">
        <v>18.300000000000001</v>
      </c>
      <c r="I206" s="251"/>
      <c r="J206" s="246"/>
      <c r="K206" s="246"/>
      <c r="L206" s="252"/>
      <c r="M206" s="253"/>
      <c r="N206" s="254"/>
      <c r="O206" s="254"/>
      <c r="P206" s="254"/>
      <c r="Q206" s="254"/>
      <c r="R206" s="254"/>
      <c r="S206" s="254"/>
      <c r="T206" s="25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6" t="s">
        <v>232</v>
      </c>
      <c r="AU206" s="256" t="s">
        <v>89</v>
      </c>
      <c r="AV206" s="13" t="s">
        <v>89</v>
      </c>
      <c r="AW206" s="13" t="s">
        <v>33</v>
      </c>
      <c r="AX206" s="13" t="s">
        <v>78</v>
      </c>
      <c r="AY206" s="256" t="s">
        <v>224</v>
      </c>
    </row>
    <row r="207" s="13" customFormat="1">
      <c r="A207" s="13"/>
      <c r="B207" s="245"/>
      <c r="C207" s="246"/>
      <c r="D207" s="247" t="s">
        <v>232</v>
      </c>
      <c r="E207" s="248" t="s">
        <v>1</v>
      </c>
      <c r="F207" s="249" t="s">
        <v>5537</v>
      </c>
      <c r="G207" s="246"/>
      <c r="H207" s="250">
        <v>21.010000000000002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232</v>
      </c>
      <c r="AU207" s="256" t="s">
        <v>89</v>
      </c>
      <c r="AV207" s="13" t="s">
        <v>89</v>
      </c>
      <c r="AW207" s="13" t="s">
        <v>33</v>
      </c>
      <c r="AX207" s="13" t="s">
        <v>78</v>
      </c>
      <c r="AY207" s="256" t="s">
        <v>224</v>
      </c>
    </row>
    <row r="208" s="13" customFormat="1">
      <c r="A208" s="13"/>
      <c r="B208" s="245"/>
      <c r="C208" s="246"/>
      <c r="D208" s="247" t="s">
        <v>232</v>
      </c>
      <c r="E208" s="248" t="s">
        <v>1</v>
      </c>
      <c r="F208" s="249" t="s">
        <v>5538</v>
      </c>
      <c r="G208" s="246"/>
      <c r="H208" s="250">
        <v>39.700000000000003</v>
      </c>
      <c r="I208" s="251"/>
      <c r="J208" s="246"/>
      <c r="K208" s="246"/>
      <c r="L208" s="252"/>
      <c r="M208" s="253"/>
      <c r="N208" s="254"/>
      <c r="O208" s="254"/>
      <c r="P208" s="254"/>
      <c r="Q208" s="254"/>
      <c r="R208" s="254"/>
      <c r="S208" s="254"/>
      <c r="T208" s="25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6" t="s">
        <v>232</v>
      </c>
      <c r="AU208" s="256" t="s">
        <v>89</v>
      </c>
      <c r="AV208" s="13" t="s">
        <v>89</v>
      </c>
      <c r="AW208" s="13" t="s">
        <v>33</v>
      </c>
      <c r="AX208" s="13" t="s">
        <v>78</v>
      </c>
      <c r="AY208" s="256" t="s">
        <v>224</v>
      </c>
    </row>
    <row r="209" s="13" customFormat="1">
      <c r="A209" s="13"/>
      <c r="B209" s="245"/>
      <c r="C209" s="246"/>
      <c r="D209" s="247" t="s">
        <v>232</v>
      </c>
      <c r="E209" s="248" t="s">
        <v>1</v>
      </c>
      <c r="F209" s="249" t="s">
        <v>5539</v>
      </c>
      <c r="G209" s="246"/>
      <c r="H209" s="250">
        <v>21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232</v>
      </c>
      <c r="AU209" s="256" t="s">
        <v>89</v>
      </c>
      <c r="AV209" s="13" t="s">
        <v>89</v>
      </c>
      <c r="AW209" s="13" t="s">
        <v>33</v>
      </c>
      <c r="AX209" s="13" t="s">
        <v>78</v>
      </c>
      <c r="AY209" s="256" t="s">
        <v>224</v>
      </c>
    </row>
    <row r="210" s="15" customFormat="1">
      <c r="A210" s="15"/>
      <c r="B210" s="267"/>
      <c r="C210" s="268"/>
      <c r="D210" s="247" t="s">
        <v>232</v>
      </c>
      <c r="E210" s="269" t="s">
        <v>1</v>
      </c>
      <c r="F210" s="270" t="s">
        <v>248</v>
      </c>
      <c r="G210" s="268"/>
      <c r="H210" s="271">
        <v>100.01000000000001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232</v>
      </c>
      <c r="AU210" s="277" t="s">
        <v>89</v>
      </c>
      <c r="AV210" s="15" t="s">
        <v>230</v>
      </c>
      <c r="AW210" s="15" t="s">
        <v>33</v>
      </c>
      <c r="AX210" s="15" t="s">
        <v>84</v>
      </c>
      <c r="AY210" s="277" t="s">
        <v>224</v>
      </c>
    </row>
    <row r="211" s="2" customFormat="1" ht="16.5" customHeight="1">
      <c r="A211" s="40"/>
      <c r="B211" s="41"/>
      <c r="C211" s="231" t="s">
        <v>345</v>
      </c>
      <c r="D211" s="231" t="s">
        <v>226</v>
      </c>
      <c r="E211" s="232" t="s">
        <v>5540</v>
      </c>
      <c r="F211" s="233" t="s">
        <v>5541</v>
      </c>
      <c r="G211" s="234" t="s">
        <v>229</v>
      </c>
      <c r="H211" s="235">
        <v>100.01000000000001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230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230</v>
      </c>
      <c r="BM211" s="243" t="s">
        <v>5542</v>
      </c>
    </row>
    <row r="212" s="2" customFormat="1" ht="21.75" customHeight="1">
      <c r="A212" s="40"/>
      <c r="B212" s="41"/>
      <c r="C212" s="231" t="s">
        <v>7</v>
      </c>
      <c r="D212" s="231" t="s">
        <v>226</v>
      </c>
      <c r="E212" s="232" t="s">
        <v>2846</v>
      </c>
      <c r="F212" s="233" t="s">
        <v>2847</v>
      </c>
      <c r="G212" s="234" t="s">
        <v>236</v>
      </c>
      <c r="H212" s="235">
        <v>35.990000000000002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230</v>
      </c>
      <c r="AT212" s="243" t="s">
        <v>226</v>
      </c>
      <c r="AU212" s="243" t="s">
        <v>89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230</v>
      </c>
      <c r="BM212" s="243" t="s">
        <v>5543</v>
      </c>
    </row>
    <row r="213" s="2" customFormat="1" ht="16.5" customHeight="1">
      <c r="A213" s="40"/>
      <c r="B213" s="41"/>
      <c r="C213" s="231" t="s">
        <v>357</v>
      </c>
      <c r="D213" s="231" t="s">
        <v>226</v>
      </c>
      <c r="E213" s="232" t="s">
        <v>256</v>
      </c>
      <c r="F213" s="233" t="s">
        <v>257</v>
      </c>
      <c r="G213" s="234" t="s">
        <v>236</v>
      </c>
      <c r="H213" s="235">
        <v>35.990000000000002</v>
      </c>
      <c r="I213" s="236"/>
      <c r="J213" s="237">
        <f>ROUND(I213*H213,2)</f>
        <v>0</v>
      </c>
      <c r="K213" s="238"/>
      <c r="L213" s="46"/>
      <c r="M213" s="239" t="s">
        <v>1</v>
      </c>
      <c r="N213" s="240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230</v>
      </c>
      <c r="AT213" s="243" t="s">
        <v>226</v>
      </c>
      <c r="AU213" s="243" t="s">
        <v>89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230</v>
      </c>
      <c r="BM213" s="243" t="s">
        <v>5544</v>
      </c>
    </row>
    <row r="214" s="2" customFormat="1" ht="16.5" customHeight="1">
      <c r="A214" s="40"/>
      <c r="B214" s="41"/>
      <c r="C214" s="231" t="s">
        <v>361</v>
      </c>
      <c r="D214" s="231" t="s">
        <v>226</v>
      </c>
      <c r="E214" s="232" t="s">
        <v>2851</v>
      </c>
      <c r="F214" s="233" t="s">
        <v>2852</v>
      </c>
      <c r="G214" s="234" t="s">
        <v>322</v>
      </c>
      <c r="H214" s="235">
        <v>71.980000000000004</v>
      </c>
      <c r="I214" s="236"/>
      <c r="J214" s="237">
        <f>ROUND(I214*H214,2)</f>
        <v>0</v>
      </c>
      <c r="K214" s="238"/>
      <c r="L214" s="46"/>
      <c r="M214" s="239" t="s">
        <v>1</v>
      </c>
      <c r="N214" s="240" t="s">
        <v>44</v>
      </c>
      <c r="O214" s="93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230</v>
      </c>
      <c r="AT214" s="243" t="s">
        <v>226</v>
      </c>
      <c r="AU214" s="243" t="s">
        <v>89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230</v>
      </c>
      <c r="BM214" s="243" t="s">
        <v>5545</v>
      </c>
    </row>
    <row r="215" s="13" customFormat="1">
      <c r="A215" s="13"/>
      <c r="B215" s="245"/>
      <c r="C215" s="246"/>
      <c r="D215" s="247" t="s">
        <v>232</v>
      </c>
      <c r="E215" s="248" t="s">
        <v>1</v>
      </c>
      <c r="F215" s="249" t="s">
        <v>5546</v>
      </c>
      <c r="G215" s="246"/>
      <c r="H215" s="250">
        <v>71.980000000000004</v>
      </c>
      <c r="I215" s="251"/>
      <c r="J215" s="246"/>
      <c r="K215" s="246"/>
      <c r="L215" s="252"/>
      <c r="M215" s="253"/>
      <c r="N215" s="254"/>
      <c r="O215" s="254"/>
      <c r="P215" s="254"/>
      <c r="Q215" s="254"/>
      <c r="R215" s="254"/>
      <c r="S215" s="254"/>
      <c r="T215" s="25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6" t="s">
        <v>232</v>
      </c>
      <c r="AU215" s="256" t="s">
        <v>89</v>
      </c>
      <c r="AV215" s="13" t="s">
        <v>89</v>
      </c>
      <c r="AW215" s="13" t="s">
        <v>33</v>
      </c>
      <c r="AX215" s="13" t="s">
        <v>78</v>
      </c>
      <c r="AY215" s="256" t="s">
        <v>224</v>
      </c>
    </row>
    <row r="216" s="15" customFormat="1">
      <c r="A216" s="15"/>
      <c r="B216" s="267"/>
      <c r="C216" s="268"/>
      <c r="D216" s="247" t="s">
        <v>232</v>
      </c>
      <c r="E216" s="269" t="s">
        <v>1</v>
      </c>
      <c r="F216" s="270" t="s">
        <v>248</v>
      </c>
      <c r="G216" s="268"/>
      <c r="H216" s="271">
        <v>71.980000000000004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232</v>
      </c>
      <c r="AU216" s="277" t="s">
        <v>89</v>
      </c>
      <c r="AV216" s="15" t="s">
        <v>230</v>
      </c>
      <c r="AW216" s="15" t="s">
        <v>33</v>
      </c>
      <c r="AX216" s="15" t="s">
        <v>84</v>
      </c>
      <c r="AY216" s="277" t="s">
        <v>224</v>
      </c>
    </row>
    <row r="217" s="2" customFormat="1" ht="16.5" customHeight="1">
      <c r="A217" s="40"/>
      <c r="B217" s="41"/>
      <c r="C217" s="231" t="s">
        <v>367</v>
      </c>
      <c r="D217" s="231" t="s">
        <v>226</v>
      </c>
      <c r="E217" s="232" t="s">
        <v>5547</v>
      </c>
      <c r="F217" s="233" t="s">
        <v>5548</v>
      </c>
      <c r="G217" s="234" t="s">
        <v>236</v>
      </c>
      <c r="H217" s="235">
        <v>35.990000000000002</v>
      </c>
      <c r="I217" s="236"/>
      <c r="J217" s="237">
        <f>ROUND(I217*H217,2)</f>
        <v>0</v>
      </c>
      <c r="K217" s="238"/>
      <c r="L217" s="46"/>
      <c r="M217" s="239" t="s">
        <v>1</v>
      </c>
      <c r="N217" s="240" t="s">
        <v>44</v>
      </c>
      <c r="O217" s="93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3" t="s">
        <v>230</v>
      </c>
      <c r="AT217" s="243" t="s">
        <v>226</v>
      </c>
      <c r="AU217" s="243" t="s">
        <v>89</v>
      </c>
      <c r="AY217" s="19" t="s">
        <v>224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9" t="s">
        <v>89</v>
      </c>
      <c r="BK217" s="244">
        <f>ROUND(I217*H217,2)</f>
        <v>0</v>
      </c>
      <c r="BL217" s="19" t="s">
        <v>230</v>
      </c>
      <c r="BM217" s="243" t="s">
        <v>5549</v>
      </c>
    </row>
    <row r="218" s="2" customFormat="1" ht="16.5" customHeight="1">
      <c r="A218" s="40"/>
      <c r="B218" s="41"/>
      <c r="C218" s="231" t="s">
        <v>373</v>
      </c>
      <c r="D218" s="231" t="s">
        <v>226</v>
      </c>
      <c r="E218" s="232" t="s">
        <v>2855</v>
      </c>
      <c r="F218" s="233" t="s">
        <v>2856</v>
      </c>
      <c r="G218" s="234" t="s">
        <v>236</v>
      </c>
      <c r="H218" s="235">
        <v>77.730000000000004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5550</v>
      </c>
    </row>
    <row r="219" s="2" customFormat="1" ht="16.5" customHeight="1">
      <c r="A219" s="40"/>
      <c r="B219" s="41"/>
      <c r="C219" s="278" t="s">
        <v>379</v>
      </c>
      <c r="D219" s="278" t="s">
        <v>390</v>
      </c>
      <c r="E219" s="279" t="s">
        <v>5551</v>
      </c>
      <c r="F219" s="280" t="s">
        <v>5552</v>
      </c>
      <c r="G219" s="281" t="s">
        <v>322</v>
      </c>
      <c r="H219" s="282">
        <v>48.340000000000003</v>
      </c>
      <c r="I219" s="283"/>
      <c r="J219" s="284">
        <f>ROUND(I219*H219,2)</f>
        <v>0</v>
      </c>
      <c r="K219" s="285"/>
      <c r="L219" s="286"/>
      <c r="M219" s="287" t="s">
        <v>1</v>
      </c>
      <c r="N219" s="288" t="s">
        <v>44</v>
      </c>
      <c r="O219" s="93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3" t="s">
        <v>270</v>
      </c>
      <c r="AT219" s="243" t="s">
        <v>390</v>
      </c>
      <c r="AU219" s="243" t="s">
        <v>89</v>
      </c>
      <c r="AY219" s="19" t="s">
        <v>224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9" t="s">
        <v>89</v>
      </c>
      <c r="BK219" s="244">
        <f>ROUND(I219*H219,2)</f>
        <v>0</v>
      </c>
      <c r="BL219" s="19" t="s">
        <v>230</v>
      </c>
      <c r="BM219" s="243" t="s">
        <v>5553</v>
      </c>
    </row>
    <row r="220" s="2" customFormat="1" ht="16.5" customHeight="1">
      <c r="A220" s="40"/>
      <c r="B220" s="41"/>
      <c r="C220" s="231" t="s">
        <v>286</v>
      </c>
      <c r="D220" s="231" t="s">
        <v>226</v>
      </c>
      <c r="E220" s="232" t="s">
        <v>2858</v>
      </c>
      <c r="F220" s="233" t="s">
        <v>2859</v>
      </c>
      <c r="G220" s="234" t="s">
        <v>236</v>
      </c>
      <c r="H220" s="235">
        <v>7.2000000000000002</v>
      </c>
      <c r="I220" s="236"/>
      <c r="J220" s="237">
        <f>ROUND(I220*H220,2)</f>
        <v>0</v>
      </c>
      <c r="K220" s="238"/>
      <c r="L220" s="46"/>
      <c r="M220" s="239" t="s">
        <v>1</v>
      </c>
      <c r="N220" s="240" t="s">
        <v>44</v>
      </c>
      <c r="O220" s="93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3" t="s">
        <v>230</v>
      </c>
      <c r="AT220" s="243" t="s">
        <v>226</v>
      </c>
      <c r="AU220" s="243" t="s">
        <v>89</v>
      </c>
      <c r="AY220" s="19" t="s">
        <v>224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9" t="s">
        <v>89</v>
      </c>
      <c r="BK220" s="244">
        <f>ROUND(I220*H220,2)</f>
        <v>0</v>
      </c>
      <c r="BL220" s="19" t="s">
        <v>230</v>
      </c>
      <c r="BM220" s="243" t="s">
        <v>5554</v>
      </c>
    </row>
    <row r="221" s="13" customFormat="1">
      <c r="A221" s="13"/>
      <c r="B221" s="245"/>
      <c r="C221" s="246"/>
      <c r="D221" s="247" t="s">
        <v>232</v>
      </c>
      <c r="E221" s="248" t="s">
        <v>1</v>
      </c>
      <c r="F221" s="249" t="s">
        <v>5555</v>
      </c>
      <c r="G221" s="246"/>
      <c r="H221" s="250">
        <v>2.1600000000000001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232</v>
      </c>
      <c r="AU221" s="256" t="s">
        <v>89</v>
      </c>
      <c r="AV221" s="13" t="s">
        <v>89</v>
      </c>
      <c r="AW221" s="13" t="s">
        <v>33</v>
      </c>
      <c r="AX221" s="13" t="s">
        <v>78</v>
      </c>
      <c r="AY221" s="256" t="s">
        <v>224</v>
      </c>
    </row>
    <row r="222" s="13" customFormat="1">
      <c r="A222" s="13"/>
      <c r="B222" s="245"/>
      <c r="C222" s="246"/>
      <c r="D222" s="247" t="s">
        <v>232</v>
      </c>
      <c r="E222" s="248" t="s">
        <v>1</v>
      </c>
      <c r="F222" s="249" t="s">
        <v>5556</v>
      </c>
      <c r="G222" s="246"/>
      <c r="H222" s="250">
        <v>1.7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232</v>
      </c>
      <c r="AU222" s="256" t="s">
        <v>89</v>
      </c>
      <c r="AV222" s="13" t="s">
        <v>89</v>
      </c>
      <c r="AW222" s="13" t="s">
        <v>33</v>
      </c>
      <c r="AX222" s="13" t="s">
        <v>78</v>
      </c>
      <c r="AY222" s="256" t="s">
        <v>224</v>
      </c>
    </row>
    <row r="223" s="13" customFormat="1">
      <c r="A223" s="13"/>
      <c r="B223" s="245"/>
      <c r="C223" s="246"/>
      <c r="D223" s="247" t="s">
        <v>232</v>
      </c>
      <c r="E223" s="248" t="s">
        <v>1</v>
      </c>
      <c r="F223" s="249" t="s">
        <v>5557</v>
      </c>
      <c r="G223" s="246"/>
      <c r="H223" s="250">
        <v>2.3500000000000001</v>
      </c>
      <c r="I223" s="251"/>
      <c r="J223" s="246"/>
      <c r="K223" s="246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232</v>
      </c>
      <c r="AU223" s="256" t="s">
        <v>89</v>
      </c>
      <c r="AV223" s="13" t="s">
        <v>89</v>
      </c>
      <c r="AW223" s="13" t="s">
        <v>33</v>
      </c>
      <c r="AX223" s="13" t="s">
        <v>78</v>
      </c>
      <c r="AY223" s="256" t="s">
        <v>224</v>
      </c>
    </row>
    <row r="224" s="13" customFormat="1">
      <c r="A224" s="13"/>
      <c r="B224" s="245"/>
      <c r="C224" s="246"/>
      <c r="D224" s="247" t="s">
        <v>232</v>
      </c>
      <c r="E224" s="248" t="s">
        <v>1</v>
      </c>
      <c r="F224" s="249" t="s">
        <v>5558</v>
      </c>
      <c r="G224" s="246"/>
      <c r="H224" s="250">
        <v>0.98999999999999999</v>
      </c>
      <c r="I224" s="251"/>
      <c r="J224" s="246"/>
      <c r="K224" s="246"/>
      <c r="L224" s="252"/>
      <c r="M224" s="253"/>
      <c r="N224" s="254"/>
      <c r="O224" s="254"/>
      <c r="P224" s="254"/>
      <c r="Q224" s="254"/>
      <c r="R224" s="254"/>
      <c r="S224" s="254"/>
      <c r="T224" s="25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6" t="s">
        <v>232</v>
      </c>
      <c r="AU224" s="256" t="s">
        <v>89</v>
      </c>
      <c r="AV224" s="13" t="s">
        <v>89</v>
      </c>
      <c r="AW224" s="13" t="s">
        <v>33</v>
      </c>
      <c r="AX224" s="13" t="s">
        <v>78</v>
      </c>
      <c r="AY224" s="256" t="s">
        <v>224</v>
      </c>
    </row>
    <row r="225" s="15" customFormat="1">
      <c r="A225" s="15"/>
      <c r="B225" s="267"/>
      <c r="C225" s="268"/>
      <c r="D225" s="247" t="s">
        <v>232</v>
      </c>
      <c r="E225" s="269" t="s">
        <v>1</v>
      </c>
      <c r="F225" s="270" t="s">
        <v>248</v>
      </c>
      <c r="G225" s="268"/>
      <c r="H225" s="271">
        <v>7.2000000000000002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232</v>
      </c>
      <c r="AU225" s="277" t="s">
        <v>89</v>
      </c>
      <c r="AV225" s="15" t="s">
        <v>230</v>
      </c>
      <c r="AW225" s="15" t="s">
        <v>33</v>
      </c>
      <c r="AX225" s="15" t="s">
        <v>84</v>
      </c>
      <c r="AY225" s="277" t="s">
        <v>224</v>
      </c>
    </row>
    <row r="226" s="2" customFormat="1" ht="16.5" customHeight="1">
      <c r="A226" s="40"/>
      <c r="B226" s="41"/>
      <c r="C226" s="278" t="s">
        <v>389</v>
      </c>
      <c r="D226" s="278" t="s">
        <v>390</v>
      </c>
      <c r="E226" s="279" t="s">
        <v>2861</v>
      </c>
      <c r="F226" s="280" t="s">
        <v>2862</v>
      </c>
      <c r="G226" s="281" t="s">
        <v>322</v>
      </c>
      <c r="H226" s="282">
        <v>14.4</v>
      </c>
      <c r="I226" s="283"/>
      <c r="J226" s="284">
        <f>ROUND(I226*H226,2)</f>
        <v>0</v>
      </c>
      <c r="K226" s="285"/>
      <c r="L226" s="286"/>
      <c r="M226" s="287" t="s">
        <v>1</v>
      </c>
      <c r="N226" s="288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270</v>
      </c>
      <c r="AT226" s="243" t="s">
        <v>390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230</v>
      </c>
      <c r="BM226" s="243" t="s">
        <v>5559</v>
      </c>
    </row>
    <row r="227" s="13" customFormat="1">
      <c r="A227" s="13"/>
      <c r="B227" s="245"/>
      <c r="C227" s="246"/>
      <c r="D227" s="247" t="s">
        <v>232</v>
      </c>
      <c r="E227" s="248" t="s">
        <v>1</v>
      </c>
      <c r="F227" s="249" t="s">
        <v>5560</v>
      </c>
      <c r="G227" s="246"/>
      <c r="H227" s="250">
        <v>14.4</v>
      </c>
      <c r="I227" s="251"/>
      <c r="J227" s="246"/>
      <c r="K227" s="246"/>
      <c r="L227" s="252"/>
      <c r="M227" s="253"/>
      <c r="N227" s="254"/>
      <c r="O227" s="254"/>
      <c r="P227" s="254"/>
      <c r="Q227" s="254"/>
      <c r="R227" s="254"/>
      <c r="S227" s="254"/>
      <c r="T227" s="25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6" t="s">
        <v>232</v>
      </c>
      <c r="AU227" s="256" t="s">
        <v>89</v>
      </c>
      <c r="AV227" s="13" t="s">
        <v>89</v>
      </c>
      <c r="AW227" s="13" t="s">
        <v>33</v>
      </c>
      <c r="AX227" s="13" t="s">
        <v>78</v>
      </c>
      <c r="AY227" s="256" t="s">
        <v>224</v>
      </c>
    </row>
    <row r="228" s="15" customFormat="1">
      <c r="A228" s="15"/>
      <c r="B228" s="267"/>
      <c r="C228" s="268"/>
      <c r="D228" s="247" t="s">
        <v>232</v>
      </c>
      <c r="E228" s="269" t="s">
        <v>1</v>
      </c>
      <c r="F228" s="270" t="s">
        <v>248</v>
      </c>
      <c r="G228" s="268"/>
      <c r="H228" s="271">
        <v>14.4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232</v>
      </c>
      <c r="AU228" s="277" t="s">
        <v>89</v>
      </c>
      <c r="AV228" s="15" t="s">
        <v>230</v>
      </c>
      <c r="AW228" s="15" t="s">
        <v>33</v>
      </c>
      <c r="AX228" s="15" t="s">
        <v>84</v>
      </c>
      <c r="AY228" s="277" t="s">
        <v>224</v>
      </c>
    </row>
    <row r="229" s="12" customFormat="1" ht="22.8" customHeight="1">
      <c r="A229" s="12"/>
      <c r="B229" s="215"/>
      <c r="C229" s="216"/>
      <c r="D229" s="217" t="s">
        <v>77</v>
      </c>
      <c r="E229" s="229" t="s">
        <v>93</v>
      </c>
      <c r="F229" s="229" t="s">
        <v>5561</v>
      </c>
      <c r="G229" s="216"/>
      <c r="H229" s="216"/>
      <c r="I229" s="219"/>
      <c r="J229" s="230">
        <f>BK229</f>
        <v>0</v>
      </c>
      <c r="K229" s="216"/>
      <c r="L229" s="221"/>
      <c r="M229" s="222"/>
      <c r="N229" s="223"/>
      <c r="O229" s="223"/>
      <c r="P229" s="224">
        <f>SUM(P230:P233)</f>
        <v>0</v>
      </c>
      <c r="Q229" s="223"/>
      <c r="R229" s="224">
        <f>SUM(R230:R233)</f>
        <v>0</v>
      </c>
      <c r="S229" s="223"/>
      <c r="T229" s="225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6" t="s">
        <v>84</v>
      </c>
      <c r="AT229" s="227" t="s">
        <v>77</v>
      </c>
      <c r="AU229" s="227" t="s">
        <v>84</v>
      </c>
      <c r="AY229" s="226" t="s">
        <v>224</v>
      </c>
      <c r="BK229" s="228">
        <f>SUM(BK230:BK233)</f>
        <v>0</v>
      </c>
    </row>
    <row r="230" s="2" customFormat="1" ht="16.5" customHeight="1">
      <c r="A230" s="40"/>
      <c r="B230" s="41"/>
      <c r="C230" s="231" t="s">
        <v>397</v>
      </c>
      <c r="D230" s="231" t="s">
        <v>226</v>
      </c>
      <c r="E230" s="232" t="s">
        <v>5562</v>
      </c>
      <c r="F230" s="233" t="s">
        <v>5563</v>
      </c>
      <c r="G230" s="234" t="s">
        <v>273</v>
      </c>
      <c r="H230" s="235">
        <v>1.5</v>
      </c>
      <c r="I230" s="236"/>
      <c r="J230" s="237">
        <f>ROUND(I230*H230,2)</f>
        <v>0</v>
      </c>
      <c r="K230" s="238"/>
      <c r="L230" s="46"/>
      <c r="M230" s="239" t="s">
        <v>1</v>
      </c>
      <c r="N230" s="240" t="s">
        <v>44</v>
      </c>
      <c r="O230" s="93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3" t="s">
        <v>230</v>
      </c>
      <c r="AT230" s="243" t="s">
        <v>226</v>
      </c>
      <c r="AU230" s="243" t="s">
        <v>89</v>
      </c>
      <c r="AY230" s="19" t="s">
        <v>224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9" t="s">
        <v>89</v>
      </c>
      <c r="BK230" s="244">
        <f>ROUND(I230*H230,2)</f>
        <v>0</v>
      </c>
      <c r="BL230" s="19" t="s">
        <v>230</v>
      </c>
      <c r="BM230" s="243" t="s">
        <v>5564</v>
      </c>
    </row>
    <row r="231" s="2" customFormat="1" ht="16.5" customHeight="1">
      <c r="A231" s="40"/>
      <c r="B231" s="41"/>
      <c r="C231" s="278" t="s">
        <v>407</v>
      </c>
      <c r="D231" s="278" t="s">
        <v>390</v>
      </c>
      <c r="E231" s="279" t="s">
        <v>5565</v>
      </c>
      <c r="F231" s="280" t="s">
        <v>5566</v>
      </c>
      <c r="G231" s="281" t="s">
        <v>386</v>
      </c>
      <c r="H231" s="282">
        <v>10</v>
      </c>
      <c r="I231" s="283"/>
      <c r="J231" s="284">
        <f>ROUND(I231*H231,2)</f>
        <v>0</v>
      </c>
      <c r="K231" s="285"/>
      <c r="L231" s="286"/>
      <c r="M231" s="287" t="s">
        <v>1</v>
      </c>
      <c r="N231" s="288" t="s">
        <v>44</v>
      </c>
      <c r="O231" s="93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3" t="s">
        <v>270</v>
      </c>
      <c r="AT231" s="243" t="s">
        <v>390</v>
      </c>
      <c r="AU231" s="243" t="s">
        <v>89</v>
      </c>
      <c r="AY231" s="19" t="s">
        <v>224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9" t="s">
        <v>89</v>
      </c>
      <c r="BK231" s="244">
        <f>ROUND(I231*H231,2)</f>
        <v>0</v>
      </c>
      <c r="BL231" s="19" t="s">
        <v>230</v>
      </c>
      <c r="BM231" s="243" t="s">
        <v>5567</v>
      </c>
    </row>
    <row r="232" s="13" customFormat="1">
      <c r="A232" s="13"/>
      <c r="B232" s="245"/>
      <c r="C232" s="246"/>
      <c r="D232" s="247" t="s">
        <v>232</v>
      </c>
      <c r="E232" s="248" t="s">
        <v>1</v>
      </c>
      <c r="F232" s="249" t="s">
        <v>5568</v>
      </c>
      <c r="G232" s="246"/>
      <c r="H232" s="250">
        <v>10</v>
      </c>
      <c r="I232" s="251"/>
      <c r="J232" s="246"/>
      <c r="K232" s="246"/>
      <c r="L232" s="252"/>
      <c r="M232" s="253"/>
      <c r="N232" s="254"/>
      <c r="O232" s="254"/>
      <c r="P232" s="254"/>
      <c r="Q232" s="254"/>
      <c r="R232" s="254"/>
      <c r="S232" s="254"/>
      <c r="T232" s="25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6" t="s">
        <v>232</v>
      </c>
      <c r="AU232" s="256" t="s">
        <v>89</v>
      </c>
      <c r="AV232" s="13" t="s">
        <v>89</v>
      </c>
      <c r="AW232" s="13" t="s">
        <v>33</v>
      </c>
      <c r="AX232" s="13" t="s">
        <v>78</v>
      </c>
      <c r="AY232" s="256" t="s">
        <v>224</v>
      </c>
    </row>
    <row r="233" s="15" customFormat="1">
      <c r="A233" s="15"/>
      <c r="B233" s="267"/>
      <c r="C233" s="268"/>
      <c r="D233" s="247" t="s">
        <v>232</v>
      </c>
      <c r="E233" s="269" t="s">
        <v>1</v>
      </c>
      <c r="F233" s="270" t="s">
        <v>248</v>
      </c>
      <c r="G233" s="268"/>
      <c r="H233" s="271">
        <v>10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232</v>
      </c>
      <c r="AU233" s="277" t="s">
        <v>89</v>
      </c>
      <c r="AV233" s="15" t="s">
        <v>230</v>
      </c>
      <c r="AW233" s="15" t="s">
        <v>33</v>
      </c>
      <c r="AX233" s="15" t="s">
        <v>84</v>
      </c>
      <c r="AY233" s="277" t="s">
        <v>224</v>
      </c>
    </row>
    <row r="234" s="12" customFormat="1" ht="22.8" customHeight="1">
      <c r="A234" s="12"/>
      <c r="B234" s="215"/>
      <c r="C234" s="216"/>
      <c r="D234" s="217" t="s">
        <v>77</v>
      </c>
      <c r="E234" s="229" t="s">
        <v>230</v>
      </c>
      <c r="F234" s="229" t="s">
        <v>2865</v>
      </c>
      <c r="G234" s="216"/>
      <c r="H234" s="216"/>
      <c r="I234" s="219"/>
      <c r="J234" s="230">
        <f>BK234</f>
        <v>0</v>
      </c>
      <c r="K234" s="216"/>
      <c r="L234" s="221"/>
      <c r="M234" s="222"/>
      <c r="N234" s="223"/>
      <c r="O234" s="223"/>
      <c r="P234" s="224">
        <f>SUM(P235:P247)</f>
        <v>0</v>
      </c>
      <c r="Q234" s="223"/>
      <c r="R234" s="224">
        <f>SUM(R235:R247)</f>
        <v>0</v>
      </c>
      <c r="S234" s="223"/>
      <c r="T234" s="225">
        <f>SUM(T235:T247)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6" t="s">
        <v>84</v>
      </c>
      <c r="AT234" s="227" t="s">
        <v>77</v>
      </c>
      <c r="AU234" s="227" t="s">
        <v>84</v>
      </c>
      <c r="AY234" s="226" t="s">
        <v>224</v>
      </c>
      <c r="BK234" s="228">
        <f>SUM(BK235:BK247)</f>
        <v>0</v>
      </c>
    </row>
    <row r="235" s="2" customFormat="1" ht="16.5" customHeight="1">
      <c r="A235" s="40"/>
      <c r="B235" s="41"/>
      <c r="C235" s="231" t="s">
        <v>395</v>
      </c>
      <c r="D235" s="231" t="s">
        <v>226</v>
      </c>
      <c r="E235" s="232" t="s">
        <v>5569</v>
      </c>
      <c r="F235" s="233" t="s">
        <v>5570</v>
      </c>
      <c r="G235" s="234" t="s">
        <v>236</v>
      </c>
      <c r="H235" s="235">
        <v>1.8999999999999999</v>
      </c>
      <c r="I235" s="236"/>
      <c r="J235" s="237">
        <f>ROUND(I235*H235,2)</f>
        <v>0</v>
      </c>
      <c r="K235" s="238"/>
      <c r="L235" s="46"/>
      <c r="M235" s="239" t="s">
        <v>1</v>
      </c>
      <c r="N235" s="240" t="s">
        <v>44</v>
      </c>
      <c r="O235" s="93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3" t="s">
        <v>230</v>
      </c>
      <c r="AT235" s="243" t="s">
        <v>226</v>
      </c>
      <c r="AU235" s="243" t="s">
        <v>89</v>
      </c>
      <c r="AY235" s="19" t="s">
        <v>224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9" t="s">
        <v>89</v>
      </c>
      <c r="BK235" s="244">
        <f>ROUND(I235*H235,2)</f>
        <v>0</v>
      </c>
      <c r="BL235" s="19" t="s">
        <v>230</v>
      </c>
      <c r="BM235" s="243" t="s">
        <v>5571</v>
      </c>
    </row>
    <row r="236" s="13" customFormat="1">
      <c r="A236" s="13"/>
      <c r="B236" s="245"/>
      <c r="C236" s="246"/>
      <c r="D236" s="247" t="s">
        <v>232</v>
      </c>
      <c r="E236" s="248" t="s">
        <v>1</v>
      </c>
      <c r="F236" s="249" t="s">
        <v>5572</v>
      </c>
      <c r="G236" s="246"/>
      <c r="H236" s="250">
        <v>0.59999999999999998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232</v>
      </c>
      <c r="AU236" s="256" t="s">
        <v>89</v>
      </c>
      <c r="AV236" s="13" t="s">
        <v>89</v>
      </c>
      <c r="AW236" s="13" t="s">
        <v>33</v>
      </c>
      <c r="AX236" s="13" t="s">
        <v>78</v>
      </c>
      <c r="AY236" s="256" t="s">
        <v>224</v>
      </c>
    </row>
    <row r="237" s="13" customFormat="1">
      <c r="A237" s="13"/>
      <c r="B237" s="245"/>
      <c r="C237" s="246"/>
      <c r="D237" s="247" t="s">
        <v>232</v>
      </c>
      <c r="E237" s="248" t="s">
        <v>1</v>
      </c>
      <c r="F237" s="249" t="s">
        <v>5573</v>
      </c>
      <c r="G237" s="246"/>
      <c r="H237" s="250">
        <v>0.5</v>
      </c>
      <c r="I237" s="251"/>
      <c r="J237" s="246"/>
      <c r="K237" s="246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232</v>
      </c>
      <c r="AU237" s="256" t="s">
        <v>89</v>
      </c>
      <c r="AV237" s="13" t="s">
        <v>89</v>
      </c>
      <c r="AW237" s="13" t="s">
        <v>33</v>
      </c>
      <c r="AX237" s="13" t="s">
        <v>78</v>
      </c>
      <c r="AY237" s="256" t="s">
        <v>224</v>
      </c>
    </row>
    <row r="238" s="13" customFormat="1">
      <c r="A238" s="13"/>
      <c r="B238" s="245"/>
      <c r="C238" s="246"/>
      <c r="D238" s="247" t="s">
        <v>232</v>
      </c>
      <c r="E238" s="248" t="s">
        <v>1</v>
      </c>
      <c r="F238" s="249" t="s">
        <v>5574</v>
      </c>
      <c r="G238" s="246"/>
      <c r="H238" s="250">
        <v>0.5</v>
      </c>
      <c r="I238" s="251"/>
      <c r="J238" s="246"/>
      <c r="K238" s="246"/>
      <c r="L238" s="252"/>
      <c r="M238" s="253"/>
      <c r="N238" s="254"/>
      <c r="O238" s="254"/>
      <c r="P238" s="254"/>
      <c r="Q238" s="254"/>
      <c r="R238" s="254"/>
      <c r="S238" s="254"/>
      <c r="T238" s="25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6" t="s">
        <v>232</v>
      </c>
      <c r="AU238" s="256" t="s">
        <v>89</v>
      </c>
      <c r="AV238" s="13" t="s">
        <v>89</v>
      </c>
      <c r="AW238" s="13" t="s">
        <v>33</v>
      </c>
      <c r="AX238" s="13" t="s">
        <v>78</v>
      </c>
      <c r="AY238" s="256" t="s">
        <v>224</v>
      </c>
    </row>
    <row r="239" s="13" customFormat="1">
      <c r="A239" s="13"/>
      <c r="B239" s="245"/>
      <c r="C239" s="246"/>
      <c r="D239" s="247" t="s">
        <v>232</v>
      </c>
      <c r="E239" s="248" t="s">
        <v>1</v>
      </c>
      <c r="F239" s="249" t="s">
        <v>5575</v>
      </c>
      <c r="G239" s="246"/>
      <c r="H239" s="250">
        <v>0.29999999999999999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232</v>
      </c>
      <c r="AU239" s="256" t="s">
        <v>89</v>
      </c>
      <c r="AV239" s="13" t="s">
        <v>89</v>
      </c>
      <c r="AW239" s="13" t="s">
        <v>33</v>
      </c>
      <c r="AX239" s="13" t="s">
        <v>78</v>
      </c>
      <c r="AY239" s="256" t="s">
        <v>224</v>
      </c>
    </row>
    <row r="240" s="15" customFormat="1">
      <c r="A240" s="15"/>
      <c r="B240" s="267"/>
      <c r="C240" s="268"/>
      <c r="D240" s="247" t="s">
        <v>232</v>
      </c>
      <c r="E240" s="269" t="s">
        <v>1</v>
      </c>
      <c r="F240" s="270" t="s">
        <v>248</v>
      </c>
      <c r="G240" s="268"/>
      <c r="H240" s="271">
        <v>1.8999999999999999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232</v>
      </c>
      <c r="AU240" s="277" t="s">
        <v>89</v>
      </c>
      <c r="AV240" s="15" t="s">
        <v>230</v>
      </c>
      <c r="AW240" s="15" t="s">
        <v>33</v>
      </c>
      <c r="AX240" s="15" t="s">
        <v>84</v>
      </c>
      <c r="AY240" s="277" t="s">
        <v>224</v>
      </c>
    </row>
    <row r="241" s="2" customFormat="1" ht="16.5" customHeight="1">
      <c r="A241" s="40"/>
      <c r="B241" s="41"/>
      <c r="C241" s="231" t="s">
        <v>418</v>
      </c>
      <c r="D241" s="231" t="s">
        <v>226</v>
      </c>
      <c r="E241" s="232" t="s">
        <v>5576</v>
      </c>
      <c r="F241" s="233" t="s">
        <v>5577</v>
      </c>
      <c r="G241" s="234" t="s">
        <v>386</v>
      </c>
      <c r="H241" s="235">
        <v>1</v>
      </c>
      <c r="I241" s="236"/>
      <c r="J241" s="237">
        <f>ROUND(I241*H241,2)</f>
        <v>0</v>
      </c>
      <c r="K241" s="238"/>
      <c r="L241" s="46"/>
      <c r="M241" s="239" t="s">
        <v>1</v>
      </c>
      <c r="N241" s="240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230</v>
      </c>
      <c r="AT241" s="243" t="s">
        <v>226</v>
      </c>
      <c r="AU241" s="243" t="s">
        <v>89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230</v>
      </c>
      <c r="BM241" s="243" t="s">
        <v>5578</v>
      </c>
    </row>
    <row r="242" s="2" customFormat="1" ht="16.5" customHeight="1">
      <c r="A242" s="40"/>
      <c r="B242" s="41"/>
      <c r="C242" s="278" t="s">
        <v>423</v>
      </c>
      <c r="D242" s="278" t="s">
        <v>390</v>
      </c>
      <c r="E242" s="279" t="s">
        <v>5579</v>
      </c>
      <c r="F242" s="280" t="s">
        <v>5580</v>
      </c>
      <c r="G242" s="281" t="s">
        <v>386</v>
      </c>
      <c r="H242" s="282">
        <v>1</v>
      </c>
      <c r="I242" s="283"/>
      <c r="J242" s="284">
        <f>ROUND(I242*H242,2)</f>
        <v>0</v>
      </c>
      <c r="K242" s="285"/>
      <c r="L242" s="286"/>
      <c r="M242" s="287" t="s">
        <v>1</v>
      </c>
      <c r="N242" s="288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270</v>
      </c>
      <c r="AT242" s="243" t="s">
        <v>390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230</v>
      </c>
      <c r="BM242" s="243" t="s">
        <v>5581</v>
      </c>
    </row>
    <row r="243" s="2" customFormat="1" ht="21.75" customHeight="1">
      <c r="A243" s="40"/>
      <c r="B243" s="41"/>
      <c r="C243" s="231" t="s">
        <v>428</v>
      </c>
      <c r="D243" s="231" t="s">
        <v>226</v>
      </c>
      <c r="E243" s="232" t="s">
        <v>5582</v>
      </c>
      <c r="F243" s="233" t="s">
        <v>5583</v>
      </c>
      <c r="G243" s="234" t="s">
        <v>236</v>
      </c>
      <c r="H243" s="235">
        <v>0.25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230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230</v>
      </c>
      <c r="BM243" s="243" t="s">
        <v>5584</v>
      </c>
    </row>
    <row r="244" s="2" customFormat="1" ht="21.75" customHeight="1">
      <c r="A244" s="40"/>
      <c r="B244" s="41"/>
      <c r="C244" s="231" t="s">
        <v>433</v>
      </c>
      <c r="D244" s="231" t="s">
        <v>226</v>
      </c>
      <c r="E244" s="232" t="s">
        <v>5585</v>
      </c>
      <c r="F244" s="233" t="s">
        <v>5586</v>
      </c>
      <c r="G244" s="234" t="s">
        <v>229</v>
      </c>
      <c r="H244" s="235">
        <v>0.78000000000000003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230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230</v>
      </c>
      <c r="BM244" s="243" t="s">
        <v>5587</v>
      </c>
    </row>
    <row r="245" s="13" customFormat="1">
      <c r="A245" s="13"/>
      <c r="B245" s="245"/>
      <c r="C245" s="246"/>
      <c r="D245" s="247" t="s">
        <v>232</v>
      </c>
      <c r="E245" s="248" t="s">
        <v>1</v>
      </c>
      <c r="F245" s="249" t="s">
        <v>5588</v>
      </c>
      <c r="G245" s="246"/>
      <c r="H245" s="250">
        <v>0.78000000000000003</v>
      </c>
      <c r="I245" s="251"/>
      <c r="J245" s="246"/>
      <c r="K245" s="246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232</v>
      </c>
      <c r="AU245" s="256" t="s">
        <v>89</v>
      </c>
      <c r="AV245" s="13" t="s">
        <v>89</v>
      </c>
      <c r="AW245" s="13" t="s">
        <v>33</v>
      </c>
      <c r="AX245" s="13" t="s">
        <v>78</v>
      </c>
      <c r="AY245" s="256" t="s">
        <v>224</v>
      </c>
    </row>
    <row r="246" s="15" customFormat="1">
      <c r="A246" s="15"/>
      <c r="B246" s="267"/>
      <c r="C246" s="268"/>
      <c r="D246" s="247" t="s">
        <v>232</v>
      </c>
      <c r="E246" s="269" t="s">
        <v>1</v>
      </c>
      <c r="F246" s="270" t="s">
        <v>248</v>
      </c>
      <c r="G246" s="268"/>
      <c r="H246" s="271">
        <v>0.78000000000000003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232</v>
      </c>
      <c r="AU246" s="277" t="s">
        <v>89</v>
      </c>
      <c r="AV246" s="15" t="s">
        <v>230</v>
      </c>
      <c r="AW246" s="15" t="s">
        <v>33</v>
      </c>
      <c r="AX246" s="15" t="s">
        <v>84</v>
      </c>
      <c r="AY246" s="277" t="s">
        <v>224</v>
      </c>
    </row>
    <row r="247" s="2" customFormat="1" ht="24.15" customHeight="1">
      <c r="A247" s="40"/>
      <c r="B247" s="41"/>
      <c r="C247" s="231" t="s">
        <v>437</v>
      </c>
      <c r="D247" s="231" t="s">
        <v>226</v>
      </c>
      <c r="E247" s="232" t="s">
        <v>5589</v>
      </c>
      <c r="F247" s="233" t="s">
        <v>5590</v>
      </c>
      <c r="G247" s="234" t="s">
        <v>229</v>
      </c>
      <c r="H247" s="235">
        <v>0.78000000000000003</v>
      </c>
      <c r="I247" s="236"/>
      <c r="J247" s="237">
        <f>ROUND(I247*H247,2)</f>
        <v>0</v>
      </c>
      <c r="K247" s="238"/>
      <c r="L247" s="46"/>
      <c r="M247" s="239" t="s">
        <v>1</v>
      </c>
      <c r="N247" s="240" t="s">
        <v>44</v>
      </c>
      <c r="O247" s="93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3" t="s">
        <v>230</v>
      </c>
      <c r="AT247" s="243" t="s">
        <v>226</v>
      </c>
      <c r="AU247" s="243" t="s">
        <v>89</v>
      </c>
      <c r="AY247" s="19" t="s">
        <v>224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9" t="s">
        <v>89</v>
      </c>
      <c r="BK247" s="244">
        <f>ROUND(I247*H247,2)</f>
        <v>0</v>
      </c>
      <c r="BL247" s="19" t="s">
        <v>230</v>
      </c>
      <c r="BM247" s="243" t="s">
        <v>5591</v>
      </c>
    </row>
    <row r="248" s="12" customFormat="1" ht="22.8" customHeight="1">
      <c r="A248" s="12"/>
      <c r="B248" s="215"/>
      <c r="C248" s="216"/>
      <c r="D248" s="217" t="s">
        <v>77</v>
      </c>
      <c r="E248" s="229" t="s">
        <v>255</v>
      </c>
      <c r="F248" s="229" t="s">
        <v>5592</v>
      </c>
      <c r="G248" s="216"/>
      <c r="H248" s="216"/>
      <c r="I248" s="219"/>
      <c r="J248" s="230">
        <f>BK248</f>
        <v>0</v>
      </c>
      <c r="K248" s="216"/>
      <c r="L248" s="221"/>
      <c r="M248" s="222"/>
      <c r="N248" s="223"/>
      <c r="O248" s="223"/>
      <c r="P248" s="224">
        <f>SUM(P249:P254)</f>
        <v>0</v>
      </c>
      <c r="Q248" s="223"/>
      <c r="R248" s="224">
        <f>SUM(R249:R254)</f>
        <v>0</v>
      </c>
      <c r="S248" s="223"/>
      <c r="T248" s="225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6" t="s">
        <v>84</v>
      </c>
      <c r="AT248" s="227" t="s">
        <v>77</v>
      </c>
      <c r="AU248" s="227" t="s">
        <v>84</v>
      </c>
      <c r="AY248" s="226" t="s">
        <v>224</v>
      </c>
      <c r="BK248" s="228">
        <f>SUM(BK249:BK254)</f>
        <v>0</v>
      </c>
    </row>
    <row r="249" s="2" customFormat="1" ht="16.5" customHeight="1">
      <c r="A249" s="40"/>
      <c r="B249" s="41"/>
      <c r="C249" s="231" t="s">
        <v>441</v>
      </c>
      <c r="D249" s="231" t="s">
        <v>226</v>
      </c>
      <c r="E249" s="232" t="s">
        <v>5593</v>
      </c>
      <c r="F249" s="233" t="s">
        <v>5594</v>
      </c>
      <c r="G249" s="234" t="s">
        <v>229</v>
      </c>
      <c r="H249" s="235">
        <v>22</v>
      </c>
      <c r="I249" s="236"/>
      <c r="J249" s="237">
        <f>ROUND(I249*H249,2)</f>
        <v>0</v>
      </c>
      <c r="K249" s="238"/>
      <c r="L249" s="46"/>
      <c r="M249" s="239" t="s">
        <v>1</v>
      </c>
      <c r="N249" s="240" t="s">
        <v>44</v>
      </c>
      <c r="O249" s="93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3" t="s">
        <v>230</v>
      </c>
      <c r="AT249" s="243" t="s">
        <v>226</v>
      </c>
      <c r="AU249" s="243" t="s">
        <v>89</v>
      </c>
      <c r="AY249" s="19" t="s">
        <v>224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9" t="s">
        <v>89</v>
      </c>
      <c r="BK249" s="244">
        <f>ROUND(I249*H249,2)</f>
        <v>0</v>
      </c>
      <c r="BL249" s="19" t="s">
        <v>230</v>
      </c>
      <c r="BM249" s="243" t="s">
        <v>5595</v>
      </c>
    </row>
    <row r="250" s="2" customFormat="1" ht="16.5" customHeight="1">
      <c r="A250" s="40"/>
      <c r="B250" s="41"/>
      <c r="C250" s="231" t="s">
        <v>446</v>
      </c>
      <c r="D250" s="231" t="s">
        <v>226</v>
      </c>
      <c r="E250" s="232" t="s">
        <v>5596</v>
      </c>
      <c r="F250" s="233" t="s">
        <v>5597</v>
      </c>
      <c r="G250" s="234" t="s">
        <v>229</v>
      </c>
      <c r="H250" s="235">
        <v>22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230</v>
      </c>
      <c r="AT250" s="243" t="s">
        <v>226</v>
      </c>
      <c r="AU250" s="243" t="s">
        <v>89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230</v>
      </c>
      <c r="BM250" s="243" t="s">
        <v>5598</v>
      </c>
    </row>
    <row r="251" s="2" customFormat="1" ht="16.5" customHeight="1">
      <c r="A251" s="40"/>
      <c r="B251" s="41"/>
      <c r="C251" s="231" t="s">
        <v>451</v>
      </c>
      <c r="D251" s="231" t="s">
        <v>226</v>
      </c>
      <c r="E251" s="232" t="s">
        <v>5599</v>
      </c>
      <c r="F251" s="233" t="s">
        <v>5600</v>
      </c>
      <c r="G251" s="234" t="s">
        <v>229</v>
      </c>
      <c r="H251" s="235">
        <v>15.5</v>
      </c>
      <c r="I251" s="236"/>
      <c r="J251" s="237">
        <f>ROUND(I251*H251,2)</f>
        <v>0</v>
      </c>
      <c r="K251" s="238"/>
      <c r="L251" s="46"/>
      <c r="M251" s="239" t="s">
        <v>1</v>
      </c>
      <c r="N251" s="240" t="s">
        <v>44</v>
      </c>
      <c r="O251" s="93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3" t="s">
        <v>230</v>
      </c>
      <c r="AT251" s="243" t="s">
        <v>226</v>
      </c>
      <c r="AU251" s="243" t="s">
        <v>89</v>
      </c>
      <c r="AY251" s="19" t="s">
        <v>224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9" t="s">
        <v>89</v>
      </c>
      <c r="BK251" s="244">
        <f>ROUND(I251*H251,2)</f>
        <v>0</v>
      </c>
      <c r="BL251" s="19" t="s">
        <v>230</v>
      </c>
      <c r="BM251" s="243" t="s">
        <v>5601</v>
      </c>
    </row>
    <row r="252" s="2" customFormat="1" ht="16.5" customHeight="1">
      <c r="A252" s="40"/>
      <c r="B252" s="41"/>
      <c r="C252" s="231" t="s">
        <v>455</v>
      </c>
      <c r="D252" s="231" t="s">
        <v>226</v>
      </c>
      <c r="E252" s="232" t="s">
        <v>5602</v>
      </c>
      <c r="F252" s="233" t="s">
        <v>5603</v>
      </c>
      <c r="G252" s="234" t="s">
        <v>229</v>
      </c>
      <c r="H252" s="235">
        <v>15.5</v>
      </c>
      <c r="I252" s="236"/>
      <c r="J252" s="237">
        <f>ROUND(I252*H252,2)</f>
        <v>0</v>
      </c>
      <c r="K252" s="238"/>
      <c r="L252" s="46"/>
      <c r="M252" s="239" t="s">
        <v>1</v>
      </c>
      <c r="N252" s="240" t="s">
        <v>44</v>
      </c>
      <c r="O252" s="93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3" t="s">
        <v>230</v>
      </c>
      <c r="AT252" s="243" t="s">
        <v>226</v>
      </c>
      <c r="AU252" s="243" t="s">
        <v>89</v>
      </c>
      <c r="AY252" s="19" t="s">
        <v>224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9" t="s">
        <v>89</v>
      </c>
      <c r="BK252" s="244">
        <f>ROUND(I252*H252,2)</f>
        <v>0</v>
      </c>
      <c r="BL252" s="19" t="s">
        <v>230</v>
      </c>
      <c r="BM252" s="243" t="s">
        <v>5604</v>
      </c>
    </row>
    <row r="253" s="2" customFormat="1" ht="16.5" customHeight="1">
      <c r="A253" s="40"/>
      <c r="B253" s="41"/>
      <c r="C253" s="231" t="s">
        <v>462</v>
      </c>
      <c r="D253" s="231" t="s">
        <v>226</v>
      </c>
      <c r="E253" s="232" t="s">
        <v>5605</v>
      </c>
      <c r="F253" s="233" t="s">
        <v>5606</v>
      </c>
      <c r="G253" s="234" t="s">
        <v>229</v>
      </c>
      <c r="H253" s="235">
        <v>15.5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230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230</v>
      </c>
      <c r="BM253" s="243" t="s">
        <v>5607</v>
      </c>
    </row>
    <row r="254" s="2" customFormat="1" ht="16.5" customHeight="1">
      <c r="A254" s="40"/>
      <c r="B254" s="41"/>
      <c r="C254" s="231" t="s">
        <v>470</v>
      </c>
      <c r="D254" s="231" t="s">
        <v>226</v>
      </c>
      <c r="E254" s="232" t="s">
        <v>5608</v>
      </c>
      <c r="F254" s="233" t="s">
        <v>5609</v>
      </c>
      <c r="G254" s="234" t="s">
        <v>229</v>
      </c>
      <c r="H254" s="235">
        <v>7.25</v>
      </c>
      <c r="I254" s="236"/>
      <c r="J254" s="237">
        <f>ROUND(I254*H254,2)</f>
        <v>0</v>
      </c>
      <c r="K254" s="238"/>
      <c r="L254" s="46"/>
      <c r="M254" s="239" t="s">
        <v>1</v>
      </c>
      <c r="N254" s="240" t="s">
        <v>44</v>
      </c>
      <c r="O254" s="93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3" t="s">
        <v>230</v>
      </c>
      <c r="AT254" s="243" t="s">
        <v>226</v>
      </c>
      <c r="AU254" s="243" t="s">
        <v>89</v>
      </c>
      <c r="AY254" s="19" t="s">
        <v>224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9" t="s">
        <v>89</v>
      </c>
      <c r="BK254" s="244">
        <f>ROUND(I254*H254,2)</f>
        <v>0</v>
      </c>
      <c r="BL254" s="19" t="s">
        <v>230</v>
      </c>
      <c r="BM254" s="243" t="s">
        <v>5610</v>
      </c>
    </row>
    <row r="255" s="12" customFormat="1" ht="22.8" customHeight="1">
      <c r="A255" s="12"/>
      <c r="B255" s="215"/>
      <c r="C255" s="216"/>
      <c r="D255" s="217" t="s">
        <v>77</v>
      </c>
      <c r="E255" s="229" t="s">
        <v>270</v>
      </c>
      <c r="F255" s="229" t="s">
        <v>5611</v>
      </c>
      <c r="G255" s="216"/>
      <c r="H255" s="216"/>
      <c r="I255" s="219"/>
      <c r="J255" s="230">
        <f>BK255</f>
        <v>0</v>
      </c>
      <c r="K255" s="216"/>
      <c r="L255" s="221"/>
      <c r="M255" s="222"/>
      <c r="N255" s="223"/>
      <c r="O255" s="223"/>
      <c r="P255" s="224">
        <f>SUM(P256:P319)</f>
        <v>0</v>
      </c>
      <c r="Q255" s="223"/>
      <c r="R255" s="224">
        <f>SUM(R256:R319)</f>
        <v>0</v>
      </c>
      <c r="S255" s="223"/>
      <c r="T255" s="225">
        <f>SUM(T256:T319)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6" t="s">
        <v>84</v>
      </c>
      <c r="AT255" s="227" t="s">
        <v>77</v>
      </c>
      <c r="AU255" s="227" t="s">
        <v>84</v>
      </c>
      <c r="AY255" s="226" t="s">
        <v>224</v>
      </c>
      <c r="BK255" s="228">
        <f>SUM(BK256:BK319)</f>
        <v>0</v>
      </c>
    </row>
    <row r="256" s="2" customFormat="1" ht="21.75" customHeight="1">
      <c r="A256" s="40"/>
      <c r="B256" s="41"/>
      <c r="C256" s="231" t="s">
        <v>477</v>
      </c>
      <c r="D256" s="231" t="s">
        <v>226</v>
      </c>
      <c r="E256" s="232" t="s">
        <v>5612</v>
      </c>
      <c r="F256" s="233" t="s">
        <v>5613</v>
      </c>
      <c r="G256" s="234" t="s">
        <v>273</v>
      </c>
      <c r="H256" s="235">
        <v>5.5</v>
      </c>
      <c r="I256" s="236"/>
      <c r="J256" s="237">
        <f>ROUND(I256*H256,2)</f>
        <v>0</v>
      </c>
      <c r="K256" s="238"/>
      <c r="L256" s="46"/>
      <c r="M256" s="239" t="s">
        <v>1</v>
      </c>
      <c r="N256" s="240" t="s">
        <v>44</v>
      </c>
      <c r="O256" s="93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3" t="s">
        <v>230</v>
      </c>
      <c r="AT256" s="243" t="s">
        <v>226</v>
      </c>
      <c r="AU256" s="243" t="s">
        <v>89</v>
      </c>
      <c r="AY256" s="19" t="s">
        <v>224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9" t="s">
        <v>89</v>
      </c>
      <c r="BK256" s="244">
        <f>ROUND(I256*H256,2)</f>
        <v>0</v>
      </c>
      <c r="BL256" s="19" t="s">
        <v>230</v>
      </c>
      <c r="BM256" s="243" t="s">
        <v>5614</v>
      </c>
    </row>
    <row r="257" s="2" customFormat="1" ht="16.5" customHeight="1">
      <c r="A257" s="40"/>
      <c r="B257" s="41"/>
      <c r="C257" s="278" t="s">
        <v>486</v>
      </c>
      <c r="D257" s="278" t="s">
        <v>390</v>
      </c>
      <c r="E257" s="279" t="s">
        <v>5615</v>
      </c>
      <c r="F257" s="280" t="s">
        <v>5616</v>
      </c>
      <c r="G257" s="281" t="s">
        <v>273</v>
      </c>
      <c r="H257" s="282">
        <v>5.5</v>
      </c>
      <c r="I257" s="283"/>
      <c r="J257" s="284">
        <f>ROUND(I257*H257,2)</f>
        <v>0</v>
      </c>
      <c r="K257" s="285"/>
      <c r="L257" s="286"/>
      <c r="M257" s="287" t="s">
        <v>1</v>
      </c>
      <c r="N257" s="288" t="s">
        <v>44</v>
      </c>
      <c r="O257" s="93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3" t="s">
        <v>270</v>
      </c>
      <c r="AT257" s="243" t="s">
        <v>390</v>
      </c>
      <c r="AU257" s="243" t="s">
        <v>89</v>
      </c>
      <c r="AY257" s="19" t="s">
        <v>224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9" t="s">
        <v>89</v>
      </c>
      <c r="BK257" s="244">
        <f>ROUND(I257*H257,2)</f>
        <v>0</v>
      </c>
      <c r="BL257" s="19" t="s">
        <v>230</v>
      </c>
      <c r="BM257" s="243" t="s">
        <v>5617</v>
      </c>
    </row>
    <row r="258" s="2" customFormat="1" ht="21.75" customHeight="1">
      <c r="A258" s="40"/>
      <c r="B258" s="41"/>
      <c r="C258" s="231" t="s">
        <v>493</v>
      </c>
      <c r="D258" s="231" t="s">
        <v>226</v>
      </c>
      <c r="E258" s="232" t="s">
        <v>5618</v>
      </c>
      <c r="F258" s="233" t="s">
        <v>5619</v>
      </c>
      <c r="G258" s="234" t="s">
        <v>273</v>
      </c>
      <c r="H258" s="235">
        <v>7.5</v>
      </c>
      <c r="I258" s="236"/>
      <c r="J258" s="237">
        <f>ROUND(I258*H258,2)</f>
        <v>0</v>
      </c>
      <c r="K258" s="238"/>
      <c r="L258" s="46"/>
      <c r="M258" s="239" t="s">
        <v>1</v>
      </c>
      <c r="N258" s="240" t="s">
        <v>44</v>
      </c>
      <c r="O258" s="93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3" t="s">
        <v>230</v>
      </c>
      <c r="AT258" s="243" t="s">
        <v>226</v>
      </c>
      <c r="AU258" s="243" t="s">
        <v>89</v>
      </c>
      <c r="AY258" s="19" t="s">
        <v>224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9" t="s">
        <v>89</v>
      </c>
      <c r="BK258" s="244">
        <f>ROUND(I258*H258,2)</f>
        <v>0</v>
      </c>
      <c r="BL258" s="19" t="s">
        <v>230</v>
      </c>
      <c r="BM258" s="243" t="s">
        <v>5620</v>
      </c>
    </row>
    <row r="259" s="2" customFormat="1" ht="16.5" customHeight="1">
      <c r="A259" s="40"/>
      <c r="B259" s="41"/>
      <c r="C259" s="278" t="s">
        <v>497</v>
      </c>
      <c r="D259" s="278" t="s">
        <v>390</v>
      </c>
      <c r="E259" s="279" t="s">
        <v>5621</v>
      </c>
      <c r="F259" s="280" t="s">
        <v>5622</v>
      </c>
      <c r="G259" s="281" t="s">
        <v>273</v>
      </c>
      <c r="H259" s="282">
        <v>7.6100000000000003</v>
      </c>
      <c r="I259" s="283"/>
      <c r="J259" s="284">
        <f>ROUND(I259*H259,2)</f>
        <v>0</v>
      </c>
      <c r="K259" s="285"/>
      <c r="L259" s="286"/>
      <c r="M259" s="287" t="s">
        <v>1</v>
      </c>
      <c r="N259" s="288" t="s">
        <v>44</v>
      </c>
      <c r="O259" s="93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3" t="s">
        <v>270</v>
      </c>
      <c r="AT259" s="243" t="s">
        <v>390</v>
      </c>
      <c r="AU259" s="243" t="s">
        <v>89</v>
      </c>
      <c r="AY259" s="19" t="s">
        <v>224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9" t="s">
        <v>89</v>
      </c>
      <c r="BK259" s="244">
        <f>ROUND(I259*H259,2)</f>
        <v>0</v>
      </c>
      <c r="BL259" s="19" t="s">
        <v>230</v>
      </c>
      <c r="BM259" s="243" t="s">
        <v>5623</v>
      </c>
    </row>
    <row r="260" s="2" customFormat="1" ht="21.75" customHeight="1">
      <c r="A260" s="40"/>
      <c r="B260" s="41"/>
      <c r="C260" s="231" t="s">
        <v>507</v>
      </c>
      <c r="D260" s="231" t="s">
        <v>226</v>
      </c>
      <c r="E260" s="232" t="s">
        <v>5624</v>
      </c>
      <c r="F260" s="233" t="s">
        <v>5625</v>
      </c>
      <c r="G260" s="234" t="s">
        <v>273</v>
      </c>
      <c r="H260" s="235">
        <v>25</v>
      </c>
      <c r="I260" s="236"/>
      <c r="J260" s="237">
        <f>ROUND(I260*H260,2)</f>
        <v>0</v>
      </c>
      <c r="K260" s="238"/>
      <c r="L260" s="46"/>
      <c r="M260" s="239" t="s">
        <v>1</v>
      </c>
      <c r="N260" s="240" t="s">
        <v>44</v>
      </c>
      <c r="O260" s="93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3" t="s">
        <v>230</v>
      </c>
      <c r="AT260" s="243" t="s">
        <v>226</v>
      </c>
      <c r="AU260" s="243" t="s">
        <v>89</v>
      </c>
      <c r="AY260" s="19" t="s">
        <v>224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9" t="s">
        <v>89</v>
      </c>
      <c r="BK260" s="244">
        <f>ROUND(I260*H260,2)</f>
        <v>0</v>
      </c>
      <c r="BL260" s="19" t="s">
        <v>230</v>
      </c>
      <c r="BM260" s="243" t="s">
        <v>5626</v>
      </c>
    </row>
    <row r="261" s="2" customFormat="1" ht="16.5" customHeight="1">
      <c r="A261" s="40"/>
      <c r="B261" s="41"/>
      <c r="C261" s="278" t="s">
        <v>512</v>
      </c>
      <c r="D261" s="278" t="s">
        <v>390</v>
      </c>
      <c r="E261" s="279" t="s">
        <v>5627</v>
      </c>
      <c r="F261" s="280" t="s">
        <v>5628</v>
      </c>
      <c r="G261" s="281" t="s">
        <v>273</v>
      </c>
      <c r="H261" s="282">
        <v>25.379999999999999</v>
      </c>
      <c r="I261" s="283"/>
      <c r="J261" s="284">
        <f>ROUND(I261*H261,2)</f>
        <v>0</v>
      </c>
      <c r="K261" s="285"/>
      <c r="L261" s="286"/>
      <c r="M261" s="287" t="s">
        <v>1</v>
      </c>
      <c r="N261" s="288" t="s">
        <v>44</v>
      </c>
      <c r="O261" s="93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3" t="s">
        <v>270</v>
      </c>
      <c r="AT261" s="243" t="s">
        <v>390</v>
      </c>
      <c r="AU261" s="243" t="s">
        <v>89</v>
      </c>
      <c r="AY261" s="19" t="s">
        <v>224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9" t="s">
        <v>89</v>
      </c>
      <c r="BK261" s="244">
        <f>ROUND(I261*H261,2)</f>
        <v>0</v>
      </c>
      <c r="BL261" s="19" t="s">
        <v>230</v>
      </c>
      <c r="BM261" s="243" t="s">
        <v>5629</v>
      </c>
    </row>
    <row r="262" s="2" customFormat="1" ht="16.5" customHeight="1">
      <c r="A262" s="40"/>
      <c r="B262" s="41"/>
      <c r="C262" s="231" t="s">
        <v>520</v>
      </c>
      <c r="D262" s="231" t="s">
        <v>226</v>
      </c>
      <c r="E262" s="232" t="s">
        <v>5630</v>
      </c>
      <c r="F262" s="233" t="s">
        <v>5631</v>
      </c>
      <c r="G262" s="234" t="s">
        <v>273</v>
      </c>
      <c r="H262" s="235">
        <v>6.5</v>
      </c>
      <c r="I262" s="236"/>
      <c r="J262" s="237">
        <f>ROUND(I262*H262,2)</f>
        <v>0</v>
      </c>
      <c r="K262" s="238"/>
      <c r="L262" s="46"/>
      <c r="M262" s="239" t="s">
        <v>1</v>
      </c>
      <c r="N262" s="240" t="s">
        <v>44</v>
      </c>
      <c r="O262" s="93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3" t="s">
        <v>230</v>
      </c>
      <c r="AT262" s="243" t="s">
        <v>226</v>
      </c>
      <c r="AU262" s="243" t="s">
        <v>89</v>
      </c>
      <c r="AY262" s="19" t="s">
        <v>224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9" t="s">
        <v>89</v>
      </c>
      <c r="BK262" s="244">
        <f>ROUND(I262*H262,2)</f>
        <v>0</v>
      </c>
      <c r="BL262" s="19" t="s">
        <v>230</v>
      </c>
      <c r="BM262" s="243" t="s">
        <v>5632</v>
      </c>
    </row>
    <row r="263" s="2" customFormat="1" ht="16.5" customHeight="1">
      <c r="A263" s="40"/>
      <c r="B263" s="41"/>
      <c r="C263" s="278" t="s">
        <v>549</v>
      </c>
      <c r="D263" s="278" t="s">
        <v>390</v>
      </c>
      <c r="E263" s="279" t="s">
        <v>5633</v>
      </c>
      <c r="F263" s="280" t="s">
        <v>5634</v>
      </c>
      <c r="G263" s="281" t="s">
        <v>273</v>
      </c>
      <c r="H263" s="282">
        <v>6.7000000000000002</v>
      </c>
      <c r="I263" s="283"/>
      <c r="J263" s="284">
        <f>ROUND(I263*H263,2)</f>
        <v>0</v>
      </c>
      <c r="K263" s="285"/>
      <c r="L263" s="286"/>
      <c r="M263" s="287" t="s">
        <v>1</v>
      </c>
      <c r="N263" s="288" t="s">
        <v>44</v>
      </c>
      <c r="O263" s="93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3" t="s">
        <v>270</v>
      </c>
      <c r="AT263" s="243" t="s">
        <v>390</v>
      </c>
      <c r="AU263" s="243" t="s">
        <v>89</v>
      </c>
      <c r="AY263" s="19" t="s">
        <v>224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9" t="s">
        <v>89</v>
      </c>
      <c r="BK263" s="244">
        <f>ROUND(I263*H263,2)</f>
        <v>0</v>
      </c>
      <c r="BL263" s="19" t="s">
        <v>230</v>
      </c>
      <c r="BM263" s="243" t="s">
        <v>5635</v>
      </c>
    </row>
    <row r="264" s="2" customFormat="1" ht="16.5" customHeight="1">
      <c r="A264" s="40"/>
      <c r="B264" s="41"/>
      <c r="C264" s="231" t="s">
        <v>560</v>
      </c>
      <c r="D264" s="231" t="s">
        <v>226</v>
      </c>
      <c r="E264" s="232" t="s">
        <v>5636</v>
      </c>
      <c r="F264" s="233" t="s">
        <v>5637</v>
      </c>
      <c r="G264" s="234" t="s">
        <v>386</v>
      </c>
      <c r="H264" s="235">
        <v>1</v>
      </c>
      <c r="I264" s="236"/>
      <c r="J264" s="237">
        <f>ROUND(I264*H264,2)</f>
        <v>0</v>
      </c>
      <c r="K264" s="238"/>
      <c r="L264" s="46"/>
      <c r="M264" s="239" t="s">
        <v>1</v>
      </c>
      <c r="N264" s="240" t="s">
        <v>44</v>
      </c>
      <c r="O264" s="93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3" t="s">
        <v>230</v>
      </c>
      <c r="AT264" s="243" t="s">
        <v>226</v>
      </c>
      <c r="AU264" s="243" t="s">
        <v>89</v>
      </c>
      <c r="AY264" s="19" t="s">
        <v>224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9" t="s">
        <v>89</v>
      </c>
      <c r="BK264" s="244">
        <f>ROUND(I264*H264,2)</f>
        <v>0</v>
      </c>
      <c r="BL264" s="19" t="s">
        <v>230</v>
      </c>
      <c r="BM264" s="243" t="s">
        <v>5638</v>
      </c>
    </row>
    <row r="265" s="2" customFormat="1" ht="16.5" customHeight="1">
      <c r="A265" s="40"/>
      <c r="B265" s="41"/>
      <c r="C265" s="278" t="s">
        <v>578</v>
      </c>
      <c r="D265" s="278" t="s">
        <v>390</v>
      </c>
      <c r="E265" s="279" t="s">
        <v>5639</v>
      </c>
      <c r="F265" s="280" t="s">
        <v>5640</v>
      </c>
      <c r="G265" s="281" t="s">
        <v>386</v>
      </c>
      <c r="H265" s="282">
        <v>1</v>
      </c>
      <c r="I265" s="283"/>
      <c r="J265" s="284">
        <f>ROUND(I265*H265,2)</f>
        <v>0</v>
      </c>
      <c r="K265" s="285"/>
      <c r="L265" s="286"/>
      <c r="M265" s="287" t="s">
        <v>1</v>
      </c>
      <c r="N265" s="288" t="s">
        <v>44</v>
      </c>
      <c r="O265" s="93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3" t="s">
        <v>270</v>
      </c>
      <c r="AT265" s="243" t="s">
        <v>390</v>
      </c>
      <c r="AU265" s="243" t="s">
        <v>89</v>
      </c>
      <c r="AY265" s="19" t="s">
        <v>224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9" t="s">
        <v>89</v>
      </c>
      <c r="BK265" s="244">
        <f>ROUND(I265*H265,2)</f>
        <v>0</v>
      </c>
      <c r="BL265" s="19" t="s">
        <v>230</v>
      </c>
      <c r="BM265" s="243" t="s">
        <v>5641</v>
      </c>
    </row>
    <row r="266" s="2" customFormat="1" ht="16.5" customHeight="1">
      <c r="A266" s="40"/>
      <c r="B266" s="41"/>
      <c r="C266" s="231" t="s">
        <v>582</v>
      </c>
      <c r="D266" s="231" t="s">
        <v>226</v>
      </c>
      <c r="E266" s="232" t="s">
        <v>5642</v>
      </c>
      <c r="F266" s="233" t="s">
        <v>5643</v>
      </c>
      <c r="G266" s="234" t="s">
        <v>386</v>
      </c>
      <c r="H266" s="235">
        <v>2</v>
      </c>
      <c r="I266" s="236"/>
      <c r="J266" s="237">
        <f>ROUND(I266*H266,2)</f>
        <v>0</v>
      </c>
      <c r="K266" s="238"/>
      <c r="L266" s="46"/>
      <c r="M266" s="239" t="s">
        <v>1</v>
      </c>
      <c r="N266" s="240" t="s">
        <v>44</v>
      </c>
      <c r="O266" s="93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3" t="s">
        <v>230</v>
      </c>
      <c r="AT266" s="243" t="s">
        <v>226</v>
      </c>
      <c r="AU266" s="243" t="s">
        <v>89</v>
      </c>
      <c r="AY266" s="19" t="s">
        <v>224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9" t="s">
        <v>89</v>
      </c>
      <c r="BK266" s="244">
        <f>ROUND(I266*H266,2)</f>
        <v>0</v>
      </c>
      <c r="BL266" s="19" t="s">
        <v>230</v>
      </c>
      <c r="BM266" s="243" t="s">
        <v>5644</v>
      </c>
    </row>
    <row r="267" s="2" customFormat="1" ht="16.5" customHeight="1">
      <c r="A267" s="40"/>
      <c r="B267" s="41"/>
      <c r="C267" s="278" t="s">
        <v>590</v>
      </c>
      <c r="D267" s="278" t="s">
        <v>390</v>
      </c>
      <c r="E267" s="279" t="s">
        <v>5645</v>
      </c>
      <c r="F267" s="280" t="s">
        <v>5646</v>
      </c>
      <c r="G267" s="281" t="s">
        <v>386</v>
      </c>
      <c r="H267" s="282">
        <v>2</v>
      </c>
      <c r="I267" s="283"/>
      <c r="J267" s="284">
        <f>ROUND(I267*H267,2)</f>
        <v>0</v>
      </c>
      <c r="K267" s="285"/>
      <c r="L267" s="286"/>
      <c r="M267" s="287" t="s">
        <v>1</v>
      </c>
      <c r="N267" s="288" t="s">
        <v>44</v>
      </c>
      <c r="O267" s="93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3" t="s">
        <v>270</v>
      </c>
      <c r="AT267" s="243" t="s">
        <v>390</v>
      </c>
      <c r="AU267" s="243" t="s">
        <v>89</v>
      </c>
      <c r="AY267" s="19" t="s">
        <v>224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9" t="s">
        <v>89</v>
      </c>
      <c r="BK267" s="244">
        <f>ROUND(I267*H267,2)</f>
        <v>0</v>
      </c>
      <c r="BL267" s="19" t="s">
        <v>230</v>
      </c>
      <c r="BM267" s="243" t="s">
        <v>5647</v>
      </c>
    </row>
    <row r="268" s="2" customFormat="1" ht="16.5" customHeight="1">
      <c r="A268" s="40"/>
      <c r="B268" s="41"/>
      <c r="C268" s="231" t="s">
        <v>594</v>
      </c>
      <c r="D268" s="231" t="s">
        <v>226</v>
      </c>
      <c r="E268" s="232" t="s">
        <v>5648</v>
      </c>
      <c r="F268" s="233" t="s">
        <v>5649</v>
      </c>
      <c r="G268" s="234" t="s">
        <v>386</v>
      </c>
      <c r="H268" s="235">
        <v>2</v>
      </c>
      <c r="I268" s="236"/>
      <c r="J268" s="237">
        <f>ROUND(I268*H268,2)</f>
        <v>0</v>
      </c>
      <c r="K268" s="238"/>
      <c r="L268" s="46"/>
      <c r="M268" s="239" t="s">
        <v>1</v>
      </c>
      <c r="N268" s="240" t="s">
        <v>44</v>
      </c>
      <c r="O268" s="93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3" t="s">
        <v>230</v>
      </c>
      <c r="AT268" s="243" t="s">
        <v>226</v>
      </c>
      <c r="AU268" s="243" t="s">
        <v>89</v>
      </c>
      <c r="AY268" s="19" t="s">
        <v>224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9" t="s">
        <v>89</v>
      </c>
      <c r="BK268" s="244">
        <f>ROUND(I268*H268,2)</f>
        <v>0</v>
      </c>
      <c r="BL268" s="19" t="s">
        <v>230</v>
      </c>
      <c r="BM268" s="243" t="s">
        <v>5650</v>
      </c>
    </row>
    <row r="269" s="2" customFormat="1" ht="16.5" customHeight="1">
      <c r="A269" s="40"/>
      <c r="B269" s="41"/>
      <c r="C269" s="278" t="s">
        <v>599</v>
      </c>
      <c r="D269" s="278" t="s">
        <v>390</v>
      </c>
      <c r="E269" s="279" t="s">
        <v>5651</v>
      </c>
      <c r="F269" s="280" t="s">
        <v>5652</v>
      </c>
      <c r="G269" s="281" t="s">
        <v>386</v>
      </c>
      <c r="H269" s="282">
        <v>2</v>
      </c>
      <c r="I269" s="283"/>
      <c r="J269" s="284">
        <f>ROUND(I269*H269,2)</f>
        <v>0</v>
      </c>
      <c r="K269" s="285"/>
      <c r="L269" s="286"/>
      <c r="M269" s="287" t="s">
        <v>1</v>
      </c>
      <c r="N269" s="288" t="s">
        <v>44</v>
      </c>
      <c r="O269" s="93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3" t="s">
        <v>270</v>
      </c>
      <c r="AT269" s="243" t="s">
        <v>390</v>
      </c>
      <c r="AU269" s="243" t="s">
        <v>89</v>
      </c>
      <c r="AY269" s="19" t="s">
        <v>224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9" t="s">
        <v>89</v>
      </c>
      <c r="BK269" s="244">
        <f>ROUND(I269*H269,2)</f>
        <v>0</v>
      </c>
      <c r="BL269" s="19" t="s">
        <v>230</v>
      </c>
      <c r="BM269" s="243" t="s">
        <v>5653</v>
      </c>
    </row>
    <row r="270" s="2" customFormat="1" ht="16.5" customHeight="1">
      <c r="A270" s="40"/>
      <c r="B270" s="41"/>
      <c r="C270" s="231" t="s">
        <v>604</v>
      </c>
      <c r="D270" s="231" t="s">
        <v>226</v>
      </c>
      <c r="E270" s="232" t="s">
        <v>5654</v>
      </c>
      <c r="F270" s="233" t="s">
        <v>5655</v>
      </c>
      <c r="G270" s="234" t="s">
        <v>386</v>
      </c>
      <c r="H270" s="235">
        <v>2</v>
      </c>
      <c r="I270" s="236"/>
      <c r="J270" s="237">
        <f>ROUND(I270*H270,2)</f>
        <v>0</v>
      </c>
      <c r="K270" s="238"/>
      <c r="L270" s="46"/>
      <c r="M270" s="239" t="s">
        <v>1</v>
      </c>
      <c r="N270" s="240" t="s">
        <v>44</v>
      </c>
      <c r="O270" s="93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3" t="s">
        <v>230</v>
      </c>
      <c r="AT270" s="243" t="s">
        <v>226</v>
      </c>
      <c r="AU270" s="243" t="s">
        <v>89</v>
      </c>
      <c r="AY270" s="19" t="s">
        <v>224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9" t="s">
        <v>89</v>
      </c>
      <c r="BK270" s="244">
        <f>ROUND(I270*H270,2)</f>
        <v>0</v>
      </c>
      <c r="BL270" s="19" t="s">
        <v>230</v>
      </c>
      <c r="BM270" s="243" t="s">
        <v>5656</v>
      </c>
    </row>
    <row r="271" s="2" customFormat="1" ht="16.5" customHeight="1">
      <c r="A271" s="40"/>
      <c r="B271" s="41"/>
      <c r="C271" s="278" t="s">
        <v>609</v>
      </c>
      <c r="D271" s="278" t="s">
        <v>390</v>
      </c>
      <c r="E271" s="279" t="s">
        <v>5657</v>
      </c>
      <c r="F271" s="280" t="s">
        <v>5658</v>
      </c>
      <c r="G271" s="281" t="s">
        <v>386</v>
      </c>
      <c r="H271" s="282">
        <v>2</v>
      </c>
      <c r="I271" s="283"/>
      <c r="J271" s="284">
        <f>ROUND(I271*H271,2)</f>
        <v>0</v>
      </c>
      <c r="K271" s="285"/>
      <c r="L271" s="286"/>
      <c r="M271" s="287" t="s">
        <v>1</v>
      </c>
      <c r="N271" s="288" t="s">
        <v>44</v>
      </c>
      <c r="O271" s="93"/>
      <c r="P271" s="241">
        <f>O271*H271</f>
        <v>0</v>
      </c>
      <c r="Q271" s="241">
        <v>0</v>
      </c>
      <c r="R271" s="241">
        <f>Q271*H271</f>
        <v>0</v>
      </c>
      <c r="S271" s="241">
        <v>0</v>
      </c>
      <c r="T271" s="242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3" t="s">
        <v>270</v>
      </c>
      <c r="AT271" s="243" t="s">
        <v>390</v>
      </c>
      <c r="AU271" s="243" t="s">
        <v>89</v>
      </c>
      <c r="AY271" s="19" t="s">
        <v>224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9" t="s">
        <v>89</v>
      </c>
      <c r="BK271" s="244">
        <f>ROUND(I271*H271,2)</f>
        <v>0</v>
      </c>
      <c r="BL271" s="19" t="s">
        <v>230</v>
      </c>
      <c r="BM271" s="243" t="s">
        <v>5659</v>
      </c>
    </row>
    <row r="272" s="2" customFormat="1" ht="16.5" customHeight="1">
      <c r="A272" s="40"/>
      <c r="B272" s="41"/>
      <c r="C272" s="231" t="s">
        <v>613</v>
      </c>
      <c r="D272" s="231" t="s">
        <v>226</v>
      </c>
      <c r="E272" s="232" t="s">
        <v>5660</v>
      </c>
      <c r="F272" s="233" t="s">
        <v>5661</v>
      </c>
      <c r="G272" s="234" t="s">
        <v>386</v>
      </c>
      <c r="H272" s="235">
        <v>1</v>
      </c>
      <c r="I272" s="236"/>
      <c r="J272" s="237">
        <f>ROUND(I272*H272,2)</f>
        <v>0</v>
      </c>
      <c r="K272" s="238"/>
      <c r="L272" s="46"/>
      <c r="M272" s="239" t="s">
        <v>1</v>
      </c>
      <c r="N272" s="240" t="s">
        <v>44</v>
      </c>
      <c r="O272" s="93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3" t="s">
        <v>230</v>
      </c>
      <c r="AT272" s="243" t="s">
        <v>226</v>
      </c>
      <c r="AU272" s="243" t="s">
        <v>89</v>
      </c>
      <c r="AY272" s="19" t="s">
        <v>224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9" t="s">
        <v>89</v>
      </c>
      <c r="BK272" s="244">
        <f>ROUND(I272*H272,2)</f>
        <v>0</v>
      </c>
      <c r="BL272" s="19" t="s">
        <v>230</v>
      </c>
      <c r="BM272" s="243" t="s">
        <v>5662</v>
      </c>
    </row>
    <row r="273" s="2" customFormat="1" ht="16.5" customHeight="1">
      <c r="A273" s="40"/>
      <c r="B273" s="41"/>
      <c r="C273" s="231" t="s">
        <v>618</v>
      </c>
      <c r="D273" s="231" t="s">
        <v>226</v>
      </c>
      <c r="E273" s="232" t="s">
        <v>5663</v>
      </c>
      <c r="F273" s="233" t="s">
        <v>5664</v>
      </c>
      <c r="G273" s="234" t="s">
        <v>386</v>
      </c>
      <c r="H273" s="235">
        <v>1</v>
      </c>
      <c r="I273" s="236"/>
      <c r="J273" s="237">
        <f>ROUND(I273*H273,2)</f>
        <v>0</v>
      </c>
      <c r="K273" s="238"/>
      <c r="L273" s="46"/>
      <c r="M273" s="239" t="s">
        <v>1</v>
      </c>
      <c r="N273" s="240" t="s">
        <v>44</v>
      </c>
      <c r="O273" s="93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3" t="s">
        <v>230</v>
      </c>
      <c r="AT273" s="243" t="s">
        <v>226</v>
      </c>
      <c r="AU273" s="243" t="s">
        <v>89</v>
      </c>
      <c r="AY273" s="19" t="s">
        <v>224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9" t="s">
        <v>89</v>
      </c>
      <c r="BK273" s="244">
        <f>ROUND(I273*H273,2)</f>
        <v>0</v>
      </c>
      <c r="BL273" s="19" t="s">
        <v>230</v>
      </c>
      <c r="BM273" s="243" t="s">
        <v>5665</v>
      </c>
    </row>
    <row r="274" s="2" customFormat="1" ht="16.5" customHeight="1">
      <c r="A274" s="40"/>
      <c r="B274" s="41"/>
      <c r="C274" s="278" t="s">
        <v>505</v>
      </c>
      <c r="D274" s="278" t="s">
        <v>390</v>
      </c>
      <c r="E274" s="279" t="s">
        <v>5666</v>
      </c>
      <c r="F274" s="280" t="s">
        <v>5667</v>
      </c>
      <c r="G274" s="281" t="s">
        <v>386</v>
      </c>
      <c r="H274" s="282">
        <v>1</v>
      </c>
      <c r="I274" s="283"/>
      <c r="J274" s="284">
        <f>ROUND(I274*H274,2)</f>
        <v>0</v>
      </c>
      <c r="K274" s="285"/>
      <c r="L274" s="286"/>
      <c r="M274" s="287" t="s">
        <v>1</v>
      </c>
      <c r="N274" s="288" t="s">
        <v>44</v>
      </c>
      <c r="O274" s="93"/>
      <c r="P274" s="241">
        <f>O274*H274</f>
        <v>0</v>
      </c>
      <c r="Q274" s="241">
        <v>0</v>
      </c>
      <c r="R274" s="241">
        <f>Q274*H274</f>
        <v>0</v>
      </c>
      <c r="S274" s="241">
        <v>0</v>
      </c>
      <c r="T274" s="242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3" t="s">
        <v>270</v>
      </c>
      <c r="AT274" s="243" t="s">
        <v>390</v>
      </c>
      <c r="AU274" s="243" t="s">
        <v>89</v>
      </c>
      <c r="AY274" s="19" t="s">
        <v>224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9" t="s">
        <v>89</v>
      </c>
      <c r="BK274" s="244">
        <f>ROUND(I274*H274,2)</f>
        <v>0</v>
      </c>
      <c r="BL274" s="19" t="s">
        <v>230</v>
      </c>
      <c r="BM274" s="243" t="s">
        <v>5668</v>
      </c>
    </row>
    <row r="275" s="2" customFormat="1" ht="16.5" customHeight="1">
      <c r="A275" s="40"/>
      <c r="B275" s="41"/>
      <c r="C275" s="278" t="s">
        <v>558</v>
      </c>
      <c r="D275" s="278" t="s">
        <v>390</v>
      </c>
      <c r="E275" s="279" t="s">
        <v>5669</v>
      </c>
      <c r="F275" s="280" t="s">
        <v>5670</v>
      </c>
      <c r="G275" s="281" t="s">
        <v>386</v>
      </c>
      <c r="H275" s="282">
        <v>1</v>
      </c>
      <c r="I275" s="283"/>
      <c r="J275" s="284">
        <f>ROUND(I275*H275,2)</f>
        <v>0</v>
      </c>
      <c r="K275" s="285"/>
      <c r="L275" s="286"/>
      <c r="M275" s="287" t="s">
        <v>1</v>
      </c>
      <c r="N275" s="288" t="s">
        <v>44</v>
      </c>
      <c r="O275" s="93"/>
      <c r="P275" s="241">
        <f>O275*H275</f>
        <v>0</v>
      </c>
      <c r="Q275" s="241">
        <v>0</v>
      </c>
      <c r="R275" s="241">
        <f>Q275*H275</f>
        <v>0</v>
      </c>
      <c r="S275" s="241">
        <v>0</v>
      </c>
      <c r="T275" s="24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3" t="s">
        <v>270</v>
      </c>
      <c r="AT275" s="243" t="s">
        <v>390</v>
      </c>
      <c r="AU275" s="243" t="s">
        <v>89</v>
      </c>
      <c r="AY275" s="19" t="s">
        <v>224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9" t="s">
        <v>89</v>
      </c>
      <c r="BK275" s="244">
        <f>ROUND(I275*H275,2)</f>
        <v>0</v>
      </c>
      <c r="BL275" s="19" t="s">
        <v>230</v>
      </c>
      <c r="BM275" s="243" t="s">
        <v>5671</v>
      </c>
    </row>
    <row r="276" s="2" customFormat="1" ht="16.5" customHeight="1">
      <c r="A276" s="40"/>
      <c r="B276" s="41"/>
      <c r="C276" s="231" t="s">
        <v>632</v>
      </c>
      <c r="D276" s="231" t="s">
        <v>226</v>
      </c>
      <c r="E276" s="232" t="s">
        <v>5672</v>
      </c>
      <c r="F276" s="233" t="s">
        <v>5673</v>
      </c>
      <c r="G276" s="234" t="s">
        <v>386</v>
      </c>
      <c r="H276" s="235">
        <v>1</v>
      </c>
      <c r="I276" s="236"/>
      <c r="J276" s="237">
        <f>ROUND(I276*H276,2)</f>
        <v>0</v>
      </c>
      <c r="K276" s="238"/>
      <c r="L276" s="46"/>
      <c r="M276" s="239" t="s">
        <v>1</v>
      </c>
      <c r="N276" s="240" t="s">
        <v>44</v>
      </c>
      <c r="O276" s="93"/>
      <c r="P276" s="241">
        <f>O276*H276</f>
        <v>0</v>
      </c>
      <c r="Q276" s="241">
        <v>0</v>
      </c>
      <c r="R276" s="241">
        <f>Q276*H276</f>
        <v>0</v>
      </c>
      <c r="S276" s="241">
        <v>0</v>
      </c>
      <c r="T276" s="242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3" t="s">
        <v>230</v>
      </c>
      <c r="AT276" s="243" t="s">
        <v>226</v>
      </c>
      <c r="AU276" s="243" t="s">
        <v>89</v>
      </c>
      <c r="AY276" s="19" t="s">
        <v>224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9" t="s">
        <v>89</v>
      </c>
      <c r="BK276" s="244">
        <f>ROUND(I276*H276,2)</f>
        <v>0</v>
      </c>
      <c r="BL276" s="19" t="s">
        <v>230</v>
      </c>
      <c r="BM276" s="243" t="s">
        <v>5674</v>
      </c>
    </row>
    <row r="277" s="2" customFormat="1" ht="16.5" customHeight="1">
      <c r="A277" s="40"/>
      <c r="B277" s="41"/>
      <c r="C277" s="278" t="s">
        <v>637</v>
      </c>
      <c r="D277" s="278" t="s">
        <v>390</v>
      </c>
      <c r="E277" s="279" t="s">
        <v>5675</v>
      </c>
      <c r="F277" s="280" t="s">
        <v>5676</v>
      </c>
      <c r="G277" s="281" t="s">
        <v>386</v>
      </c>
      <c r="H277" s="282">
        <v>2</v>
      </c>
      <c r="I277" s="283"/>
      <c r="J277" s="284">
        <f>ROUND(I277*H277,2)</f>
        <v>0</v>
      </c>
      <c r="K277" s="285"/>
      <c r="L277" s="286"/>
      <c r="M277" s="287" t="s">
        <v>1</v>
      </c>
      <c r="N277" s="288" t="s">
        <v>44</v>
      </c>
      <c r="O277" s="93"/>
      <c r="P277" s="241">
        <f>O277*H277</f>
        <v>0</v>
      </c>
      <c r="Q277" s="241">
        <v>0</v>
      </c>
      <c r="R277" s="241">
        <f>Q277*H277</f>
        <v>0</v>
      </c>
      <c r="S277" s="241">
        <v>0</v>
      </c>
      <c r="T277" s="24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3" t="s">
        <v>270</v>
      </c>
      <c r="AT277" s="243" t="s">
        <v>390</v>
      </c>
      <c r="AU277" s="243" t="s">
        <v>89</v>
      </c>
      <c r="AY277" s="19" t="s">
        <v>224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9" t="s">
        <v>89</v>
      </c>
      <c r="BK277" s="244">
        <f>ROUND(I277*H277,2)</f>
        <v>0</v>
      </c>
      <c r="BL277" s="19" t="s">
        <v>230</v>
      </c>
      <c r="BM277" s="243" t="s">
        <v>5677</v>
      </c>
    </row>
    <row r="278" s="2" customFormat="1" ht="16.5" customHeight="1">
      <c r="A278" s="40"/>
      <c r="B278" s="41"/>
      <c r="C278" s="278" t="s">
        <v>642</v>
      </c>
      <c r="D278" s="278" t="s">
        <v>390</v>
      </c>
      <c r="E278" s="279" t="s">
        <v>5678</v>
      </c>
      <c r="F278" s="280" t="s">
        <v>5679</v>
      </c>
      <c r="G278" s="281" t="s">
        <v>386</v>
      </c>
      <c r="H278" s="282">
        <v>1</v>
      </c>
      <c r="I278" s="283"/>
      <c r="J278" s="284">
        <f>ROUND(I278*H278,2)</f>
        <v>0</v>
      </c>
      <c r="K278" s="285"/>
      <c r="L278" s="286"/>
      <c r="M278" s="287" t="s">
        <v>1</v>
      </c>
      <c r="N278" s="288" t="s">
        <v>44</v>
      </c>
      <c r="O278" s="93"/>
      <c r="P278" s="241">
        <f>O278*H278</f>
        <v>0</v>
      </c>
      <c r="Q278" s="241">
        <v>0</v>
      </c>
      <c r="R278" s="241">
        <f>Q278*H278</f>
        <v>0</v>
      </c>
      <c r="S278" s="241">
        <v>0</v>
      </c>
      <c r="T278" s="24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3" t="s">
        <v>270</v>
      </c>
      <c r="AT278" s="243" t="s">
        <v>390</v>
      </c>
      <c r="AU278" s="243" t="s">
        <v>89</v>
      </c>
      <c r="AY278" s="19" t="s">
        <v>224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9" t="s">
        <v>89</v>
      </c>
      <c r="BK278" s="244">
        <f>ROUND(I278*H278,2)</f>
        <v>0</v>
      </c>
      <c r="BL278" s="19" t="s">
        <v>230</v>
      </c>
      <c r="BM278" s="243" t="s">
        <v>5680</v>
      </c>
    </row>
    <row r="279" s="2" customFormat="1" ht="16.5" customHeight="1">
      <c r="A279" s="40"/>
      <c r="B279" s="41"/>
      <c r="C279" s="231" t="s">
        <v>646</v>
      </c>
      <c r="D279" s="231" t="s">
        <v>226</v>
      </c>
      <c r="E279" s="232" t="s">
        <v>5681</v>
      </c>
      <c r="F279" s="233" t="s">
        <v>5682</v>
      </c>
      <c r="G279" s="234" t="s">
        <v>386</v>
      </c>
      <c r="H279" s="235">
        <v>1</v>
      </c>
      <c r="I279" s="236"/>
      <c r="J279" s="237">
        <f>ROUND(I279*H279,2)</f>
        <v>0</v>
      </c>
      <c r="K279" s="238"/>
      <c r="L279" s="46"/>
      <c r="M279" s="239" t="s">
        <v>1</v>
      </c>
      <c r="N279" s="240" t="s">
        <v>44</v>
      </c>
      <c r="O279" s="93"/>
      <c r="P279" s="241">
        <f>O279*H279</f>
        <v>0</v>
      </c>
      <c r="Q279" s="241">
        <v>0</v>
      </c>
      <c r="R279" s="241">
        <f>Q279*H279</f>
        <v>0</v>
      </c>
      <c r="S279" s="241">
        <v>0</v>
      </c>
      <c r="T279" s="24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3" t="s">
        <v>230</v>
      </c>
      <c r="AT279" s="243" t="s">
        <v>226</v>
      </c>
      <c r="AU279" s="243" t="s">
        <v>89</v>
      </c>
      <c r="AY279" s="19" t="s">
        <v>224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9" t="s">
        <v>89</v>
      </c>
      <c r="BK279" s="244">
        <f>ROUND(I279*H279,2)</f>
        <v>0</v>
      </c>
      <c r="BL279" s="19" t="s">
        <v>230</v>
      </c>
      <c r="BM279" s="243" t="s">
        <v>5683</v>
      </c>
    </row>
    <row r="280" s="2" customFormat="1" ht="16.5" customHeight="1">
      <c r="A280" s="40"/>
      <c r="B280" s="41"/>
      <c r="C280" s="278" t="s">
        <v>655</v>
      </c>
      <c r="D280" s="278" t="s">
        <v>390</v>
      </c>
      <c r="E280" s="279" t="s">
        <v>5684</v>
      </c>
      <c r="F280" s="280" t="s">
        <v>5685</v>
      </c>
      <c r="G280" s="281" t="s">
        <v>386</v>
      </c>
      <c r="H280" s="282">
        <v>1</v>
      </c>
      <c r="I280" s="283"/>
      <c r="J280" s="284">
        <f>ROUND(I280*H280,2)</f>
        <v>0</v>
      </c>
      <c r="K280" s="285"/>
      <c r="L280" s="286"/>
      <c r="M280" s="287" t="s">
        <v>1</v>
      </c>
      <c r="N280" s="288" t="s">
        <v>44</v>
      </c>
      <c r="O280" s="93"/>
      <c r="P280" s="241">
        <f>O280*H280</f>
        <v>0</v>
      </c>
      <c r="Q280" s="241">
        <v>0</v>
      </c>
      <c r="R280" s="241">
        <f>Q280*H280</f>
        <v>0</v>
      </c>
      <c r="S280" s="241">
        <v>0</v>
      </c>
      <c r="T280" s="24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3" t="s">
        <v>270</v>
      </c>
      <c r="AT280" s="243" t="s">
        <v>390</v>
      </c>
      <c r="AU280" s="243" t="s">
        <v>89</v>
      </c>
      <c r="AY280" s="19" t="s">
        <v>224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9" t="s">
        <v>89</v>
      </c>
      <c r="BK280" s="244">
        <f>ROUND(I280*H280,2)</f>
        <v>0</v>
      </c>
      <c r="BL280" s="19" t="s">
        <v>230</v>
      </c>
      <c r="BM280" s="243" t="s">
        <v>5686</v>
      </c>
    </row>
    <row r="281" s="2" customFormat="1" ht="16.5" customHeight="1">
      <c r="A281" s="40"/>
      <c r="B281" s="41"/>
      <c r="C281" s="231" t="s">
        <v>660</v>
      </c>
      <c r="D281" s="231" t="s">
        <v>226</v>
      </c>
      <c r="E281" s="232" t="s">
        <v>5687</v>
      </c>
      <c r="F281" s="233" t="s">
        <v>5688</v>
      </c>
      <c r="G281" s="234" t="s">
        <v>386</v>
      </c>
      <c r="H281" s="235">
        <v>2</v>
      </c>
      <c r="I281" s="236"/>
      <c r="J281" s="237">
        <f>ROUND(I281*H281,2)</f>
        <v>0</v>
      </c>
      <c r="K281" s="238"/>
      <c r="L281" s="46"/>
      <c r="M281" s="239" t="s">
        <v>1</v>
      </c>
      <c r="N281" s="240" t="s">
        <v>44</v>
      </c>
      <c r="O281" s="93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3" t="s">
        <v>230</v>
      </c>
      <c r="AT281" s="243" t="s">
        <v>226</v>
      </c>
      <c r="AU281" s="243" t="s">
        <v>89</v>
      </c>
      <c r="AY281" s="19" t="s">
        <v>224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9" t="s">
        <v>89</v>
      </c>
      <c r="BK281" s="244">
        <f>ROUND(I281*H281,2)</f>
        <v>0</v>
      </c>
      <c r="BL281" s="19" t="s">
        <v>230</v>
      </c>
      <c r="BM281" s="243" t="s">
        <v>5689</v>
      </c>
    </row>
    <row r="282" s="2" customFormat="1" ht="16.5" customHeight="1">
      <c r="A282" s="40"/>
      <c r="B282" s="41"/>
      <c r="C282" s="278" t="s">
        <v>664</v>
      </c>
      <c r="D282" s="278" t="s">
        <v>390</v>
      </c>
      <c r="E282" s="279" t="s">
        <v>5690</v>
      </c>
      <c r="F282" s="280" t="s">
        <v>5691</v>
      </c>
      <c r="G282" s="281" t="s">
        <v>386</v>
      </c>
      <c r="H282" s="282">
        <v>1</v>
      </c>
      <c r="I282" s="283"/>
      <c r="J282" s="284">
        <f>ROUND(I282*H282,2)</f>
        <v>0</v>
      </c>
      <c r="K282" s="285"/>
      <c r="L282" s="286"/>
      <c r="M282" s="287" t="s">
        <v>1</v>
      </c>
      <c r="N282" s="288" t="s">
        <v>44</v>
      </c>
      <c r="O282" s="93"/>
      <c r="P282" s="241">
        <f>O282*H282</f>
        <v>0</v>
      </c>
      <c r="Q282" s="241">
        <v>0</v>
      </c>
      <c r="R282" s="241">
        <f>Q282*H282</f>
        <v>0</v>
      </c>
      <c r="S282" s="241">
        <v>0</v>
      </c>
      <c r="T282" s="24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3" t="s">
        <v>270</v>
      </c>
      <c r="AT282" s="243" t="s">
        <v>390</v>
      </c>
      <c r="AU282" s="243" t="s">
        <v>89</v>
      </c>
      <c r="AY282" s="19" t="s">
        <v>224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9" t="s">
        <v>89</v>
      </c>
      <c r="BK282" s="244">
        <f>ROUND(I282*H282,2)</f>
        <v>0</v>
      </c>
      <c r="BL282" s="19" t="s">
        <v>230</v>
      </c>
      <c r="BM282" s="243" t="s">
        <v>5692</v>
      </c>
    </row>
    <row r="283" s="2" customFormat="1" ht="16.5" customHeight="1">
      <c r="A283" s="40"/>
      <c r="B283" s="41"/>
      <c r="C283" s="278" t="s">
        <v>670</v>
      </c>
      <c r="D283" s="278" t="s">
        <v>390</v>
      </c>
      <c r="E283" s="279" t="s">
        <v>5693</v>
      </c>
      <c r="F283" s="280" t="s">
        <v>5694</v>
      </c>
      <c r="G283" s="281" t="s">
        <v>386</v>
      </c>
      <c r="H283" s="282">
        <v>1</v>
      </c>
      <c r="I283" s="283"/>
      <c r="J283" s="284">
        <f>ROUND(I283*H283,2)</f>
        <v>0</v>
      </c>
      <c r="K283" s="285"/>
      <c r="L283" s="286"/>
      <c r="M283" s="287" t="s">
        <v>1</v>
      </c>
      <c r="N283" s="288" t="s">
        <v>44</v>
      </c>
      <c r="O283" s="93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3" t="s">
        <v>270</v>
      </c>
      <c r="AT283" s="243" t="s">
        <v>390</v>
      </c>
      <c r="AU283" s="243" t="s">
        <v>89</v>
      </c>
      <c r="AY283" s="19" t="s">
        <v>224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9" t="s">
        <v>89</v>
      </c>
      <c r="BK283" s="244">
        <f>ROUND(I283*H283,2)</f>
        <v>0</v>
      </c>
      <c r="BL283" s="19" t="s">
        <v>230</v>
      </c>
      <c r="BM283" s="243" t="s">
        <v>5695</v>
      </c>
    </row>
    <row r="284" s="2" customFormat="1" ht="16.5" customHeight="1">
      <c r="A284" s="40"/>
      <c r="B284" s="41"/>
      <c r="C284" s="231" t="s">
        <v>687</v>
      </c>
      <c r="D284" s="231" t="s">
        <v>226</v>
      </c>
      <c r="E284" s="232" t="s">
        <v>5696</v>
      </c>
      <c r="F284" s="233" t="s">
        <v>5697</v>
      </c>
      <c r="G284" s="234" t="s">
        <v>273</v>
      </c>
      <c r="H284" s="235">
        <v>32.5</v>
      </c>
      <c r="I284" s="236"/>
      <c r="J284" s="237">
        <f>ROUND(I284*H284,2)</f>
        <v>0</v>
      </c>
      <c r="K284" s="238"/>
      <c r="L284" s="46"/>
      <c r="M284" s="239" t="s">
        <v>1</v>
      </c>
      <c r="N284" s="240" t="s">
        <v>44</v>
      </c>
      <c r="O284" s="93"/>
      <c r="P284" s="241">
        <f>O284*H284</f>
        <v>0</v>
      </c>
      <c r="Q284" s="241">
        <v>0</v>
      </c>
      <c r="R284" s="241">
        <f>Q284*H284</f>
        <v>0</v>
      </c>
      <c r="S284" s="241">
        <v>0</v>
      </c>
      <c r="T284" s="24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3" t="s">
        <v>230</v>
      </c>
      <c r="AT284" s="243" t="s">
        <v>226</v>
      </c>
      <c r="AU284" s="243" t="s">
        <v>89</v>
      </c>
      <c r="AY284" s="19" t="s">
        <v>224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9" t="s">
        <v>89</v>
      </c>
      <c r="BK284" s="244">
        <f>ROUND(I284*H284,2)</f>
        <v>0</v>
      </c>
      <c r="BL284" s="19" t="s">
        <v>230</v>
      </c>
      <c r="BM284" s="243" t="s">
        <v>5698</v>
      </c>
    </row>
    <row r="285" s="13" customFormat="1">
      <c r="A285" s="13"/>
      <c r="B285" s="245"/>
      <c r="C285" s="246"/>
      <c r="D285" s="247" t="s">
        <v>232</v>
      </c>
      <c r="E285" s="248" t="s">
        <v>1</v>
      </c>
      <c r="F285" s="249" t="s">
        <v>5699</v>
      </c>
      <c r="G285" s="246"/>
      <c r="H285" s="250">
        <v>32.5</v>
      </c>
      <c r="I285" s="251"/>
      <c r="J285" s="246"/>
      <c r="K285" s="246"/>
      <c r="L285" s="252"/>
      <c r="M285" s="253"/>
      <c r="N285" s="254"/>
      <c r="O285" s="254"/>
      <c r="P285" s="254"/>
      <c r="Q285" s="254"/>
      <c r="R285" s="254"/>
      <c r="S285" s="254"/>
      <c r="T285" s="25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6" t="s">
        <v>232</v>
      </c>
      <c r="AU285" s="256" t="s">
        <v>89</v>
      </c>
      <c r="AV285" s="13" t="s">
        <v>89</v>
      </c>
      <c r="AW285" s="13" t="s">
        <v>33</v>
      </c>
      <c r="AX285" s="13" t="s">
        <v>78</v>
      </c>
      <c r="AY285" s="256" t="s">
        <v>224</v>
      </c>
    </row>
    <row r="286" s="15" customFormat="1">
      <c r="A286" s="15"/>
      <c r="B286" s="267"/>
      <c r="C286" s="268"/>
      <c r="D286" s="247" t="s">
        <v>232</v>
      </c>
      <c r="E286" s="269" t="s">
        <v>1</v>
      </c>
      <c r="F286" s="270" t="s">
        <v>248</v>
      </c>
      <c r="G286" s="268"/>
      <c r="H286" s="271">
        <v>32.5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232</v>
      </c>
      <c r="AU286" s="277" t="s">
        <v>89</v>
      </c>
      <c r="AV286" s="15" t="s">
        <v>230</v>
      </c>
      <c r="AW286" s="15" t="s">
        <v>33</v>
      </c>
      <c r="AX286" s="15" t="s">
        <v>84</v>
      </c>
      <c r="AY286" s="277" t="s">
        <v>224</v>
      </c>
    </row>
    <row r="287" s="2" customFormat="1" ht="16.5" customHeight="1">
      <c r="A287" s="40"/>
      <c r="B287" s="41"/>
      <c r="C287" s="231" t="s">
        <v>703</v>
      </c>
      <c r="D287" s="231" t="s">
        <v>226</v>
      </c>
      <c r="E287" s="232" t="s">
        <v>5700</v>
      </c>
      <c r="F287" s="233" t="s">
        <v>5701</v>
      </c>
      <c r="G287" s="234" t="s">
        <v>273</v>
      </c>
      <c r="H287" s="235">
        <v>32.5</v>
      </c>
      <c r="I287" s="236"/>
      <c r="J287" s="237">
        <f>ROUND(I287*H287,2)</f>
        <v>0</v>
      </c>
      <c r="K287" s="238"/>
      <c r="L287" s="46"/>
      <c r="M287" s="239" t="s">
        <v>1</v>
      </c>
      <c r="N287" s="240" t="s">
        <v>44</v>
      </c>
      <c r="O287" s="93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3" t="s">
        <v>230</v>
      </c>
      <c r="AT287" s="243" t="s">
        <v>226</v>
      </c>
      <c r="AU287" s="243" t="s">
        <v>89</v>
      </c>
      <c r="AY287" s="19" t="s">
        <v>224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9" t="s">
        <v>89</v>
      </c>
      <c r="BK287" s="244">
        <f>ROUND(I287*H287,2)</f>
        <v>0</v>
      </c>
      <c r="BL287" s="19" t="s">
        <v>230</v>
      </c>
      <c r="BM287" s="243" t="s">
        <v>5702</v>
      </c>
    </row>
    <row r="288" s="13" customFormat="1">
      <c r="A288" s="13"/>
      <c r="B288" s="245"/>
      <c r="C288" s="246"/>
      <c r="D288" s="247" t="s">
        <v>232</v>
      </c>
      <c r="E288" s="248" t="s">
        <v>1</v>
      </c>
      <c r="F288" s="249" t="s">
        <v>5699</v>
      </c>
      <c r="G288" s="246"/>
      <c r="H288" s="250">
        <v>32.5</v>
      </c>
      <c r="I288" s="251"/>
      <c r="J288" s="246"/>
      <c r="K288" s="246"/>
      <c r="L288" s="252"/>
      <c r="M288" s="253"/>
      <c r="N288" s="254"/>
      <c r="O288" s="254"/>
      <c r="P288" s="254"/>
      <c r="Q288" s="254"/>
      <c r="R288" s="254"/>
      <c r="S288" s="254"/>
      <c r="T288" s="25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6" t="s">
        <v>232</v>
      </c>
      <c r="AU288" s="256" t="s">
        <v>89</v>
      </c>
      <c r="AV288" s="13" t="s">
        <v>89</v>
      </c>
      <c r="AW288" s="13" t="s">
        <v>33</v>
      </c>
      <c r="AX288" s="13" t="s">
        <v>78</v>
      </c>
      <c r="AY288" s="256" t="s">
        <v>224</v>
      </c>
    </row>
    <row r="289" s="15" customFormat="1">
      <c r="A289" s="15"/>
      <c r="B289" s="267"/>
      <c r="C289" s="268"/>
      <c r="D289" s="247" t="s">
        <v>232</v>
      </c>
      <c r="E289" s="269" t="s">
        <v>1</v>
      </c>
      <c r="F289" s="270" t="s">
        <v>248</v>
      </c>
      <c r="G289" s="268"/>
      <c r="H289" s="271">
        <v>32.5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232</v>
      </c>
      <c r="AU289" s="277" t="s">
        <v>89</v>
      </c>
      <c r="AV289" s="15" t="s">
        <v>230</v>
      </c>
      <c r="AW289" s="15" t="s">
        <v>33</v>
      </c>
      <c r="AX289" s="15" t="s">
        <v>84</v>
      </c>
      <c r="AY289" s="277" t="s">
        <v>224</v>
      </c>
    </row>
    <row r="290" s="2" customFormat="1" ht="16.5" customHeight="1">
      <c r="A290" s="40"/>
      <c r="B290" s="41"/>
      <c r="C290" s="231" t="s">
        <v>711</v>
      </c>
      <c r="D290" s="231" t="s">
        <v>226</v>
      </c>
      <c r="E290" s="232" t="s">
        <v>5703</v>
      </c>
      <c r="F290" s="233" t="s">
        <v>5704</v>
      </c>
      <c r="G290" s="234" t="s">
        <v>5705</v>
      </c>
      <c r="H290" s="235">
        <v>1</v>
      </c>
      <c r="I290" s="236"/>
      <c r="J290" s="237">
        <f>ROUND(I290*H290,2)</f>
        <v>0</v>
      </c>
      <c r="K290" s="238"/>
      <c r="L290" s="46"/>
      <c r="M290" s="239" t="s">
        <v>1</v>
      </c>
      <c r="N290" s="240" t="s">
        <v>44</v>
      </c>
      <c r="O290" s="93"/>
      <c r="P290" s="241">
        <f>O290*H290</f>
        <v>0</v>
      </c>
      <c r="Q290" s="241">
        <v>0</v>
      </c>
      <c r="R290" s="241">
        <f>Q290*H290</f>
        <v>0</v>
      </c>
      <c r="S290" s="241">
        <v>0</v>
      </c>
      <c r="T290" s="242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3" t="s">
        <v>230</v>
      </c>
      <c r="AT290" s="243" t="s">
        <v>226</v>
      </c>
      <c r="AU290" s="243" t="s">
        <v>89</v>
      </c>
      <c r="AY290" s="19" t="s">
        <v>224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19" t="s">
        <v>89</v>
      </c>
      <c r="BK290" s="244">
        <f>ROUND(I290*H290,2)</f>
        <v>0</v>
      </c>
      <c r="BL290" s="19" t="s">
        <v>230</v>
      </c>
      <c r="BM290" s="243" t="s">
        <v>5706</v>
      </c>
    </row>
    <row r="291" s="2" customFormat="1" ht="16.5" customHeight="1">
      <c r="A291" s="40"/>
      <c r="B291" s="41"/>
      <c r="C291" s="231" t="s">
        <v>716</v>
      </c>
      <c r="D291" s="231" t="s">
        <v>226</v>
      </c>
      <c r="E291" s="232" t="s">
        <v>5707</v>
      </c>
      <c r="F291" s="233" t="s">
        <v>5708</v>
      </c>
      <c r="G291" s="234" t="s">
        <v>386</v>
      </c>
      <c r="H291" s="235">
        <v>4</v>
      </c>
      <c r="I291" s="236"/>
      <c r="J291" s="237">
        <f>ROUND(I291*H291,2)</f>
        <v>0</v>
      </c>
      <c r="K291" s="238"/>
      <c r="L291" s="46"/>
      <c r="M291" s="239" t="s">
        <v>1</v>
      </c>
      <c r="N291" s="240" t="s">
        <v>44</v>
      </c>
      <c r="O291" s="93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3" t="s">
        <v>230</v>
      </c>
      <c r="AT291" s="243" t="s">
        <v>226</v>
      </c>
      <c r="AU291" s="243" t="s">
        <v>89</v>
      </c>
      <c r="AY291" s="19" t="s">
        <v>224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9" t="s">
        <v>89</v>
      </c>
      <c r="BK291" s="244">
        <f>ROUND(I291*H291,2)</f>
        <v>0</v>
      </c>
      <c r="BL291" s="19" t="s">
        <v>230</v>
      </c>
      <c r="BM291" s="243" t="s">
        <v>5709</v>
      </c>
    </row>
    <row r="292" s="2" customFormat="1" ht="21.75" customHeight="1">
      <c r="A292" s="40"/>
      <c r="B292" s="41"/>
      <c r="C292" s="231" t="s">
        <v>720</v>
      </c>
      <c r="D292" s="231" t="s">
        <v>226</v>
      </c>
      <c r="E292" s="232" t="s">
        <v>5710</v>
      </c>
      <c r="F292" s="233" t="s">
        <v>5711</v>
      </c>
      <c r="G292" s="234" t="s">
        <v>386</v>
      </c>
      <c r="H292" s="235">
        <v>1</v>
      </c>
      <c r="I292" s="236"/>
      <c r="J292" s="237">
        <f>ROUND(I292*H292,2)</f>
        <v>0</v>
      </c>
      <c r="K292" s="238"/>
      <c r="L292" s="46"/>
      <c r="M292" s="239" t="s">
        <v>1</v>
      </c>
      <c r="N292" s="240" t="s">
        <v>44</v>
      </c>
      <c r="O292" s="93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3" t="s">
        <v>230</v>
      </c>
      <c r="AT292" s="243" t="s">
        <v>226</v>
      </c>
      <c r="AU292" s="243" t="s">
        <v>89</v>
      </c>
      <c r="AY292" s="19" t="s">
        <v>224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9" t="s">
        <v>89</v>
      </c>
      <c r="BK292" s="244">
        <f>ROUND(I292*H292,2)</f>
        <v>0</v>
      </c>
      <c r="BL292" s="19" t="s">
        <v>230</v>
      </c>
      <c r="BM292" s="243" t="s">
        <v>5712</v>
      </c>
    </row>
    <row r="293" s="2" customFormat="1" ht="16.5" customHeight="1">
      <c r="A293" s="40"/>
      <c r="B293" s="41"/>
      <c r="C293" s="278" t="s">
        <v>724</v>
      </c>
      <c r="D293" s="278" t="s">
        <v>390</v>
      </c>
      <c r="E293" s="279" t="s">
        <v>5713</v>
      </c>
      <c r="F293" s="280" t="s">
        <v>5714</v>
      </c>
      <c r="G293" s="281" t="s">
        <v>386</v>
      </c>
      <c r="H293" s="282">
        <v>1</v>
      </c>
      <c r="I293" s="283"/>
      <c r="J293" s="284">
        <f>ROUND(I293*H293,2)</f>
        <v>0</v>
      </c>
      <c r="K293" s="285"/>
      <c r="L293" s="286"/>
      <c r="M293" s="287" t="s">
        <v>1</v>
      </c>
      <c r="N293" s="288" t="s">
        <v>44</v>
      </c>
      <c r="O293" s="93"/>
      <c r="P293" s="241">
        <f>O293*H293</f>
        <v>0</v>
      </c>
      <c r="Q293" s="241">
        <v>0</v>
      </c>
      <c r="R293" s="241">
        <f>Q293*H293</f>
        <v>0</v>
      </c>
      <c r="S293" s="241">
        <v>0</v>
      </c>
      <c r="T293" s="242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3" t="s">
        <v>270</v>
      </c>
      <c r="AT293" s="243" t="s">
        <v>390</v>
      </c>
      <c r="AU293" s="243" t="s">
        <v>89</v>
      </c>
      <c r="AY293" s="19" t="s">
        <v>224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9" t="s">
        <v>89</v>
      </c>
      <c r="BK293" s="244">
        <f>ROUND(I293*H293,2)</f>
        <v>0</v>
      </c>
      <c r="BL293" s="19" t="s">
        <v>230</v>
      </c>
      <c r="BM293" s="243" t="s">
        <v>5715</v>
      </c>
    </row>
    <row r="294" s="2" customFormat="1" ht="16.5" customHeight="1">
      <c r="A294" s="40"/>
      <c r="B294" s="41"/>
      <c r="C294" s="231" t="s">
        <v>737</v>
      </c>
      <c r="D294" s="231" t="s">
        <v>226</v>
      </c>
      <c r="E294" s="232" t="s">
        <v>5716</v>
      </c>
      <c r="F294" s="233" t="s">
        <v>5717</v>
      </c>
      <c r="G294" s="234" t="s">
        <v>386</v>
      </c>
      <c r="H294" s="235">
        <v>1</v>
      </c>
      <c r="I294" s="236"/>
      <c r="J294" s="237">
        <f>ROUND(I294*H294,2)</f>
        <v>0</v>
      </c>
      <c r="K294" s="238"/>
      <c r="L294" s="46"/>
      <c r="M294" s="239" t="s">
        <v>1</v>
      </c>
      <c r="N294" s="240" t="s">
        <v>44</v>
      </c>
      <c r="O294" s="93"/>
      <c r="P294" s="241">
        <f>O294*H294</f>
        <v>0</v>
      </c>
      <c r="Q294" s="241">
        <v>0</v>
      </c>
      <c r="R294" s="241">
        <f>Q294*H294</f>
        <v>0</v>
      </c>
      <c r="S294" s="241">
        <v>0</v>
      </c>
      <c r="T294" s="24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3" t="s">
        <v>230</v>
      </c>
      <c r="AT294" s="243" t="s">
        <v>226</v>
      </c>
      <c r="AU294" s="243" t="s">
        <v>89</v>
      </c>
      <c r="AY294" s="19" t="s">
        <v>224</v>
      </c>
      <c r="BE294" s="244">
        <f>IF(N294="základní",J294,0)</f>
        <v>0</v>
      </c>
      <c r="BF294" s="244">
        <f>IF(N294="snížená",J294,0)</f>
        <v>0</v>
      </c>
      <c r="BG294" s="244">
        <f>IF(N294="zákl. přenesená",J294,0)</f>
        <v>0</v>
      </c>
      <c r="BH294" s="244">
        <f>IF(N294="sníž. přenesená",J294,0)</f>
        <v>0</v>
      </c>
      <c r="BI294" s="244">
        <f>IF(N294="nulová",J294,0)</f>
        <v>0</v>
      </c>
      <c r="BJ294" s="19" t="s">
        <v>89</v>
      </c>
      <c r="BK294" s="244">
        <f>ROUND(I294*H294,2)</f>
        <v>0</v>
      </c>
      <c r="BL294" s="19" t="s">
        <v>230</v>
      </c>
      <c r="BM294" s="243" t="s">
        <v>5718</v>
      </c>
    </row>
    <row r="295" s="2" customFormat="1" ht="16.5" customHeight="1">
      <c r="A295" s="40"/>
      <c r="B295" s="41"/>
      <c r="C295" s="278" t="s">
        <v>741</v>
      </c>
      <c r="D295" s="278" t="s">
        <v>390</v>
      </c>
      <c r="E295" s="279" t="s">
        <v>5719</v>
      </c>
      <c r="F295" s="280" t="s">
        <v>5720</v>
      </c>
      <c r="G295" s="281" t="s">
        <v>386</v>
      </c>
      <c r="H295" s="282">
        <v>1</v>
      </c>
      <c r="I295" s="283"/>
      <c r="J295" s="284">
        <f>ROUND(I295*H295,2)</f>
        <v>0</v>
      </c>
      <c r="K295" s="285"/>
      <c r="L295" s="286"/>
      <c r="M295" s="287" t="s">
        <v>1</v>
      </c>
      <c r="N295" s="288" t="s">
        <v>44</v>
      </c>
      <c r="O295" s="93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3" t="s">
        <v>270</v>
      </c>
      <c r="AT295" s="243" t="s">
        <v>390</v>
      </c>
      <c r="AU295" s="243" t="s">
        <v>89</v>
      </c>
      <c r="AY295" s="19" t="s">
        <v>224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9" t="s">
        <v>89</v>
      </c>
      <c r="BK295" s="244">
        <f>ROUND(I295*H295,2)</f>
        <v>0</v>
      </c>
      <c r="BL295" s="19" t="s">
        <v>230</v>
      </c>
      <c r="BM295" s="243" t="s">
        <v>5721</v>
      </c>
    </row>
    <row r="296" s="2" customFormat="1" ht="16.5" customHeight="1">
      <c r="A296" s="40"/>
      <c r="B296" s="41"/>
      <c r="C296" s="278" t="s">
        <v>749</v>
      </c>
      <c r="D296" s="278" t="s">
        <v>390</v>
      </c>
      <c r="E296" s="279" t="s">
        <v>5722</v>
      </c>
      <c r="F296" s="280" t="s">
        <v>5723</v>
      </c>
      <c r="G296" s="281" t="s">
        <v>386</v>
      </c>
      <c r="H296" s="282">
        <v>2</v>
      </c>
      <c r="I296" s="283"/>
      <c r="J296" s="284">
        <f>ROUND(I296*H296,2)</f>
        <v>0</v>
      </c>
      <c r="K296" s="285"/>
      <c r="L296" s="286"/>
      <c r="M296" s="287" t="s">
        <v>1</v>
      </c>
      <c r="N296" s="288" t="s">
        <v>44</v>
      </c>
      <c r="O296" s="93"/>
      <c r="P296" s="241">
        <f>O296*H296</f>
        <v>0</v>
      </c>
      <c r="Q296" s="241">
        <v>0</v>
      </c>
      <c r="R296" s="241">
        <f>Q296*H296</f>
        <v>0</v>
      </c>
      <c r="S296" s="241">
        <v>0</v>
      </c>
      <c r="T296" s="24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3" t="s">
        <v>270</v>
      </c>
      <c r="AT296" s="243" t="s">
        <v>390</v>
      </c>
      <c r="AU296" s="243" t="s">
        <v>89</v>
      </c>
      <c r="AY296" s="19" t="s">
        <v>224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19" t="s">
        <v>89</v>
      </c>
      <c r="BK296" s="244">
        <f>ROUND(I296*H296,2)</f>
        <v>0</v>
      </c>
      <c r="BL296" s="19" t="s">
        <v>230</v>
      </c>
      <c r="BM296" s="243" t="s">
        <v>5724</v>
      </c>
    </row>
    <row r="297" s="2" customFormat="1" ht="16.5" customHeight="1">
      <c r="A297" s="40"/>
      <c r="B297" s="41"/>
      <c r="C297" s="278" t="s">
        <v>756</v>
      </c>
      <c r="D297" s="278" t="s">
        <v>390</v>
      </c>
      <c r="E297" s="279" t="s">
        <v>5725</v>
      </c>
      <c r="F297" s="280" t="s">
        <v>5726</v>
      </c>
      <c r="G297" s="281" t="s">
        <v>386</v>
      </c>
      <c r="H297" s="282">
        <v>1</v>
      </c>
      <c r="I297" s="283"/>
      <c r="J297" s="284">
        <f>ROUND(I297*H297,2)</f>
        <v>0</v>
      </c>
      <c r="K297" s="285"/>
      <c r="L297" s="286"/>
      <c r="M297" s="287" t="s">
        <v>1</v>
      </c>
      <c r="N297" s="288" t="s">
        <v>44</v>
      </c>
      <c r="O297" s="93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3" t="s">
        <v>270</v>
      </c>
      <c r="AT297" s="243" t="s">
        <v>390</v>
      </c>
      <c r="AU297" s="243" t="s">
        <v>89</v>
      </c>
      <c r="AY297" s="19" t="s">
        <v>224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9" t="s">
        <v>89</v>
      </c>
      <c r="BK297" s="244">
        <f>ROUND(I297*H297,2)</f>
        <v>0</v>
      </c>
      <c r="BL297" s="19" t="s">
        <v>230</v>
      </c>
      <c r="BM297" s="243" t="s">
        <v>5727</v>
      </c>
    </row>
    <row r="298" s="2" customFormat="1" ht="16.5" customHeight="1">
      <c r="A298" s="40"/>
      <c r="B298" s="41"/>
      <c r="C298" s="278" t="s">
        <v>764</v>
      </c>
      <c r="D298" s="278" t="s">
        <v>390</v>
      </c>
      <c r="E298" s="279" t="s">
        <v>5728</v>
      </c>
      <c r="F298" s="280" t="s">
        <v>5729</v>
      </c>
      <c r="G298" s="281" t="s">
        <v>386</v>
      </c>
      <c r="H298" s="282">
        <v>4</v>
      </c>
      <c r="I298" s="283"/>
      <c r="J298" s="284">
        <f>ROUND(I298*H298,2)</f>
        <v>0</v>
      </c>
      <c r="K298" s="285"/>
      <c r="L298" s="286"/>
      <c r="M298" s="287" t="s">
        <v>1</v>
      </c>
      <c r="N298" s="288" t="s">
        <v>44</v>
      </c>
      <c r="O298" s="93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3" t="s">
        <v>270</v>
      </c>
      <c r="AT298" s="243" t="s">
        <v>390</v>
      </c>
      <c r="AU298" s="243" t="s">
        <v>89</v>
      </c>
      <c r="AY298" s="19" t="s">
        <v>224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9" t="s">
        <v>89</v>
      </c>
      <c r="BK298" s="244">
        <f>ROUND(I298*H298,2)</f>
        <v>0</v>
      </c>
      <c r="BL298" s="19" t="s">
        <v>230</v>
      </c>
      <c r="BM298" s="243" t="s">
        <v>5730</v>
      </c>
    </row>
    <row r="299" s="2" customFormat="1" ht="16.5" customHeight="1">
      <c r="A299" s="40"/>
      <c r="B299" s="41"/>
      <c r="C299" s="278" t="s">
        <v>770</v>
      </c>
      <c r="D299" s="278" t="s">
        <v>390</v>
      </c>
      <c r="E299" s="279" t="s">
        <v>5731</v>
      </c>
      <c r="F299" s="280" t="s">
        <v>5732</v>
      </c>
      <c r="G299" s="281" t="s">
        <v>386</v>
      </c>
      <c r="H299" s="282">
        <v>1</v>
      </c>
      <c r="I299" s="283"/>
      <c r="J299" s="284">
        <f>ROUND(I299*H299,2)</f>
        <v>0</v>
      </c>
      <c r="K299" s="285"/>
      <c r="L299" s="286"/>
      <c r="M299" s="287" t="s">
        <v>1</v>
      </c>
      <c r="N299" s="288" t="s">
        <v>44</v>
      </c>
      <c r="O299" s="93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3" t="s">
        <v>270</v>
      </c>
      <c r="AT299" s="243" t="s">
        <v>390</v>
      </c>
      <c r="AU299" s="243" t="s">
        <v>89</v>
      </c>
      <c r="AY299" s="19" t="s">
        <v>224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9" t="s">
        <v>89</v>
      </c>
      <c r="BK299" s="244">
        <f>ROUND(I299*H299,2)</f>
        <v>0</v>
      </c>
      <c r="BL299" s="19" t="s">
        <v>230</v>
      </c>
      <c r="BM299" s="243" t="s">
        <v>5733</v>
      </c>
    </row>
    <row r="300" s="2" customFormat="1" ht="21.75" customHeight="1">
      <c r="A300" s="40"/>
      <c r="B300" s="41"/>
      <c r="C300" s="231" t="s">
        <v>775</v>
      </c>
      <c r="D300" s="231" t="s">
        <v>226</v>
      </c>
      <c r="E300" s="232" t="s">
        <v>5734</v>
      </c>
      <c r="F300" s="233" t="s">
        <v>5735</v>
      </c>
      <c r="G300" s="234" t="s">
        <v>386</v>
      </c>
      <c r="H300" s="235">
        <v>1</v>
      </c>
      <c r="I300" s="236"/>
      <c r="J300" s="237">
        <f>ROUND(I300*H300,2)</f>
        <v>0</v>
      </c>
      <c r="K300" s="238"/>
      <c r="L300" s="46"/>
      <c r="M300" s="239" t="s">
        <v>1</v>
      </c>
      <c r="N300" s="240" t="s">
        <v>44</v>
      </c>
      <c r="O300" s="93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3" t="s">
        <v>230</v>
      </c>
      <c r="AT300" s="243" t="s">
        <v>226</v>
      </c>
      <c r="AU300" s="243" t="s">
        <v>89</v>
      </c>
      <c r="AY300" s="19" t="s">
        <v>224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9" t="s">
        <v>89</v>
      </c>
      <c r="BK300" s="244">
        <f>ROUND(I300*H300,2)</f>
        <v>0</v>
      </c>
      <c r="BL300" s="19" t="s">
        <v>230</v>
      </c>
      <c r="BM300" s="243" t="s">
        <v>5736</v>
      </c>
    </row>
    <row r="301" s="2" customFormat="1" ht="16.5" customHeight="1">
      <c r="A301" s="40"/>
      <c r="B301" s="41"/>
      <c r="C301" s="231" t="s">
        <v>781</v>
      </c>
      <c r="D301" s="231" t="s">
        <v>226</v>
      </c>
      <c r="E301" s="232" t="s">
        <v>5737</v>
      </c>
      <c r="F301" s="233" t="s">
        <v>5738</v>
      </c>
      <c r="G301" s="234" t="s">
        <v>386</v>
      </c>
      <c r="H301" s="235">
        <v>5</v>
      </c>
      <c r="I301" s="236"/>
      <c r="J301" s="237">
        <f>ROUND(I301*H301,2)</f>
        <v>0</v>
      </c>
      <c r="K301" s="238"/>
      <c r="L301" s="46"/>
      <c r="M301" s="239" t="s">
        <v>1</v>
      </c>
      <c r="N301" s="240" t="s">
        <v>44</v>
      </c>
      <c r="O301" s="93"/>
      <c r="P301" s="241">
        <f>O301*H301</f>
        <v>0</v>
      </c>
      <c r="Q301" s="241">
        <v>0</v>
      </c>
      <c r="R301" s="241">
        <f>Q301*H301</f>
        <v>0</v>
      </c>
      <c r="S301" s="241">
        <v>0</v>
      </c>
      <c r="T301" s="24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3" t="s">
        <v>230</v>
      </c>
      <c r="AT301" s="243" t="s">
        <v>226</v>
      </c>
      <c r="AU301" s="243" t="s">
        <v>89</v>
      </c>
      <c r="AY301" s="19" t="s">
        <v>224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19" t="s">
        <v>89</v>
      </c>
      <c r="BK301" s="244">
        <f>ROUND(I301*H301,2)</f>
        <v>0</v>
      </c>
      <c r="BL301" s="19" t="s">
        <v>230</v>
      </c>
      <c r="BM301" s="243" t="s">
        <v>5739</v>
      </c>
    </row>
    <row r="302" s="2" customFormat="1" ht="21.75" customHeight="1">
      <c r="A302" s="40"/>
      <c r="B302" s="41"/>
      <c r="C302" s="231" t="s">
        <v>787</v>
      </c>
      <c r="D302" s="231" t="s">
        <v>226</v>
      </c>
      <c r="E302" s="232" t="s">
        <v>5740</v>
      </c>
      <c r="F302" s="233" t="s">
        <v>5741</v>
      </c>
      <c r="G302" s="234" t="s">
        <v>386</v>
      </c>
      <c r="H302" s="235">
        <v>1</v>
      </c>
      <c r="I302" s="236"/>
      <c r="J302" s="237">
        <f>ROUND(I302*H302,2)</f>
        <v>0</v>
      </c>
      <c r="K302" s="238"/>
      <c r="L302" s="46"/>
      <c r="M302" s="239" t="s">
        <v>1</v>
      </c>
      <c r="N302" s="240" t="s">
        <v>44</v>
      </c>
      <c r="O302" s="93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3" t="s">
        <v>230</v>
      </c>
      <c r="AT302" s="243" t="s">
        <v>226</v>
      </c>
      <c r="AU302" s="243" t="s">
        <v>89</v>
      </c>
      <c r="AY302" s="19" t="s">
        <v>224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9" t="s">
        <v>89</v>
      </c>
      <c r="BK302" s="244">
        <f>ROUND(I302*H302,2)</f>
        <v>0</v>
      </c>
      <c r="BL302" s="19" t="s">
        <v>230</v>
      </c>
      <c r="BM302" s="243" t="s">
        <v>5742</v>
      </c>
    </row>
    <row r="303" s="2" customFormat="1" ht="16.5" customHeight="1">
      <c r="A303" s="40"/>
      <c r="B303" s="41"/>
      <c r="C303" s="278" t="s">
        <v>791</v>
      </c>
      <c r="D303" s="278" t="s">
        <v>390</v>
      </c>
      <c r="E303" s="279" t="s">
        <v>5743</v>
      </c>
      <c r="F303" s="280" t="s">
        <v>5744</v>
      </c>
      <c r="G303" s="281" t="s">
        <v>386</v>
      </c>
      <c r="H303" s="282">
        <v>1</v>
      </c>
      <c r="I303" s="283"/>
      <c r="J303" s="284">
        <f>ROUND(I303*H303,2)</f>
        <v>0</v>
      </c>
      <c r="K303" s="285"/>
      <c r="L303" s="286"/>
      <c r="M303" s="287" t="s">
        <v>1</v>
      </c>
      <c r="N303" s="288" t="s">
        <v>44</v>
      </c>
      <c r="O303" s="93"/>
      <c r="P303" s="241">
        <f>O303*H303</f>
        <v>0</v>
      </c>
      <c r="Q303" s="241">
        <v>0</v>
      </c>
      <c r="R303" s="241">
        <f>Q303*H303</f>
        <v>0</v>
      </c>
      <c r="S303" s="241">
        <v>0</v>
      </c>
      <c r="T303" s="24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3" t="s">
        <v>270</v>
      </c>
      <c r="AT303" s="243" t="s">
        <v>390</v>
      </c>
      <c r="AU303" s="243" t="s">
        <v>89</v>
      </c>
      <c r="AY303" s="19" t="s">
        <v>224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9" t="s">
        <v>89</v>
      </c>
      <c r="BK303" s="244">
        <f>ROUND(I303*H303,2)</f>
        <v>0</v>
      </c>
      <c r="BL303" s="19" t="s">
        <v>230</v>
      </c>
      <c r="BM303" s="243" t="s">
        <v>5745</v>
      </c>
    </row>
    <row r="304" s="2" customFormat="1" ht="16.5" customHeight="1">
      <c r="A304" s="40"/>
      <c r="B304" s="41"/>
      <c r="C304" s="231" t="s">
        <v>797</v>
      </c>
      <c r="D304" s="231" t="s">
        <v>226</v>
      </c>
      <c r="E304" s="232" t="s">
        <v>5746</v>
      </c>
      <c r="F304" s="233" t="s">
        <v>5747</v>
      </c>
      <c r="G304" s="234" t="s">
        <v>386</v>
      </c>
      <c r="H304" s="235">
        <v>2</v>
      </c>
      <c r="I304" s="236"/>
      <c r="J304" s="237">
        <f>ROUND(I304*H304,2)</f>
        <v>0</v>
      </c>
      <c r="K304" s="238"/>
      <c r="L304" s="46"/>
      <c r="M304" s="239" t="s">
        <v>1</v>
      </c>
      <c r="N304" s="240" t="s">
        <v>44</v>
      </c>
      <c r="O304" s="93"/>
      <c r="P304" s="241">
        <f>O304*H304</f>
        <v>0</v>
      </c>
      <c r="Q304" s="241">
        <v>0</v>
      </c>
      <c r="R304" s="241">
        <f>Q304*H304</f>
        <v>0</v>
      </c>
      <c r="S304" s="241">
        <v>0</v>
      </c>
      <c r="T304" s="24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3" t="s">
        <v>230</v>
      </c>
      <c r="AT304" s="243" t="s">
        <v>226</v>
      </c>
      <c r="AU304" s="243" t="s">
        <v>89</v>
      </c>
      <c r="AY304" s="19" t="s">
        <v>224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9" t="s">
        <v>89</v>
      </c>
      <c r="BK304" s="244">
        <f>ROUND(I304*H304,2)</f>
        <v>0</v>
      </c>
      <c r="BL304" s="19" t="s">
        <v>230</v>
      </c>
      <c r="BM304" s="243" t="s">
        <v>5748</v>
      </c>
    </row>
    <row r="305" s="2" customFormat="1" ht="16.5" customHeight="1">
      <c r="A305" s="40"/>
      <c r="B305" s="41"/>
      <c r="C305" s="278" t="s">
        <v>802</v>
      </c>
      <c r="D305" s="278" t="s">
        <v>390</v>
      </c>
      <c r="E305" s="279" t="s">
        <v>5749</v>
      </c>
      <c r="F305" s="280" t="s">
        <v>5750</v>
      </c>
      <c r="G305" s="281" t="s">
        <v>386</v>
      </c>
      <c r="H305" s="282">
        <v>2</v>
      </c>
      <c r="I305" s="283"/>
      <c r="J305" s="284">
        <f>ROUND(I305*H305,2)</f>
        <v>0</v>
      </c>
      <c r="K305" s="285"/>
      <c r="L305" s="286"/>
      <c r="M305" s="287" t="s">
        <v>1</v>
      </c>
      <c r="N305" s="288" t="s">
        <v>44</v>
      </c>
      <c r="O305" s="93"/>
      <c r="P305" s="241">
        <f>O305*H305</f>
        <v>0</v>
      </c>
      <c r="Q305" s="241">
        <v>0</v>
      </c>
      <c r="R305" s="241">
        <f>Q305*H305</f>
        <v>0</v>
      </c>
      <c r="S305" s="241">
        <v>0</v>
      </c>
      <c r="T305" s="24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3" t="s">
        <v>270</v>
      </c>
      <c r="AT305" s="243" t="s">
        <v>390</v>
      </c>
      <c r="AU305" s="243" t="s">
        <v>89</v>
      </c>
      <c r="AY305" s="19" t="s">
        <v>224</v>
      </c>
      <c r="BE305" s="244">
        <f>IF(N305="základní",J305,0)</f>
        <v>0</v>
      </c>
      <c r="BF305" s="244">
        <f>IF(N305="snížená",J305,0)</f>
        <v>0</v>
      </c>
      <c r="BG305" s="244">
        <f>IF(N305="zákl. přenesená",J305,0)</f>
        <v>0</v>
      </c>
      <c r="BH305" s="244">
        <f>IF(N305="sníž. přenesená",J305,0)</f>
        <v>0</v>
      </c>
      <c r="BI305" s="244">
        <f>IF(N305="nulová",J305,0)</f>
        <v>0</v>
      </c>
      <c r="BJ305" s="19" t="s">
        <v>89</v>
      </c>
      <c r="BK305" s="244">
        <f>ROUND(I305*H305,2)</f>
        <v>0</v>
      </c>
      <c r="BL305" s="19" t="s">
        <v>230</v>
      </c>
      <c r="BM305" s="243" t="s">
        <v>5751</v>
      </c>
    </row>
    <row r="306" s="2" customFormat="1" ht="16.5" customHeight="1">
      <c r="A306" s="40"/>
      <c r="B306" s="41"/>
      <c r="C306" s="278" t="s">
        <v>807</v>
      </c>
      <c r="D306" s="278" t="s">
        <v>390</v>
      </c>
      <c r="E306" s="279" t="s">
        <v>5752</v>
      </c>
      <c r="F306" s="280" t="s">
        <v>5753</v>
      </c>
      <c r="G306" s="281" t="s">
        <v>386</v>
      </c>
      <c r="H306" s="282">
        <v>2</v>
      </c>
      <c r="I306" s="283"/>
      <c r="J306" s="284">
        <f>ROUND(I306*H306,2)</f>
        <v>0</v>
      </c>
      <c r="K306" s="285"/>
      <c r="L306" s="286"/>
      <c r="M306" s="287" t="s">
        <v>1</v>
      </c>
      <c r="N306" s="288" t="s">
        <v>44</v>
      </c>
      <c r="O306" s="93"/>
      <c r="P306" s="241">
        <f>O306*H306</f>
        <v>0</v>
      </c>
      <c r="Q306" s="241">
        <v>0</v>
      </c>
      <c r="R306" s="241">
        <f>Q306*H306</f>
        <v>0</v>
      </c>
      <c r="S306" s="241">
        <v>0</v>
      </c>
      <c r="T306" s="24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3" t="s">
        <v>270</v>
      </c>
      <c r="AT306" s="243" t="s">
        <v>390</v>
      </c>
      <c r="AU306" s="243" t="s">
        <v>89</v>
      </c>
      <c r="AY306" s="19" t="s">
        <v>224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9" t="s">
        <v>89</v>
      </c>
      <c r="BK306" s="244">
        <f>ROUND(I306*H306,2)</f>
        <v>0</v>
      </c>
      <c r="BL306" s="19" t="s">
        <v>230</v>
      </c>
      <c r="BM306" s="243" t="s">
        <v>5754</v>
      </c>
    </row>
    <row r="307" s="2" customFormat="1" ht="16.5" customHeight="1">
      <c r="A307" s="40"/>
      <c r="B307" s="41"/>
      <c r="C307" s="231" t="s">
        <v>814</v>
      </c>
      <c r="D307" s="231" t="s">
        <v>226</v>
      </c>
      <c r="E307" s="232" t="s">
        <v>5755</v>
      </c>
      <c r="F307" s="233" t="s">
        <v>5756</v>
      </c>
      <c r="G307" s="234" t="s">
        <v>386</v>
      </c>
      <c r="H307" s="235">
        <v>2</v>
      </c>
      <c r="I307" s="236"/>
      <c r="J307" s="237">
        <f>ROUND(I307*H307,2)</f>
        <v>0</v>
      </c>
      <c r="K307" s="238"/>
      <c r="L307" s="46"/>
      <c r="M307" s="239" t="s">
        <v>1</v>
      </c>
      <c r="N307" s="240" t="s">
        <v>44</v>
      </c>
      <c r="O307" s="93"/>
      <c r="P307" s="241">
        <f>O307*H307</f>
        <v>0</v>
      </c>
      <c r="Q307" s="241">
        <v>0</v>
      </c>
      <c r="R307" s="241">
        <f>Q307*H307</f>
        <v>0</v>
      </c>
      <c r="S307" s="241">
        <v>0</v>
      </c>
      <c r="T307" s="24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3" t="s">
        <v>230</v>
      </c>
      <c r="AT307" s="243" t="s">
        <v>226</v>
      </c>
      <c r="AU307" s="243" t="s">
        <v>89</v>
      </c>
      <c r="AY307" s="19" t="s">
        <v>224</v>
      </c>
      <c r="BE307" s="244">
        <f>IF(N307="základní",J307,0)</f>
        <v>0</v>
      </c>
      <c r="BF307" s="244">
        <f>IF(N307="snížená",J307,0)</f>
        <v>0</v>
      </c>
      <c r="BG307" s="244">
        <f>IF(N307="zákl. přenesená",J307,0)</f>
        <v>0</v>
      </c>
      <c r="BH307" s="244">
        <f>IF(N307="sníž. přenesená",J307,0)</f>
        <v>0</v>
      </c>
      <c r="BI307" s="244">
        <f>IF(N307="nulová",J307,0)</f>
        <v>0</v>
      </c>
      <c r="BJ307" s="19" t="s">
        <v>89</v>
      </c>
      <c r="BK307" s="244">
        <f>ROUND(I307*H307,2)</f>
        <v>0</v>
      </c>
      <c r="BL307" s="19" t="s">
        <v>230</v>
      </c>
      <c r="BM307" s="243" t="s">
        <v>5757</v>
      </c>
    </row>
    <row r="308" s="2" customFormat="1" ht="16.5" customHeight="1">
      <c r="A308" s="40"/>
      <c r="B308" s="41"/>
      <c r="C308" s="231" t="s">
        <v>823</v>
      </c>
      <c r="D308" s="231" t="s">
        <v>226</v>
      </c>
      <c r="E308" s="232" t="s">
        <v>5758</v>
      </c>
      <c r="F308" s="233" t="s">
        <v>5759</v>
      </c>
      <c r="G308" s="234" t="s">
        <v>273</v>
      </c>
      <c r="H308" s="235">
        <v>35.5</v>
      </c>
      <c r="I308" s="236"/>
      <c r="J308" s="237">
        <f>ROUND(I308*H308,2)</f>
        <v>0</v>
      </c>
      <c r="K308" s="238"/>
      <c r="L308" s="46"/>
      <c r="M308" s="239" t="s">
        <v>1</v>
      </c>
      <c r="N308" s="240" t="s">
        <v>44</v>
      </c>
      <c r="O308" s="93"/>
      <c r="P308" s="241">
        <f>O308*H308</f>
        <v>0</v>
      </c>
      <c r="Q308" s="241">
        <v>0</v>
      </c>
      <c r="R308" s="241">
        <f>Q308*H308</f>
        <v>0</v>
      </c>
      <c r="S308" s="241">
        <v>0</v>
      </c>
      <c r="T308" s="24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3" t="s">
        <v>230</v>
      </c>
      <c r="AT308" s="243" t="s">
        <v>226</v>
      </c>
      <c r="AU308" s="243" t="s">
        <v>89</v>
      </c>
      <c r="AY308" s="19" t="s">
        <v>224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9" t="s">
        <v>89</v>
      </c>
      <c r="BK308" s="244">
        <f>ROUND(I308*H308,2)</f>
        <v>0</v>
      </c>
      <c r="BL308" s="19" t="s">
        <v>230</v>
      </c>
      <c r="BM308" s="243" t="s">
        <v>5760</v>
      </c>
    </row>
    <row r="309" s="13" customFormat="1">
      <c r="A309" s="13"/>
      <c r="B309" s="245"/>
      <c r="C309" s="246"/>
      <c r="D309" s="247" t="s">
        <v>232</v>
      </c>
      <c r="E309" s="248" t="s">
        <v>1</v>
      </c>
      <c r="F309" s="249" t="s">
        <v>5761</v>
      </c>
      <c r="G309" s="246"/>
      <c r="H309" s="250">
        <v>35.5</v>
      </c>
      <c r="I309" s="251"/>
      <c r="J309" s="246"/>
      <c r="K309" s="246"/>
      <c r="L309" s="252"/>
      <c r="M309" s="253"/>
      <c r="N309" s="254"/>
      <c r="O309" s="254"/>
      <c r="P309" s="254"/>
      <c r="Q309" s="254"/>
      <c r="R309" s="254"/>
      <c r="S309" s="254"/>
      <c r="T309" s="25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6" t="s">
        <v>232</v>
      </c>
      <c r="AU309" s="256" t="s">
        <v>89</v>
      </c>
      <c r="AV309" s="13" t="s">
        <v>89</v>
      </c>
      <c r="AW309" s="13" t="s">
        <v>33</v>
      </c>
      <c r="AX309" s="13" t="s">
        <v>78</v>
      </c>
      <c r="AY309" s="256" t="s">
        <v>224</v>
      </c>
    </row>
    <row r="310" s="15" customFormat="1">
      <c r="A310" s="15"/>
      <c r="B310" s="267"/>
      <c r="C310" s="268"/>
      <c r="D310" s="247" t="s">
        <v>232</v>
      </c>
      <c r="E310" s="269" t="s">
        <v>1</v>
      </c>
      <c r="F310" s="270" t="s">
        <v>248</v>
      </c>
      <c r="G310" s="268"/>
      <c r="H310" s="271">
        <v>35.5</v>
      </c>
      <c r="I310" s="272"/>
      <c r="J310" s="268"/>
      <c r="K310" s="268"/>
      <c r="L310" s="273"/>
      <c r="M310" s="274"/>
      <c r="N310" s="275"/>
      <c r="O310" s="275"/>
      <c r="P310" s="275"/>
      <c r="Q310" s="275"/>
      <c r="R310" s="275"/>
      <c r="S310" s="275"/>
      <c r="T310" s="27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7" t="s">
        <v>232</v>
      </c>
      <c r="AU310" s="277" t="s">
        <v>89</v>
      </c>
      <c r="AV310" s="15" t="s">
        <v>230</v>
      </c>
      <c r="AW310" s="15" t="s">
        <v>33</v>
      </c>
      <c r="AX310" s="15" t="s">
        <v>84</v>
      </c>
      <c r="AY310" s="277" t="s">
        <v>224</v>
      </c>
    </row>
    <row r="311" s="2" customFormat="1" ht="16.5" customHeight="1">
      <c r="A311" s="40"/>
      <c r="B311" s="41"/>
      <c r="C311" s="231" t="s">
        <v>828</v>
      </c>
      <c r="D311" s="231" t="s">
        <v>226</v>
      </c>
      <c r="E311" s="232" t="s">
        <v>5762</v>
      </c>
      <c r="F311" s="233" t="s">
        <v>5763</v>
      </c>
      <c r="G311" s="234" t="s">
        <v>273</v>
      </c>
      <c r="H311" s="235">
        <v>35.5</v>
      </c>
      <c r="I311" s="236"/>
      <c r="J311" s="237">
        <f>ROUND(I311*H311,2)</f>
        <v>0</v>
      </c>
      <c r="K311" s="238"/>
      <c r="L311" s="46"/>
      <c r="M311" s="239" t="s">
        <v>1</v>
      </c>
      <c r="N311" s="240" t="s">
        <v>44</v>
      </c>
      <c r="O311" s="93"/>
      <c r="P311" s="241">
        <f>O311*H311</f>
        <v>0</v>
      </c>
      <c r="Q311" s="241">
        <v>0</v>
      </c>
      <c r="R311" s="241">
        <f>Q311*H311</f>
        <v>0</v>
      </c>
      <c r="S311" s="241">
        <v>0</v>
      </c>
      <c r="T311" s="24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3" t="s">
        <v>230</v>
      </c>
      <c r="AT311" s="243" t="s">
        <v>226</v>
      </c>
      <c r="AU311" s="243" t="s">
        <v>89</v>
      </c>
      <c r="AY311" s="19" t="s">
        <v>224</v>
      </c>
      <c r="BE311" s="244">
        <f>IF(N311="základní",J311,0)</f>
        <v>0</v>
      </c>
      <c r="BF311" s="244">
        <f>IF(N311="snížená",J311,0)</f>
        <v>0</v>
      </c>
      <c r="BG311" s="244">
        <f>IF(N311="zákl. přenesená",J311,0)</f>
        <v>0</v>
      </c>
      <c r="BH311" s="244">
        <f>IF(N311="sníž. přenesená",J311,0)</f>
        <v>0</v>
      </c>
      <c r="BI311" s="244">
        <f>IF(N311="nulová",J311,0)</f>
        <v>0</v>
      </c>
      <c r="BJ311" s="19" t="s">
        <v>89</v>
      </c>
      <c r="BK311" s="244">
        <f>ROUND(I311*H311,2)</f>
        <v>0</v>
      </c>
      <c r="BL311" s="19" t="s">
        <v>230</v>
      </c>
      <c r="BM311" s="243" t="s">
        <v>5764</v>
      </c>
    </row>
    <row r="312" s="13" customFormat="1">
      <c r="A312" s="13"/>
      <c r="B312" s="245"/>
      <c r="C312" s="246"/>
      <c r="D312" s="247" t="s">
        <v>232</v>
      </c>
      <c r="E312" s="248" t="s">
        <v>1</v>
      </c>
      <c r="F312" s="249" t="s">
        <v>5765</v>
      </c>
      <c r="G312" s="246"/>
      <c r="H312" s="250">
        <v>35.5</v>
      </c>
      <c r="I312" s="251"/>
      <c r="J312" s="246"/>
      <c r="K312" s="246"/>
      <c r="L312" s="252"/>
      <c r="M312" s="253"/>
      <c r="N312" s="254"/>
      <c r="O312" s="254"/>
      <c r="P312" s="254"/>
      <c r="Q312" s="254"/>
      <c r="R312" s="254"/>
      <c r="S312" s="254"/>
      <c r="T312" s="25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6" t="s">
        <v>232</v>
      </c>
      <c r="AU312" s="256" t="s">
        <v>89</v>
      </c>
      <c r="AV312" s="13" t="s">
        <v>89</v>
      </c>
      <c r="AW312" s="13" t="s">
        <v>33</v>
      </c>
      <c r="AX312" s="13" t="s">
        <v>78</v>
      </c>
      <c r="AY312" s="256" t="s">
        <v>224</v>
      </c>
    </row>
    <row r="313" s="15" customFormat="1">
      <c r="A313" s="15"/>
      <c r="B313" s="267"/>
      <c r="C313" s="268"/>
      <c r="D313" s="247" t="s">
        <v>232</v>
      </c>
      <c r="E313" s="269" t="s">
        <v>1</v>
      </c>
      <c r="F313" s="270" t="s">
        <v>248</v>
      </c>
      <c r="G313" s="268"/>
      <c r="H313" s="271">
        <v>35.5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232</v>
      </c>
      <c r="AU313" s="277" t="s">
        <v>89</v>
      </c>
      <c r="AV313" s="15" t="s">
        <v>230</v>
      </c>
      <c r="AW313" s="15" t="s">
        <v>33</v>
      </c>
      <c r="AX313" s="15" t="s">
        <v>84</v>
      </c>
      <c r="AY313" s="277" t="s">
        <v>224</v>
      </c>
    </row>
    <row r="314" s="2" customFormat="1" ht="16.5" customHeight="1">
      <c r="A314" s="40"/>
      <c r="B314" s="41"/>
      <c r="C314" s="231" t="s">
        <v>833</v>
      </c>
      <c r="D314" s="231" t="s">
        <v>226</v>
      </c>
      <c r="E314" s="232" t="s">
        <v>5766</v>
      </c>
      <c r="F314" s="233" t="s">
        <v>5767</v>
      </c>
      <c r="G314" s="234" t="s">
        <v>386</v>
      </c>
      <c r="H314" s="235">
        <v>1</v>
      </c>
      <c r="I314" s="236"/>
      <c r="J314" s="237">
        <f>ROUND(I314*H314,2)</f>
        <v>0</v>
      </c>
      <c r="K314" s="238"/>
      <c r="L314" s="46"/>
      <c r="M314" s="239" t="s">
        <v>1</v>
      </c>
      <c r="N314" s="240" t="s">
        <v>44</v>
      </c>
      <c r="O314" s="93"/>
      <c r="P314" s="241">
        <f>O314*H314</f>
        <v>0</v>
      </c>
      <c r="Q314" s="241">
        <v>0</v>
      </c>
      <c r="R314" s="241">
        <f>Q314*H314</f>
        <v>0</v>
      </c>
      <c r="S314" s="241">
        <v>0</v>
      </c>
      <c r="T314" s="242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3" t="s">
        <v>230</v>
      </c>
      <c r="AT314" s="243" t="s">
        <v>226</v>
      </c>
      <c r="AU314" s="243" t="s">
        <v>89</v>
      </c>
      <c r="AY314" s="19" t="s">
        <v>224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9" t="s">
        <v>89</v>
      </c>
      <c r="BK314" s="244">
        <f>ROUND(I314*H314,2)</f>
        <v>0</v>
      </c>
      <c r="BL314" s="19" t="s">
        <v>230</v>
      </c>
      <c r="BM314" s="243" t="s">
        <v>5768</v>
      </c>
    </row>
    <row r="315" s="2" customFormat="1" ht="16.5" customHeight="1">
      <c r="A315" s="40"/>
      <c r="B315" s="41"/>
      <c r="C315" s="278" t="s">
        <v>701</v>
      </c>
      <c r="D315" s="278" t="s">
        <v>390</v>
      </c>
      <c r="E315" s="279" t="s">
        <v>5769</v>
      </c>
      <c r="F315" s="280" t="s">
        <v>5770</v>
      </c>
      <c r="G315" s="281" t="s">
        <v>386</v>
      </c>
      <c r="H315" s="282">
        <v>1</v>
      </c>
      <c r="I315" s="283"/>
      <c r="J315" s="284">
        <f>ROUND(I315*H315,2)</f>
        <v>0</v>
      </c>
      <c r="K315" s="285"/>
      <c r="L315" s="286"/>
      <c r="M315" s="287" t="s">
        <v>1</v>
      </c>
      <c r="N315" s="288" t="s">
        <v>44</v>
      </c>
      <c r="O315" s="93"/>
      <c r="P315" s="241">
        <f>O315*H315</f>
        <v>0</v>
      </c>
      <c r="Q315" s="241">
        <v>0</v>
      </c>
      <c r="R315" s="241">
        <f>Q315*H315</f>
        <v>0</v>
      </c>
      <c r="S315" s="241">
        <v>0</v>
      </c>
      <c r="T315" s="24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3" t="s">
        <v>270</v>
      </c>
      <c r="AT315" s="243" t="s">
        <v>390</v>
      </c>
      <c r="AU315" s="243" t="s">
        <v>89</v>
      </c>
      <c r="AY315" s="19" t="s">
        <v>224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19" t="s">
        <v>89</v>
      </c>
      <c r="BK315" s="244">
        <f>ROUND(I315*H315,2)</f>
        <v>0</v>
      </c>
      <c r="BL315" s="19" t="s">
        <v>230</v>
      </c>
      <c r="BM315" s="243" t="s">
        <v>5771</v>
      </c>
    </row>
    <row r="316" s="2" customFormat="1" ht="16.5" customHeight="1">
      <c r="A316" s="40"/>
      <c r="B316" s="41"/>
      <c r="C316" s="231" t="s">
        <v>747</v>
      </c>
      <c r="D316" s="231" t="s">
        <v>226</v>
      </c>
      <c r="E316" s="232" t="s">
        <v>5772</v>
      </c>
      <c r="F316" s="233" t="s">
        <v>5773</v>
      </c>
      <c r="G316" s="234" t="s">
        <v>386</v>
      </c>
      <c r="H316" s="235">
        <v>1</v>
      </c>
      <c r="I316" s="236"/>
      <c r="J316" s="237">
        <f>ROUND(I316*H316,2)</f>
        <v>0</v>
      </c>
      <c r="K316" s="238"/>
      <c r="L316" s="46"/>
      <c r="M316" s="239" t="s">
        <v>1</v>
      </c>
      <c r="N316" s="240" t="s">
        <v>44</v>
      </c>
      <c r="O316" s="93"/>
      <c r="P316" s="241">
        <f>O316*H316</f>
        <v>0</v>
      </c>
      <c r="Q316" s="241">
        <v>0</v>
      </c>
      <c r="R316" s="241">
        <f>Q316*H316</f>
        <v>0</v>
      </c>
      <c r="S316" s="241">
        <v>0</v>
      </c>
      <c r="T316" s="24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3" t="s">
        <v>230</v>
      </c>
      <c r="AT316" s="243" t="s">
        <v>226</v>
      </c>
      <c r="AU316" s="243" t="s">
        <v>89</v>
      </c>
      <c r="AY316" s="19" t="s">
        <v>224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19" t="s">
        <v>89</v>
      </c>
      <c r="BK316" s="244">
        <f>ROUND(I316*H316,2)</f>
        <v>0</v>
      </c>
      <c r="BL316" s="19" t="s">
        <v>230</v>
      </c>
      <c r="BM316" s="243" t="s">
        <v>5774</v>
      </c>
    </row>
    <row r="317" s="2" customFormat="1" ht="16.5" customHeight="1">
      <c r="A317" s="40"/>
      <c r="B317" s="41"/>
      <c r="C317" s="231" t="s">
        <v>844</v>
      </c>
      <c r="D317" s="231" t="s">
        <v>226</v>
      </c>
      <c r="E317" s="232" t="s">
        <v>5775</v>
      </c>
      <c r="F317" s="233" t="s">
        <v>5776</v>
      </c>
      <c r="G317" s="234" t="s">
        <v>386</v>
      </c>
      <c r="H317" s="235">
        <v>1</v>
      </c>
      <c r="I317" s="236"/>
      <c r="J317" s="237">
        <f>ROUND(I317*H317,2)</f>
        <v>0</v>
      </c>
      <c r="K317" s="238"/>
      <c r="L317" s="46"/>
      <c r="M317" s="239" t="s">
        <v>1</v>
      </c>
      <c r="N317" s="240" t="s">
        <v>44</v>
      </c>
      <c r="O317" s="93"/>
      <c r="P317" s="241">
        <f>O317*H317</f>
        <v>0</v>
      </c>
      <c r="Q317" s="241">
        <v>0</v>
      </c>
      <c r="R317" s="241">
        <f>Q317*H317</f>
        <v>0</v>
      </c>
      <c r="S317" s="241">
        <v>0</v>
      </c>
      <c r="T317" s="242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3" t="s">
        <v>230</v>
      </c>
      <c r="AT317" s="243" t="s">
        <v>226</v>
      </c>
      <c r="AU317" s="243" t="s">
        <v>89</v>
      </c>
      <c r="AY317" s="19" t="s">
        <v>224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9" t="s">
        <v>89</v>
      </c>
      <c r="BK317" s="244">
        <f>ROUND(I317*H317,2)</f>
        <v>0</v>
      </c>
      <c r="BL317" s="19" t="s">
        <v>230</v>
      </c>
      <c r="BM317" s="243" t="s">
        <v>5777</v>
      </c>
    </row>
    <row r="318" s="2" customFormat="1" ht="16.5" customHeight="1">
      <c r="A318" s="40"/>
      <c r="B318" s="41"/>
      <c r="C318" s="231" t="s">
        <v>849</v>
      </c>
      <c r="D318" s="231" t="s">
        <v>226</v>
      </c>
      <c r="E318" s="232" t="s">
        <v>5778</v>
      </c>
      <c r="F318" s="233" t="s">
        <v>5779</v>
      </c>
      <c r="G318" s="234" t="s">
        <v>386</v>
      </c>
      <c r="H318" s="235">
        <v>2</v>
      </c>
      <c r="I318" s="236"/>
      <c r="J318" s="237">
        <f>ROUND(I318*H318,2)</f>
        <v>0</v>
      </c>
      <c r="K318" s="238"/>
      <c r="L318" s="46"/>
      <c r="M318" s="239" t="s">
        <v>1</v>
      </c>
      <c r="N318" s="240" t="s">
        <v>44</v>
      </c>
      <c r="O318" s="93"/>
      <c r="P318" s="241">
        <f>O318*H318</f>
        <v>0</v>
      </c>
      <c r="Q318" s="241">
        <v>0</v>
      </c>
      <c r="R318" s="241">
        <f>Q318*H318</f>
        <v>0</v>
      </c>
      <c r="S318" s="241">
        <v>0</v>
      </c>
      <c r="T318" s="242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3" t="s">
        <v>230</v>
      </c>
      <c r="AT318" s="243" t="s">
        <v>226</v>
      </c>
      <c r="AU318" s="243" t="s">
        <v>89</v>
      </c>
      <c r="AY318" s="19" t="s">
        <v>224</v>
      </c>
      <c r="BE318" s="244">
        <f>IF(N318="základní",J318,0)</f>
        <v>0</v>
      </c>
      <c r="BF318" s="244">
        <f>IF(N318="snížená",J318,0)</f>
        <v>0</v>
      </c>
      <c r="BG318" s="244">
        <f>IF(N318="zákl. přenesená",J318,0)</f>
        <v>0</v>
      </c>
      <c r="BH318" s="244">
        <f>IF(N318="sníž. přenesená",J318,0)</f>
        <v>0</v>
      </c>
      <c r="BI318" s="244">
        <f>IF(N318="nulová",J318,0)</f>
        <v>0</v>
      </c>
      <c r="BJ318" s="19" t="s">
        <v>89</v>
      </c>
      <c r="BK318" s="244">
        <f>ROUND(I318*H318,2)</f>
        <v>0</v>
      </c>
      <c r="BL318" s="19" t="s">
        <v>230</v>
      </c>
      <c r="BM318" s="243" t="s">
        <v>5780</v>
      </c>
    </row>
    <row r="319" s="2" customFormat="1" ht="21.75" customHeight="1">
      <c r="A319" s="40"/>
      <c r="B319" s="41"/>
      <c r="C319" s="231" t="s">
        <v>853</v>
      </c>
      <c r="D319" s="231" t="s">
        <v>226</v>
      </c>
      <c r="E319" s="232" t="s">
        <v>5781</v>
      </c>
      <c r="F319" s="233" t="s">
        <v>5782</v>
      </c>
      <c r="G319" s="234" t="s">
        <v>386</v>
      </c>
      <c r="H319" s="235">
        <v>1</v>
      </c>
      <c r="I319" s="236"/>
      <c r="J319" s="237">
        <f>ROUND(I319*H319,2)</f>
        <v>0</v>
      </c>
      <c r="K319" s="238"/>
      <c r="L319" s="46"/>
      <c r="M319" s="239" t="s">
        <v>1</v>
      </c>
      <c r="N319" s="240" t="s">
        <v>44</v>
      </c>
      <c r="O319" s="93"/>
      <c r="P319" s="241">
        <f>O319*H319</f>
        <v>0</v>
      </c>
      <c r="Q319" s="241">
        <v>0</v>
      </c>
      <c r="R319" s="241">
        <f>Q319*H319</f>
        <v>0</v>
      </c>
      <c r="S319" s="241">
        <v>0</v>
      </c>
      <c r="T319" s="24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3" t="s">
        <v>230</v>
      </c>
      <c r="AT319" s="243" t="s">
        <v>226</v>
      </c>
      <c r="AU319" s="243" t="s">
        <v>89</v>
      </c>
      <c r="AY319" s="19" t="s">
        <v>224</v>
      </c>
      <c r="BE319" s="244">
        <f>IF(N319="základní",J319,0)</f>
        <v>0</v>
      </c>
      <c r="BF319" s="244">
        <f>IF(N319="snížená",J319,0)</f>
        <v>0</v>
      </c>
      <c r="BG319" s="244">
        <f>IF(N319="zákl. přenesená",J319,0)</f>
        <v>0</v>
      </c>
      <c r="BH319" s="244">
        <f>IF(N319="sníž. přenesená",J319,0)</f>
        <v>0</v>
      </c>
      <c r="BI319" s="244">
        <f>IF(N319="nulová",J319,0)</f>
        <v>0</v>
      </c>
      <c r="BJ319" s="19" t="s">
        <v>89</v>
      </c>
      <c r="BK319" s="244">
        <f>ROUND(I319*H319,2)</f>
        <v>0</v>
      </c>
      <c r="BL319" s="19" t="s">
        <v>230</v>
      </c>
      <c r="BM319" s="243" t="s">
        <v>5783</v>
      </c>
    </row>
    <row r="320" s="12" customFormat="1" ht="22.8" customHeight="1">
      <c r="A320" s="12"/>
      <c r="B320" s="215"/>
      <c r="C320" s="216"/>
      <c r="D320" s="217" t="s">
        <v>77</v>
      </c>
      <c r="E320" s="229" t="s">
        <v>276</v>
      </c>
      <c r="F320" s="229" t="s">
        <v>5784</v>
      </c>
      <c r="G320" s="216"/>
      <c r="H320" s="216"/>
      <c r="I320" s="219"/>
      <c r="J320" s="230">
        <f>BK320</f>
        <v>0</v>
      </c>
      <c r="K320" s="216"/>
      <c r="L320" s="221"/>
      <c r="M320" s="222"/>
      <c r="N320" s="223"/>
      <c r="O320" s="223"/>
      <c r="P320" s="224">
        <f>SUM(P321:P330)</f>
        <v>0</v>
      </c>
      <c r="Q320" s="223"/>
      <c r="R320" s="224">
        <f>SUM(R321:R330)</f>
        <v>0</v>
      </c>
      <c r="S320" s="223"/>
      <c r="T320" s="225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6" t="s">
        <v>84</v>
      </c>
      <c r="AT320" s="227" t="s">
        <v>77</v>
      </c>
      <c r="AU320" s="227" t="s">
        <v>84</v>
      </c>
      <c r="AY320" s="226" t="s">
        <v>224</v>
      </c>
      <c r="BK320" s="228">
        <f>SUM(BK321:BK330)</f>
        <v>0</v>
      </c>
    </row>
    <row r="321" s="2" customFormat="1" ht="16.5" customHeight="1">
      <c r="A321" s="40"/>
      <c r="B321" s="41"/>
      <c r="C321" s="231" t="s">
        <v>858</v>
      </c>
      <c r="D321" s="231" t="s">
        <v>226</v>
      </c>
      <c r="E321" s="232" t="s">
        <v>5785</v>
      </c>
      <c r="F321" s="233" t="s">
        <v>5786</v>
      </c>
      <c r="G321" s="234" t="s">
        <v>273</v>
      </c>
      <c r="H321" s="235">
        <v>7</v>
      </c>
      <c r="I321" s="236"/>
      <c r="J321" s="237">
        <f>ROUND(I321*H321,2)</f>
        <v>0</v>
      </c>
      <c r="K321" s="238"/>
      <c r="L321" s="46"/>
      <c r="M321" s="239" t="s">
        <v>1</v>
      </c>
      <c r="N321" s="240" t="s">
        <v>44</v>
      </c>
      <c r="O321" s="93"/>
      <c r="P321" s="241">
        <f>O321*H321</f>
        <v>0</v>
      </c>
      <c r="Q321" s="241">
        <v>0</v>
      </c>
      <c r="R321" s="241">
        <f>Q321*H321</f>
        <v>0</v>
      </c>
      <c r="S321" s="241">
        <v>0</v>
      </c>
      <c r="T321" s="24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3" t="s">
        <v>230</v>
      </c>
      <c r="AT321" s="243" t="s">
        <v>226</v>
      </c>
      <c r="AU321" s="243" t="s">
        <v>89</v>
      </c>
      <c r="AY321" s="19" t="s">
        <v>224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19" t="s">
        <v>89</v>
      </c>
      <c r="BK321" s="244">
        <f>ROUND(I321*H321,2)</f>
        <v>0</v>
      </c>
      <c r="BL321" s="19" t="s">
        <v>230</v>
      </c>
      <c r="BM321" s="243" t="s">
        <v>5787</v>
      </c>
    </row>
    <row r="322" s="2" customFormat="1" ht="21.75" customHeight="1">
      <c r="A322" s="40"/>
      <c r="B322" s="41"/>
      <c r="C322" s="231" t="s">
        <v>862</v>
      </c>
      <c r="D322" s="231" t="s">
        <v>226</v>
      </c>
      <c r="E322" s="232" t="s">
        <v>5788</v>
      </c>
      <c r="F322" s="233" t="s">
        <v>5789</v>
      </c>
      <c r="G322" s="234" t="s">
        <v>273</v>
      </c>
      <c r="H322" s="235">
        <v>17</v>
      </c>
      <c r="I322" s="236"/>
      <c r="J322" s="237">
        <f>ROUND(I322*H322,2)</f>
        <v>0</v>
      </c>
      <c r="K322" s="238"/>
      <c r="L322" s="46"/>
      <c r="M322" s="239" t="s">
        <v>1</v>
      </c>
      <c r="N322" s="240" t="s">
        <v>44</v>
      </c>
      <c r="O322" s="93"/>
      <c r="P322" s="241">
        <f>O322*H322</f>
        <v>0</v>
      </c>
      <c r="Q322" s="241">
        <v>0</v>
      </c>
      <c r="R322" s="241">
        <f>Q322*H322</f>
        <v>0</v>
      </c>
      <c r="S322" s="241">
        <v>0</v>
      </c>
      <c r="T322" s="242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3" t="s">
        <v>230</v>
      </c>
      <c r="AT322" s="243" t="s">
        <v>226</v>
      </c>
      <c r="AU322" s="243" t="s">
        <v>89</v>
      </c>
      <c r="AY322" s="19" t="s">
        <v>224</v>
      </c>
      <c r="BE322" s="244">
        <f>IF(N322="základní",J322,0)</f>
        <v>0</v>
      </c>
      <c r="BF322" s="244">
        <f>IF(N322="snížená",J322,0)</f>
        <v>0</v>
      </c>
      <c r="BG322" s="244">
        <f>IF(N322="zákl. přenesená",J322,0)</f>
        <v>0</v>
      </c>
      <c r="BH322" s="244">
        <f>IF(N322="sníž. přenesená",J322,0)</f>
        <v>0</v>
      </c>
      <c r="BI322" s="244">
        <f>IF(N322="nulová",J322,0)</f>
        <v>0</v>
      </c>
      <c r="BJ322" s="19" t="s">
        <v>89</v>
      </c>
      <c r="BK322" s="244">
        <f>ROUND(I322*H322,2)</f>
        <v>0</v>
      </c>
      <c r="BL322" s="19" t="s">
        <v>230</v>
      </c>
      <c r="BM322" s="243" t="s">
        <v>5790</v>
      </c>
    </row>
    <row r="323" s="13" customFormat="1">
      <c r="A323" s="13"/>
      <c r="B323" s="245"/>
      <c r="C323" s="246"/>
      <c r="D323" s="247" t="s">
        <v>232</v>
      </c>
      <c r="E323" s="248" t="s">
        <v>1</v>
      </c>
      <c r="F323" s="249" t="s">
        <v>5791</v>
      </c>
      <c r="G323" s="246"/>
      <c r="H323" s="250">
        <v>10</v>
      </c>
      <c r="I323" s="251"/>
      <c r="J323" s="246"/>
      <c r="K323" s="246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232</v>
      </c>
      <c r="AU323" s="256" t="s">
        <v>89</v>
      </c>
      <c r="AV323" s="13" t="s">
        <v>89</v>
      </c>
      <c r="AW323" s="13" t="s">
        <v>33</v>
      </c>
      <c r="AX323" s="13" t="s">
        <v>78</v>
      </c>
      <c r="AY323" s="256" t="s">
        <v>224</v>
      </c>
    </row>
    <row r="324" s="13" customFormat="1">
      <c r="A324" s="13"/>
      <c r="B324" s="245"/>
      <c r="C324" s="246"/>
      <c r="D324" s="247" t="s">
        <v>232</v>
      </c>
      <c r="E324" s="248" t="s">
        <v>1</v>
      </c>
      <c r="F324" s="249" t="s">
        <v>5792</v>
      </c>
      <c r="G324" s="246"/>
      <c r="H324" s="250">
        <v>7</v>
      </c>
      <c r="I324" s="251"/>
      <c r="J324" s="246"/>
      <c r="K324" s="246"/>
      <c r="L324" s="252"/>
      <c r="M324" s="253"/>
      <c r="N324" s="254"/>
      <c r="O324" s="254"/>
      <c r="P324" s="254"/>
      <c r="Q324" s="254"/>
      <c r="R324" s="254"/>
      <c r="S324" s="254"/>
      <c r="T324" s="25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6" t="s">
        <v>232</v>
      </c>
      <c r="AU324" s="256" t="s">
        <v>89</v>
      </c>
      <c r="AV324" s="13" t="s">
        <v>89</v>
      </c>
      <c r="AW324" s="13" t="s">
        <v>33</v>
      </c>
      <c r="AX324" s="13" t="s">
        <v>78</v>
      </c>
      <c r="AY324" s="256" t="s">
        <v>224</v>
      </c>
    </row>
    <row r="325" s="15" customFormat="1">
      <c r="A325" s="15"/>
      <c r="B325" s="267"/>
      <c r="C325" s="268"/>
      <c r="D325" s="247" t="s">
        <v>232</v>
      </c>
      <c r="E325" s="269" t="s">
        <v>1</v>
      </c>
      <c r="F325" s="270" t="s">
        <v>248</v>
      </c>
      <c r="G325" s="268"/>
      <c r="H325" s="271">
        <v>17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232</v>
      </c>
      <c r="AU325" s="277" t="s">
        <v>89</v>
      </c>
      <c r="AV325" s="15" t="s">
        <v>230</v>
      </c>
      <c r="AW325" s="15" t="s">
        <v>33</v>
      </c>
      <c r="AX325" s="15" t="s">
        <v>84</v>
      </c>
      <c r="AY325" s="277" t="s">
        <v>224</v>
      </c>
    </row>
    <row r="326" s="2" customFormat="1" ht="16.5" customHeight="1">
      <c r="A326" s="40"/>
      <c r="B326" s="41"/>
      <c r="C326" s="231" t="s">
        <v>867</v>
      </c>
      <c r="D326" s="231" t="s">
        <v>226</v>
      </c>
      <c r="E326" s="232" t="s">
        <v>5793</v>
      </c>
      <c r="F326" s="233" t="s">
        <v>5794</v>
      </c>
      <c r="G326" s="234" t="s">
        <v>273</v>
      </c>
      <c r="H326" s="235">
        <v>17</v>
      </c>
      <c r="I326" s="236"/>
      <c r="J326" s="237">
        <f>ROUND(I326*H326,2)</f>
        <v>0</v>
      </c>
      <c r="K326" s="238"/>
      <c r="L326" s="46"/>
      <c r="M326" s="239" t="s">
        <v>1</v>
      </c>
      <c r="N326" s="240" t="s">
        <v>44</v>
      </c>
      <c r="O326" s="93"/>
      <c r="P326" s="241">
        <f>O326*H326</f>
        <v>0</v>
      </c>
      <c r="Q326" s="241">
        <v>0</v>
      </c>
      <c r="R326" s="241">
        <f>Q326*H326</f>
        <v>0</v>
      </c>
      <c r="S326" s="241">
        <v>0</v>
      </c>
      <c r="T326" s="242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3" t="s">
        <v>230</v>
      </c>
      <c r="AT326" s="243" t="s">
        <v>226</v>
      </c>
      <c r="AU326" s="243" t="s">
        <v>89</v>
      </c>
      <c r="AY326" s="19" t="s">
        <v>224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19" t="s">
        <v>89</v>
      </c>
      <c r="BK326" s="244">
        <f>ROUND(I326*H326,2)</f>
        <v>0</v>
      </c>
      <c r="BL326" s="19" t="s">
        <v>230</v>
      </c>
      <c r="BM326" s="243" t="s">
        <v>5795</v>
      </c>
    </row>
    <row r="327" s="2" customFormat="1" ht="16.5" customHeight="1">
      <c r="A327" s="40"/>
      <c r="B327" s="41"/>
      <c r="C327" s="231" t="s">
        <v>871</v>
      </c>
      <c r="D327" s="231" t="s">
        <v>226</v>
      </c>
      <c r="E327" s="232" t="s">
        <v>5796</v>
      </c>
      <c r="F327" s="233" t="s">
        <v>5797</v>
      </c>
      <c r="G327" s="234" t="s">
        <v>236</v>
      </c>
      <c r="H327" s="235">
        <v>0.5</v>
      </c>
      <c r="I327" s="236"/>
      <c r="J327" s="237">
        <f>ROUND(I327*H327,2)</f>
        <v>0</v>
      </c>
      <c r="K327" s="238"/>
      <c r="L327" s="46"/>
      <c r="M327" s="239" t="s">
        <v>1</v>
      </c>
      <c r="N327" s="240" t="s">
        <v>44</v>
      </c>
      <c r="O327" s="93"/>
      <c r="P327" s="241">
        <f>O327*H327</f>
        <v>0</v>
      </c>
      <c r="Q327" s="241">
        <v>0</v>
      </c>
      <c r="R327" s="241">
        <f>Q327*H327</f>
        <v>0</v>
      </c>
      <c r="S327" s="241">
        <v>0</v>
      </c>
      <c r="T327" s="242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3" t="s">
        <v>230</v>
      </c>
      <c r="AT327" s="243" t="s">
        <v>226</v>
      </c>
      <c r="AU327" s="243" t="s">
        <v>89</v>
      </c>
      <c r="AY327" s="19" t="s">
        <v>224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19" t="s">
        <v>89</v>
      </c>
      <c r="BK327" s="244">
        <f>ROUND(I327*H327,2)</f>
        <v>0</v>
      </c>
      <c r="BL327" s="19" t="s">
        <v>230</v>
      </c>
      <c r="BM327" s="243" t="s">
        <v>5798</v>
      </c>
    </row>
    <row r="328" s="2" customFormat="1" ht="16.5" customHeight="1">
      <c r="A328" s="40"/>
      <c r="B328" s="41"/>
      <c r="C328" s="231" t="s">
        <v>876</v>
      </c>
      <c r="D328" s="231" t="s">
        <v>226</v>
      </c>
      <c r="E328" s="232" t="s">
        <v>5799</v>
      </c>
      <c r="F328" s="233" t="s">
        <v>5800</v>
      </c>
      <c r="G328" s="234" t="s">
        <v>273</v>
      </c>
      <c r="H328" s="235">
        <v>7</v>
      </c>
      <c r="I328" s="236"/>
      <c r="J328" s="237">
        <f>ROUND(I328*H328,2)</f>
        <v>0</v>
      </c>
      <c r="K328" s="238"/>
      <c r="L328" s="46"/>
      <c r="M328" s="239" t="s">
        <v>1</v>
      </c>
      <c r="N328" s="240" t="s">
        <v>44</v>
      </c>
      <c r="O328" s="93"/>
      <c r="P328" s="241">
        <f>O328*H328</f>
        <v>0</v>
      </c>
      <c r="Q328" s="241">
        <v>0</v>
      </c>
      <c r="R328" s="241">
        <f>Q328*H328</f>
        <v>0</v>
      </c>
      <c r="S328" s="241">
        <v>0</v>
      </c>
      <c r="T328" s="242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3" t="s">
        <v>230</v>
      </c>
      <c r="AT328" s="243" t="s">
        <v>226</v>
      </c>
      <c r="AU328" s="243" t="s">
        <v>89</v>
      </c>
      <c r="AY328" s="19" t="s">
        <v>224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19" t="s">
        <v>89</v>
      </c>
      <c r="BK328" s="244">
        <f>ROUND(I328*H328,2)</f>
        <v>0</v>
      </c>
      <c r="BL328" s="19" t="s">
        <v>230</v>
      </c>
      <c r="BM328" s="243" t="s">
        <v>5801</v>
      </c>
    </row>
    <row r="329" s="2" customFormat="1" ht="16.5" customHeight="1">
      <c r="A329" s="40"/>
      <c r="B329" s="41"/>
      <c r="C329" s="231" t="s">
        <v>880</v>
      </c>
      <c r="D329" s="231" t="s">
        <v>226</v>
      </c>
      <c r="E329" s="232" t="s">
        <v>5802</v>
      </c>
      <c r="F329" s="233" t="s">
        <v>5803</v>
      </c>
      <c r="G329" s="234" t="s">
        <v>229</v>
      </c>
      <c r="H329" s="235">
        <v>7.25</v>
      </c>
      <c r="I329" s="236"/>
      <c r="J329" s="237">
        <f>ROUND(I329*H329,2)</f>
        <v>0</v>
      </c>
      <c r="K329" s="238"/>
      <c r="L329" s="46"/>
      <c r="M329" s="239" t="s">
        <v>1</v>
      </c>
      <c r="N329" s="240" t="s">
        <v>44</v>
      </c>
      <c r="O329" s="93"/>
      <c r="P329" s="241">
        <f>O329*H329</f>
        <v>0</v>
      </c>
      <c r="Q329" s="241">
        <v>0</v>
      </c>
      <c r="R329" s="241">
        <f>Q329*H329</f>
        <v>0</v>
      </c>
      <c r="S329" s="241">
        <v>0</v>
      </c>
      <c r="T329" s="24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3" t="s">
        <v>230</v>
      </c>
      <c r="AT329" s="243" t="s">
        <v>226</v>
      </c>
      <c r="AU329" s="243" t="s">
        <v>89</v>
      </c>
      <c r="AY329" s="19" t="s">
        <v>224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19" t="s">
        <v>89</v>
      </c>
      <c r="BK329" s="244">
        <f>ROUND(I329*H329,2)</f>
        <v>0</v>
      </c>
      <c r="BL329" s="19" t="s">
        <v>230</v>
      </c>
      <c r="BM329" s="243" t="s">
        <v>5804</v>
      </c>
    </row>
    <row r="330" s="2" customFormat="1" ht="24.15" customHeight="1">
      <c r="A330" s="40"/>
      <c r="B330" s="41"/>
      <c r="C330" s="231" t="s">
        <v>885</v>
      </c>
      <c r="D330" s="231" t="s">
        <v>226</v>
      </c>
      <c r="E330" s="232" t="s">
        <v>5805</v>
      </c>
      <c r="F330" s="233" t="s">
        <v>5806</v>
      </c>
      <c r="G330" s="234" t="s">
        <v>386</v>
      </c>
      <c r="H330" s="235">
        <v>1</v>
      </c>
      <c r="I330" s="236"/>
      <c r="J330" s="237">
        <f>ROUND(I330*H330,2)</f>
        <v>0</v>
      </c>
      <c r="K330" s="238"/>
      <c r="L330" s="46"/>
      <c r="M330" s="239" t="s">
        <v>1</v>
      </c>
      <c r="N330" s="240" t="s">
        <v>44</v>
      </c>
      <c r="O330" s="93"/>
      <c r="P330" s="241">
        <f>O330*H330</f>
        <v>0</v>
      </c>
      <c r="Q330" s="241">
        <v>0</v>
      </c>
      <c r="R330" s="241">
        <f>Q330*H330</f>
        <v>0</v>
      </c>
      <c r="S330" s="241">
        <v>0</v>
      </c>
      <c r="T330" s="24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3" t="s">
        <v>230</v>
      </c>
      <c r="AT330" s="243" t="s">
        <v>226</v>
      </c>
      <c r="AU330" s="243" t="s">
        <v>89</v>
      </c>
      <c r="AY330" s="19" t="s">
        <v>224</v>
      </c>
      <c r="BE330" s="244">
        <f>IF(N330="základní",J330,0)</f>
        <v>0</v>
      </c>
      <c r="BF330" s="244">
        <f>IF(N330="snížená",J330,0)</f>
        <v>0</v>
      </c>
      <c r="BG330" s="244">
        <f>IF(N330="zákl. přenesená",J330,0)</f>
        <v>0</v>
      </c>
      <c r="BH330" s="244">
        <f>IF(N330="sníž. přenesená",J330,0)</f>
        <v>0</v>
      </c>
      <c r="BI330" s="244">
        <f>IF(N330="nulová",J330,0)</f>
        <v>0</v>
      </c>
      <c r="BJ330" s="19" t="s">
        <v>89</v>
      </c>
      <c r="BK330" s="244">
        <f>ROUND(I330*H330,2)</f>
        <v>0</v>
      </c>
      <c r="BL330" s="19" t="s">
        <v>230</v>
      </c>
      <c r="BM330" s="243" t="s">
        <v>5807</v>
      </c>
    </row>
    <row r="331" s="12" customFormat="1" ht="22.8" customHeight="1">
      <c r="A331" s="12"/>
      <c r="B331" s="215"/>
      <c r="C331" s="216"/>
      <c r="D331" s="217" t="s">
        <v>77</v>
      </c>
      <c r="E331" s="229" t="s">
        <v>5808</v>
      </c>
      <c r="F331" s="229" t="s">
        <v>5809</v>
      </c>
      <c r="G331" s="216"/>
      <c r="H331" s="216"/>
      <c r="I331" s="219"/>
      <c r="J331" s="230">
        <f>BK331</f>
        <v>0</v>
      </c>
      <c r="K331" s="216"/>
      <c r="L331" s="221"/>
      <c r="M331" s="222"/>
      <c r="N331" s="223"/>
      <c r="O331" s="223"/>
      <c r="P331" s="224">
        <f>SUM(P332:P341)</f>
        <v>0</v>
      </c>
      <c r="Q331" s="223"/>
      <c r="R331" s="224">
        <f>SUM(R332:R341)</f>
        <v>0</v>
      </c>
      <c r="S331" s="223"/>
      <c r="T331" s="225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6" t="s">
        <v>84</v>
      </c>
      <c r="AT331" s="227" t="s">
        <v>77</v>
      </c>
      <c r="AU331" s="227" t="s">
        <v>84</v>
      </c>
      <c r="AY331" s="226" t="s">
        <v>224</v>
      </c>
      <c r="BK331" s="228">
        <f>SUM(BK332:BK341)</f>
        <v>0</v>
      </c>
    </row>
    <row r="332" s="2" customFormat="1" ht="16.5" customHeight="1">
      <c r="A332" s="40"/>
      <c r="B332" s="41"/>
      <c r="C332" s="231" t="s">
        <v>890</v>
      </c>
      <c r="D332" s="231" t="s">
        <v>226</v>
      </c>
      <c r="E332" s="232" t="s">
        <v>5810</v>
      </c>
      <c r="F332" s="233" t="s">
        <v>5811</v>
      </c>
      <c r="G332" s="234" t="s">
        <v>322</v>
      </c>
      <c r="H332" s="235">
        <v>26.949999999999999</v>
      </c>
      <c r="I332" s="236"/>
      <c r="J332" s="237">
        <f>ROUND(I332*H332,2)</f>
        <v>0</v>
      </c>
      <c r="K332" s="238"/>
      <c r="L332" s="46"/>
      <c r="M332" s="239" t="s">
        <v>1</v>
      </c>
      <c r="N332" s="240" t="s">
        <v>44</v>
      </c>
      <c r="O332" s="93"/>
      <c r="P332" s="241">
        <f>O332*H332</f>
        <v>0</v>
      </c>
      <c r="Q332" s="241">
        <v>0</v>
      </c>
      <c r="R332" s="241">
        <f>Q332*H332</f>
        <v>0</v>
      </c>
      <c r="S332" s="241">
        <v>0</v>
      </c>
      <c r="T332" s="242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3" t="s">
        <v>230</v>
      </c>
      <c r="AT332" s="243" t="s">
        <v>226</v>
      </c>
      <c r="AU332" s="243" t="s">
        <v>89</v>
      </c>
      <c r="AY332" s="19" t="s">
        <v>224</v>
      </c>
      <c r="BE332" s="244">
        <f>IF(N332="základní",J332,0)</f>
        <v>0</v>
      </c>
      <c r="BF332" s="244">
        <f>IF(N332="snížená",J332,0)</f>
        <v>0</v>
      </c>
      <c r="BG332" s="244">
        <f>IF(N332="zákl. přenesená",J332,0)</f>
        <v>0</v>
      </c>
      <c r="BH332" s="244">
        <f>IF(N332="sníž. přenesená",J332,0)</f>
        <v>0</v>
      </c>
      <c r="BI332" s="244">
        <f>IF(N332="nulová",J332,0)</f>
        <v>0</v>
      </c>
      <c r="BJ332" s="19" t="s">
        <v>89</v>
      </c>
      <c r="BK332" s="244">
        <f>ROUND(I332*H332,2)</f>
        <v>0</v>
      </c>
      <c r="BL332" s="19" t="s">
        <v>230</v>
      </c>
      <c r="BM332" s="243" t="s">
        <v>5812</v>
      </c>
    </row>
    <row r="333" s="2" customFormat="1" ht="16.5" customHeight="1">
      <c r="A333" s="40"/>
      <c r="B333" s="41"/>
      <c r="C333" s="231" t="s">
        <v>894</v>
      </c>
      <c r="D333" s="231" t="s">
        <v>226</v>
      </c>
      <c r="E333" s="232" t="s">
        <v>5813</v>
      </c>
      <c r="F333" s="233" t="s">
        <v>5814</v>
      </c>
      <c r="G333" s="234" t="s">
        <v>322</v>
      </c>
      <c r="H333" s="235">
        <v>242.55000000000001</v>
      </c>
      <c r="I333" s="236"/>
      <c r="J333" s="237">
        <f>ROUND(I333*H333,2)</f>
        <v>0</v>
      </c>
      <c r="K333" s="238"/>
      <c r="L333" s="46"/>
      <c r="M333" s="239" t="s">
        <v>1</v>
      </c>
      <c r="N333" s="240" t="s">
        <v>44</v>
      </c>
      <c r="O333" s="93"/>
      <c r="P333" s="241">
        <f>O333*H333</f>
        <v>0</v>
      </c>
      <c r="Q333" s="241">
        <v>0</v>
      </c>
      <c r="R333" s="241">
        <f>Q333*H333</f>
        <v>0</v>
      </c>
      <c r="S333" s="241">
        <v>0</v>
      </c>
      <c r="T333" s="242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3" t="s">
        <v>230</v>
      </c>
      <c r="AT333" s="243" t="s">
        <v>226</v>
      </c>
      <c r="AU333" s="243" t="s">
        <v>89</v>
      </c>
      <c r="AY333" s="19" t="s">
        <v>224</v>
      </c>
      <c r="BE333" s="244">
        <f>IF(N333="základní",J333,0)</f>
        <v>0</v>
      </c>
      <c r="BF333" s="244">
        <f>IF(N333="snížená",J333,0)</f>
        <v>0</v>
      </c>
      <c r="BG333" s="244">
        <f>IF(N333="zákl. přenesená",J333,0)</f>
        <v>0</v>
      </c>
      <c r="BH333" s="244">
        <f>IF(N333="sníž. přenesená",J333,0)</f>
        <v>0</v>
      </c>
      <c r="BI333" s="244">
        <f>IF(N333="nulová",J333,0)</f>
        <v>0</v>
      </c>
      <c r="BJ333" s="19" t="s">
        <v>89</v>
      </c>
      <c r="BK333" s="244">
        <f>ROUND(I333*H333,2)</f>
        <v>0</v>
      </c>
      <c r="BL333" s="19" t="s">
        <v>230</v>
      </c>
      <c r="BM333" s="243" t="s">
        <v>5815</v>
      </c>
    </row>
    <row r="334" s="13" customFormat="1">
      <c r="A334" s="13"/>
      <c r="B334" s="245"/>
      <c r="C334" s="246"/>
      <c r="D334" s="247" t="s">
        <v>232</v>
      </c>
      <c r="E334" s="248" t="s">
        <v>1</v>
      </c>
      <c r="F334" s="249" t="s">
        <v>5816</v>
      </c>
      <c r="G334" s="246"/>
      <c r="H334" s="250">
        <v>242.55000000000001</v>
      </c>
      <c r="I334" s="251"/>
      <c r="J334" s="246"/>
      <c r="K334" s="246"/>
      <c r="L334" s="252"/>
      <c r="M334" s="253"/>
      <c r="N334" s="254"/>
      <c r="O334" s="254"/>
      <c r="P334" s="254"/>
      <c r="Q334" s="254"/>
      <c r="R334" s="254"/>
      <c r="S334" s="254"/>
      <c r="T334" s="25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6" t="s">
        <v>232</v>
      </c>
      <c r="AU334" s="256" t="s">
        <v>89</v>
      </c>
      <c r="AV334" s="13" t="s">
        <v>89</v>
      </c>
      <c r="AW334" s="13" t="s">
        <v>33</v>
      </c>
      <c r="AX334" s="13" t="s">
        <v>78</v>
      </c>
      <c r="AY334" s="256" t="s">
        <v>224</v>
      </c>
    </row>
    <row r="335" s="15" customFormat="1">
      <c r="A335" s="15"/>
      <c r="B335" s="267"/>
      <c r="C335" s="268"/>
      <c r="D335" s="247" t="s">
        <v>232</v>
      </c>
      <c r="E335" s="269" t="s">
        <v>1</v>
      </c>
      <c r="F335" s="270" t="s">
        <v>248</v>
      </c>
      <c r="G335" s="268"/>
      <c r="H335" s="271">
        <v>242.55000000000001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7" t="s">
        <v>232</v>
      </c>
      <c r="AU335" s="277" t="s">
        <v>89</v>
      </c>
      <c r="AV335" s="15" t="s">
        <v>230</v>
      </c>
      <c r="AW335" s="15" t="s">
        <v>33</v>
      </c>
      <c r="AX335" s="15" t="s">
        <v>84</v>
      </c>
      <c r="AY335" s="277" t="s">
        <v>224</v>
      </c>
    </row>
    <row r="336" s="2" customFormat="1" ht="16.5" customHeight="1">
      <c r="A336" s="40"/>
      <c r="B336" s="41"/>
      <c r="C336" s="231" t="s">
        <v>898</v>
      </c>
      <c r="D336" s="231" t="s">
        <v>226</v>
      </c>
      <c r="E336" s="232" t="s">
        <v>5817</v>
      </c>
      <c r="F336" s="233" t="s">
        <v>5818</v>
      </c>
      <c r="G336" s="234" t="s">
        <v>322</v>
      </c>
      <c r="H336" s="235">
        <v>26.949999999999999</v>
      </c>
      <c r="I336" s="236"/>
      <c r="J336" s="237">
        <f>ROUND(I336*H336,2)</f>
        <v>0</v>
      </c>
      <c r="K336" s="238"/>
      <c r="L336" s="46"/>
      <c r="M336" s="239" t="s">
        <v>1</v>
      </c>
      <c r="N336" s="240" t="s">
        <v>44</v>
      </c>
      <c r="O336" s="93"/>
      <c r="P336" s="241">
        <f>O336*H336</f>
        <v>0</v>
      </c>
      <c r="Q336" s="241">
        <v>0</v>
      </c>
      <c r="R336" s="241">
        <f>Q336*H336</f>
        <v>0</v>
      </c>
      <c r="S336" s="241">
        <v>0</v>
      </c>
      <c r="T336" s="24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3" t="s">
        <v>230</v>
      </c>
      <c r="AT336" s="243" t="s">
        <v>226</v>
      </c>
      <c r="AU336" s="243" t="s">
        <v>89</v>
      </c>
      <c r="AY336" s="19" t="s">
        <v>224</v>
      </c>
      <c r="BE336" s="244">
        <f>IF(N336="základní",J336,0)</f>
        <v>0</v>
      </c>
      <c r="BF336" s="244">
        <f>IF(N336="snížená",J336,0)</f>
        <v>0</v>
      </c>
      <c r="BG336" s="244">
        <f>IF(N336="zákl. přenesená",J336,0)</f>
        <v>0</v>
      </c>
      <c r="BH336" s="244">
        <f>IF(N336="sníž. přenesená",J336,0)</f>
        <v>0</v>
      </c>
      <c r="BI336" s="244">
        <f>IF(N336="nulová",J336,0)</f>
        <v>0</v>
      </c>
      <c r="BJ336" s="19" t="s">
        <v>89</v>
      </c>
      <c r="BK336" s="244">
        <f>ROUND(I336*H336,2)</f>
        <v>0</v>
      </c>
      <c r="BL336" s="19" t="s">
        <v>230</v>
      </c>
      <c r="BM336" s="243" t="s">
        <v>5819</v>
      </c>
    </row>
    <row r="337" s="2" customFormat="1" ht="21.75" customHeight="1">
      <c r="A337" s="40"/>
      <c r="B337" s="41"/>
      <c r="C337" s="231" t="s">
        <v>902</v>
      </c>
      <c r="D337" s="231" t="s">
        <v>226</v>
      </c>
      <c r="E337" s="232" t="s">
        <v>5820</v>
      </c>
      <c r="F337" s="233" t="s">
        <v>5821</v>
      </c>
      <c r="G337" s="234" t="s">
        <v>322</v>
      </c>
      <c r="H337" s="235">
        <v>9.6899999999999995</v>
      </c>
      <c r="I337" s="236"/>
      <c r="J337" s="237">
        <f>ROUND(I337*H337,2)</f>
        <v>0</v>
      </c>
      <c r="K337" s="238"/>
      <c r="L337" s="46"/>
      <c r="M337" s="239" t="s">
        <v>1</v>
      </c>
      <c r="N337" s="240" t="s">
        <v>44</v>
      </c>
      <c r="O337" s="93"/>
      <c r="P337" s="241">
        <f>O337*H337</f>
        <v>0</v>
      </c>
      <c r="Q337" s="241">
        <v>0</v>
      </c>
      <c r="R337" s="241">
        <f>Q337*H337</f>
        <v>0</v>
      </c>
      <c r="S337" s="241">
        <v>0</v>
      </c>
      <c r="T337" s="242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3" t="s">
        <v>230</v>
      </c>
      <c r="AT337" s="243" t="s">
        <v>226</v>
      </c>
      <c r="AU337" s="243" t="s">
        <v>89</v>
      </c>
      <c r="AY337" s="19" t="s">
        <v>224</v>
      </c>
      <c r="BE337" s="244">
        <f>IF(N337="základní",J337,0)</f>
        <v>0</v>
      </c>
      <c r="BF337" s="244">
        <f>IF(N337="snížená",J337,0)</f>
        <v>0</v>
      </c>
      <c r="BG337" s="244">
        <f>IF(N337="zákl. přenesená",J337,0)</f>
        <v>0</v>
      </c>
      <c r="BH337" s="244">
        <f>IF(N337="sníž. přenesená",J337,0)</f>
        <v>0</v>
      </c>
      <c r="BI337" s="244">
        <f>IF(N337="nulová",J337,0)</f>
        <v>0</v>
      </c>
      <c r="BJ337" s="19" t="s">
        <v>89</v>
      </c>
      <c r="BK337" s="244">
        <f>ROUND(I337*H337,2)</f>
        <v>0</v>
      </c>
      <c r="BL337" s="19" t="s">
        <v>230</v>
      </c>
      <c r="BM337" s="243" t="s">
        <v>5822</v>
      </c>
    </row>
    <row r="338" s="2" customFormat="1" ht="21.75" customHeight="1">
      <c r="A338" s="40"/>
      <c r="B338" s="41"/>
      <c r="C338" s="231" t="s">
        <v>908</v>
      </c>
      <c r="D338" s="231" t="s">
        <v>226</v>
      </c>
      <c r="E338" s="232" t="s">
        <v>5823</v>
      </c>
      <c r="F338" s="233" t="s">
        <v>5824</v>
      </c>
      <c r="G338" s="234" t="s">
        <v>322</v>
      </c>
      <c r="H338" s="235">
        <v>3.4100000000000001</v>
      </c>
      <c r="I338" s="236"/>
      <c r="J338" s="237">
        <f>ROUND(I338*H338,2)</f>
        <v>0</v>
      </c>
      <c r="K338" s="238"/>
      <c r="L338" s="46"/>
      <c r="M338" s="239" t="s">
        <v>1</v>
      </c>
      <c r="N338" s="240" t="s">
        <v>44</v>
      </c>
      <c r="O338" s="93"/>
      <c r="P338" s="241">
        <f>O338*H338</f>
        <v>0</v>
      </c>
      <c r="Q338" s="241">
        <v>0</v>
      </c>
      <c r="R338" s="241">
        <f>Q338*H338</f>
        <v>0</v>
      </c>
      <c r="S338" s="241">
        <v>0</v>
      </c>
      <c r="T338" s="24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3" t="s">
        <v>230</v>
      </c>
      <c r="AT338" s="243" t="s">
        <v>226</v>
      </c>
      <c r="AU338" s="243" t="s">
        <v>89</v>
      </c>
      <c r="AY338" s="19" t="s">
        <v>224</v>
      </c>
      <c r="BE338" s="244">
        <f>IF(N338="základní",J338,0)</f>
        <v>0</v>
      </c>
      <c r="BF338" s="244">
        <f>IF(N338="snížená",J338,0)</f>
        <v>0</v>
      </c>
      <c r="BG338" s="244">
        <f>IF(N338="zákl. přenesená",J338,0)</f>
        <v>0</v>
      </c>
      <c r="BH338" s="244">
        <f>IF(N338="sníž. přenesená",J338,0)</f>
        <v>0</v>
      </c>
      <c r="BI338" s="244">
        <f>IF(N338="nulová",J338,0)</f>
        <v>0</v>
      </c>
      <c r="BJ338" s="19" t="s">
        <v>89</v>
      </c>
      <c r="BK338" s="244">
        <f>ROUND(I338*H338,2)</f>
        <v>0</v>
      </c>
      <c r="BL338" s="19" t="s">
        <v>230</v>
      </c>
      <c r="BM338" s="243" t="s">
        <v>5825</v>
      </c>
    </row>
    <row r="339" s="2" customFormat="1" ht="16.5" customHeight="1">
      <c r="A339" s="40"/>
      <c r="B339" s="41"/>
      <c r="C339" s="231" t="s">
        <v>916</v>
      </c>
      <c r="D339" s="231" t="s">
        <v>226</v>
      </c>
      <c r="E339" s="232" t="s">
        <v>5826</v>
      </c>
      <c r="F339" s="233" t="s">
        <v>5827</v>
      </c>
      <c r="G339" s="234" t="s">
        <v>322</v>
      </c>
      <c r="H339" s="235">
        <v>13.85</v>
      </c>
      <c r="I339" s="236"/>
      <c r="J339" s="237">
        <f>ROUND(I339*H339,2)</f>
        <v>0</v>
      </c>
      <c r="K339" s="238"/>
      <c r="L339" s="46"/>
      <c r="M339" s="239" t="s">
        <v>1</v>
      </c>
      <c r="N339" s="240" t="s">
        <v>44</v>
      </c>
      <c r="O339" s="93"/>
      <c r="P339" s="241">
        <f>O339*H339</f>
        <v>0</v>
      </c>
      <c r="Q339" s="241">
        <v>0</v>
      </c>
      <c r="R339" s="241">
        <f>Q339*H339</f>
        <v>0</v>
      </c>
      <c r="S339" s="241">
        <v>0</v>
      </c>
      <c r="T339" s="242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3" t="s">
        <v>230</v>
      </c>
      <c r="AT339" s="243" t="s">
        <v>226</v>
      </c>
      <c r="AU339" s="243" t="s">
        <v>89</v>
      </c>
      <c r="AY339" s="19" t="s">
        <v>224</v>
      </c>
      <c r="BE339" s="244">
        <f>IF(N339="základní",J339,0)</f>
        <v>0</v>
      </c>
      <c r="BF339" s="244">
        <f>IF(N339="snížená",J339,0)</f>
        <v>0</v>
      </c>
      <c r="BG339" s="244">
        <f>IF(N339="zákl. přenesená",J339,0)</f>
        <v>0</v>
      </c>
      <c r="BH339" s="244">
        <f>IF(N339="sníž. přenesená",J339,0)</f>
        <v>0</v>
      </c>
      <c r="BI339" s="244">
        <f>IF(N339="nulová",J339,0)</f>
        <v>0</v>
      </c>
      <c r="BJ339" s="19" t="s">
        <v>89</v>
      </c>
      <c r="BK339" s="244">
        <f>ROUND(I339*H339,2)</f>
        <v>0</v>
      </c>
      <c r="BL339" s="19" t="s">
        <v>230</v>
      </c>
      <c r="BM339" s="243" t="s">
        <v>5828</v>
      </c>
    </row>
    <row r="340" s="13" customFormat="1">
      <c r="A340" s="13"/>
      <c r="B340" s="245"/>
      <c r="C340" s="246"/>
      <c r="D340" s="247" t="s">
        <v>232</v>
      </c>
      <c r="E340" s="248" t="s">
        <v>1</v>
      </c>
      <c r="F340" s="249" t="s">
        <v>5829</v>
      </c>
      <c r="G340" s="246"/>
      <c r="H340" s="250">
        <v>13.85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232</v>
      </c>
      <c r="AU340" s="256" t="s">
        <v>89</v>
      </c>
      <c r="AV340" s="13" t="s">
        <v>89</v>
      </c>
      <c r="AW340" s="13" t="s">
        <v>33</v>
      </c>
      <c r="AX340" s="13" t="s">
        <v>78</v>
      </c>
      <c r="AY340" s="256" t="s">
        <v>224</v>
      </c>
    </row>
    <row r="341" s="15" customFormat="1">
      <c r="A341" s="15"/>
      <c r="B341" s="267"/>
      <c r="C341" s="268"/>
      <c r="D341" s="247" t="s">
        <v>232</v>
      </c>
      <c r="E341" s="269" t="s">
        <v>1</v>
      </c>
      <c r="F341" s="270" t="s">
        <v>248</v>
      </c>
      <c r="G341" s="268"/>
      <c r="H341" s="271">
        <v>13.85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232</v>
      </c>
      <c r="AU341" s="277" t="s">
        <v>89</v>
      </c>
      <c r="AV341" s="15" t="s">
        <v>230</v>
      </c>
      <c r="AW341" s="15" t="s">
        <v>33</v>
      </c>
      <c r="AX341" s="15" t="s">
        <v>84</v>
      </c>
      <c r="AY341" s="277" t="s">
        <v>224</v>
      </c>
    </row>
    <row r="342" s="12" customFormat="1" ht="22.8" customHeight="1">
      <c r="A342" s="12"/>
      <c r="B342" s="215"/>
      <c r="C342" s="216"/>
      <c r="D342" s="217" t="s">
        <v>77</v>
      </c>
      <c r="E342" s="229" t="s">
        <v>754</v>
      </c>
      <c r="F342" s="229" t="s">
        <v>755</v>
      </c>
      <c r="G342" s="216"/>
      <c r="H342" s="216"/>
      <c r="I342" s="219"/>
      <c r="J342" s="230">
        <f>BK342</f>
        <v>0</v>
      </c>
      <c r="K342" s="216"/>
      <c r="L342" s="221"/>
      <c r="M342" s="222"/>
      <c r="N342" s="223"/>
      <c r="O342" s="223"/>
      <c r="P342" s="224">
        <f>P343</f>
        <v>0</v>
      </c>
      <c r="Q342" s="223"/>
      <c r="R342" s="224">
        <f>R343</f>
        <v>0</v>
      </c>
      <c r="S342" s="223"/>
      <c r="T342" s="225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6" t="s">
        <v>84</v>
      </c>
      <c r="AT342" s="227" t="s">
        <v>77</v>
      </c>
      <c r="AU342" s="227" t="s">
        <v>84</v>
      </c>
      <c r="AY342" s="226" t="s">
        <v>224</v>
      </c>
      <c r="BK342" s="228">
        <f>BK343</f>
        <v>0</v>
      </c>
    </row>
    <row r="343" s="2" customFormat="1" ht="16.5" customHeight="1">
      <c r="A343" s="40"/>
      <c r="B343" s="41"/>
      <c r="C343" s="231" t="s">
        <v>921</v>
      </c>
      <c r="D343" s="231" t="s">
        <v>226</v>
      </c>
      <c r="E343" s="232" t="s">
        <v>2869</v>
      </c>
      <c r="F343" s="233" t="s">
        <v>2870</v>
      </c>
      <c r="G343" s="234" t="s">
        <v>322</v>
      </c>
      <c r="H343" s="235">
        <v>113.75</v>
      </c>
      <c r="I343" s="236"/>
      <c r="J343" s="237">
        <f>ROUND(I343*H343,2)</f>
        <v>0</v>
      </c>
      <c r="K343" s="238"/>
      <c r="L343" s="46"/>
      <c r="M343" s="239" t="s">
        <v>1</v>
      </c>
      <c r="N343" s="240" t="s">
        <v>44</v>
      </c>
      <c r="O343" s="93"/>
      <c r="P343" s="241">
        <f>O343*H343</f>
        <v>0</v>
      </c>
      <c r="Q343" s="241">
        <v>0</v>
      </c>
      <c r="R343" s="241">
        <f>Q343*H343</f>
        <v>0</v>
      </c>
      <c r="S343" s="241">
        <v>0</v>
      </c>
      <c r="T343" s="242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3" t="s">
        <v>230</v>
      </c>
      <c r="AT343" s="243" t="s">
        <v>226</v>
      </c>
      <c r="AU343" s="243" t="s">
        <v>89</v>
      </c>
      <c r="AY343" s="19" t="s">
        <v>224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19" t="s">
        <v>89</v>
      </c>
      <c r="BK343" s="244">
        <f>ROUND(I343*H343,2)</f>
        <v>0</v>
      </c>
      <c r="BL343" s="19" t="s">
        <v>230</v>
      </c>
      <c r="BM343" s="243" t="s">
        <v>5830</v>
      </c>
    </row>
    <row r="344" s="12" customFormat="1" ht="25.92" customHeight="1">
      <c r="A344" s="12"/>
      <c r="B344" s="215"/>
      <c r="C344" s="216"/>
      <c r="D344" s="217" t="s">
        <v>77</v>
      </c>
      <c r="E344" s="218" t="s">
        <v>390</v>
      </c>
      <c r="F344" s="218" t="s">
        <v>2147</v>
      </c>
      <c r="G344" s="216"/>
      <c r="H344" s="216"/>
      <c r="I344" s="219"/>
      <c r="J344" s="220">
        <f>BK344</f>
        <v>0</v>
      </c>
      <c r="K344" s="216"/>
      <c r="L344" s="221"/>
      <c r="M344" s="222"/>
      <c r="N344" s="223"/>
      <c r="O344" s="223"/>
      <c r="P344" s="224">
        <f>P345</f>
        <v>0</v>
      </c>
      <c r="Q344" s="223"/>
      <c r="R344" s="224">
        <f>R345</f>
        <v>0</v>
      </c>
      <c r="S344" s="223"/>
      <c r="T344" s="225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6" t="s">
        <v>93</v>
      </c>
      <c r="AT344" s="227" t="s">
        <v>77</v>
      </c>
      <c r="AU344" s="227" t="s">
        <v>78</v>
      </c>
      <c r="AY344" s="226" t="s">
        <v>224</v>
      </c>
      <c r="BK344" s="228">
        <f>BK345</f>
        <v>0</v>
      </c>
    </row>
    <row r="345" s="12" customFormat="1" ht="22.8" customHeight="1">
      <c r="A345" s="12"/>
      <c r="B345" s="215"/>
      <c r="C345" s="216"/>
      <c r="D345" s="217" t="s">
        <v>77</v>
      </c>
      <c r="E345" s="229" t="s">
        <v>3172</v>
      </c>
      <c r="F345" s="229" t="s">
        <v>3173</v>
      </c>
      <c r="G345" s="216"/>
      <c r="H345" s="216"/>
      <c r="I345" s="219"/>
      <c r="J345" s="230">
        <f>BK345</f>
        <v>0</v>
      </c>
      <c r="K345" s="216"/>
      <c r="L345" s="221"/>
      <c r="M345" s="222"/>
      <c r="N345" s="223"/>
      <c r="O345" s="223"/>
      <c r="P345" s="224">
        <f>SUM(P346:P354)</f>
        <v>0</v>
      </c>
      <c r="Q345" s="223"/>
      <c r="R345" s="224">
        <f>SUM(R346:R354)</f>
        <v>0</v>
      </c>
      <c r="S345" s="223"/>
      <c r="T345" s="225">
        <f>SUM(T346:T354)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6" t="s">
        <v>93</v>
      </c>
      <c r="AT345" s="227" t="s">
        <v>77</v>
      </c>
      <c r="AU345" s="227" t="s">
        <v>84</v>
      </c>
      <c r="AY345" s="226" t="s">
        <v>224</v>
      </c>
      <c r="BK345" s="228">
        <f>SUM(BK346:BK354)</f>
        <v>0</v>
      </c>
    </row>
    <row r="346" s="2" customFormat="1" ht="16.5" customHeight="1">
      <c r="A346" s="40"/>
      <c r="B346" s="41"/>
      <c r="C346" s="231" t="s">
        <v>926</v>
      </c>
      <c r="D346" s="231" t="s">
        <v>226</v>
      </c>
      <c r="E346" s="232" t="s">
        <v>5831</v>
      </c>
      <c r="F346" s="233" t="s">
        <v>5832</v>
      </c>
      <c r="G346" s="234" t="s">
        <v>273</v>
      </c>
      <c r="H346" s="235">
        <v>5.5</v>
      </c>
      <c r="I346" s="236"/>
      <c r="J346" s="237">
        <f>ROUND(I346*H346,2)</f>
        <v>0</v>
      </c>
      <c r="K346" s="238"/>
      <c r="L346" s="46"/>
      <c r="M346" s="239" t="s">
        <v>1</v>
      </c>
      <c r="N346" s="240" t="s">
        <v>44</v>
      </c>
      <c r="O346" s="93"/>
      <c r="P346" s="241">
        <f>O346*H346</f>
        <v>0</v>
      </c>
      <c r="Q346" s="241">
        <v>0</v>
      </c>
      <c r="R346" s="241">
        <f>Q346*H346</f>
        <v>0</v>
      </c>
      <c r="S346" s="241">
        <v>0</v>
      </c>
      <c r="T346" s="242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3" t="s">
        <v>637</v>
      </c>
      <c r="AT346" s="243" t="s">
        <v>226</v>
      </c>
      <c r="AU346" s="243" t="s">
        <v>89</v>
      </c>
      <c r="AY346" s="19" t="s">
        <v>224</v>
      </c>
      <c r="BE346" s="244">
        <f>IF(N346="základní",J346,0)</f>
        <v>0</v>
      </c>
      <c r="BF346" s="244">
        <f>IF(N346="snížená",J346,0)</f>
        <v>0</v>
      </c>
      <c r="BG346" s="244">
        <f>IF(N346="zákl. přenesená",J346,0)</f>
        <v>0</v>
      </c>
      <c r="BH346" s="244">
        <f>IF(N346="sníž. přenesená",J346,0)</f>
        <v>0</v>
      </c>
      <c r="BI346" s="244">
        <f>IF(N346="nulová",J346,0)</f>
        <v>0</v>
      </c>
      <c r="BJ346" s="19" t="s">
        <v>89</v>
      </c>
      <c r="BK346" s="244">
        <f>ROUND(I346*H346,2)</f>
        <v>0</v>
      </c>
      <c r="BL346" s="19" t="s">
        <v>637</v>
      </c>
      <c r="BM346" s="243" t="s">
        <v>5833</v>
      </c>
    </row>
    <row r="347" s="2" customFormat="1" ht="16.5" customHeight="1">
      <c r="A347" s="40"/>
      <c r="B347" s="41"/>
      <c r="C347" s="278" t="s">
        <v>930</v>
      </c>
      <c r="D347" s="278" t="s">
        <v>390</v>
      </c>
      <c r="E347" s="279" t="s">
        <v>5615</v>
      </c>
      <c r="F347" s="280" t="s">
        <v>5616</v>
      </c>
      <c r="G347" s="281" t="s">
        <v>273</v>
      </c>
      <c r="H347" s="282">
        <v>5.5</v>
      </c>
      <c r="I347" s="283"/>
      <c r="J347" s="284">
        <f>ROUND(I347*H347,2)</f>
        <v>0</v>
      </c>
      <c r="K347" s="285"/>
      <c r="L347" s="286"/>
      <c r="M347" s="287" t="s">
        <v>1</v>
      </c>
      <c r="N347" s="288" t="s">
        <v>44</v>
      </c>
      <c r="O347" s="93"/>
      <c r="P347" s="241">
        <f>O347*H347</f>
        <v>0</v>
      </c>
      <c r="Q347" s="241">
        <v>0</v>
      </c>
      <c r="R347" s="241">
        <f>Q347*H347</f>
        <v>0</v>
      </c>
      <c r="S347" s="241">
        <v>0</v>
      </c>
      <c r="T347" s="242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3" t="s">
        <v>1647</v>
      </c>
      <c r="AT347" s="243" t="s">
        <v>390</v>
      </c>
      <c r="AU347" s="243" t="s">
        <v>89</v>
      </c>
      <c r="AY347" s="19" t="s">
        <v>224</v>
      </c>
      <c r="BE347" s="244">
        <f>IF(N347="základní",J347,0)</f>
        <v>0</v>
      </c>
      <c r="BF347" s="244">
        <f>IF(N347="snížená",J347,0)</f>
        <v>0</v>
      </c>
      <c r="BG347" s="244">
        <f>IF(N347="zákl. přenesená",J347,0)</f>
        <v>0</v>
      </c>
      <c r="BH347" s="244">
        <f>IF(N347="sníž. přenesená",J347,0)</f>
        <v>0</v>
      </c>
      <c r="BI347" s="244">
        <f>IF(N347="nulová",J347,0)</f>
        <v>0</v>
      </c>
      <c r="BJ347" s="19" t="s">
        <v>89</v>
      </c>
      <c r="BK347" s="244">
        <f>ROUND(I347*H347,2)</f>
        <v>0</v>
      </c>
      <c r="BL347" s="19" t="s">
        <v>637</v>
      </c>
      <c r="BM347" s="243" t="s">
        <v>5834</v>
      </c>
    </row>
    <row r="348" s="2" customFormat="1" ht="16.5" customHeight="1">
      <c r="A348" s="40"/>
      <c r="B348" s="41"/>
      <c r="C348" s="231" t="s">
        <v>934</v>
      </c>
      <c r="D348" s="231" t="s">
        <v>226</v>
      </c>
      <c r="E348" s="232" t="s">
        <v>5835</v>
      </c>
      <c r="F348" s="233" t="s">
        <v>5836</v>
      </c>
      <c r="G348" s="234" t="s">
        <v>386</v>
      </c>
      <c r="H348" s="235">
        <v>1</v>
      </c>
      <c r="I348" s="236"/>
      <c r="J348" s="237">
        <f>ROUND(I348*H348,2)</f>
        <v>0</v>
      </c>
      <c r="K348" s="238"/>
      <c r="L348" s="46"/>
      <c r="M348" s="239" t="s">
        <v>1</v>
      </c>
      <c r="N348" s="240" t="s">
        <v>44</v>
      </c>
      <c r="O348" s="93"/>
      <c r="P348" s="241">
        <f>O348*H348</f>
        <v>0</v>
      </c>
      <c r="Q348" s="241">
        <v>0</v>
      </c>
      <c r="R348" s="241">
        <f>Q348*H348</f>
        <v>0</v>
      </c>
      <c r="S348" s="241">
        <v>0</v>
      </c>
      <c r="T348" s="24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3" t="s">
        <v>637</v>
      </c>
      <c r="AT348" s="243" t="s">
        <v>226</v>
      </c>
      <c r="AU348" s="243" t="s">
        <v>89</v>
      </c>
      <c r="AY348" s="19" t="s">
        <v>224</v>
      </c>
      <c r="BE348" s="244">
        <f>IF(N348="základní",J348,0)</f>
        <v>0</v>
      </c>
      <c r="BF348" s="244">
        <f>IF(N348="snížená",J348,0)</f>
        <v>0</v>
      </c>
      <c r="BG348" s="244">
        <f>IF(N348="zákl. přenesená",J348,0)</f>
        <v>0</v>
      </c>
      <c r="BH348" s="244">
        <f>IF(N348="sníž. přenesená",J348,0)</f>
        <v>0</v>
      </c>
      <c r="BI348" s="244">
        <f>IF(N348="nulová",J348,0)</f>
        <v>0</v>
      </c>
      <c r="BJ348" s="19" t="s">
        <v>89</v>
      </c>
      <c r="BK348" s="244">
        <f>ROUND(I348*H348,2)</f>
        <v>0</v>
      </c>
      <c r="BL348" s="19" t="s">
        <v>637</v>
      </c>
      <c r="BM348" s="243" t="s">
        <v>5837</v>
      </c>
    </row>
    <row r="349" s="2" customFormat="1" ht="16.5" customHeight="1">
      <c r="A349" s="40"/>
      <c r="B349" s="41"/>
      <c r="C349" s="278" t="s">
        <v>938</v>
      </c>
      <c r="D349" s="278" t="s">
        <v>390</v>
      </c>
      <c r="E349" s="279" t="s">
        <v>5838</v>
      </c>
      <c r="F349" s="280" t="s">
        <v>5839</v>
      </c>
      <c r="G349" s="281" t="s">
        <v>1</v>
      </c>
      <c r="H349" s="282">
        <v>1</v>
      </c>
      <c r="I349" s="283"/>
      <c r="J349" s="284">
        <f>ROUND(I349*H349,2)</f>
        <v>0</v>
      </c>
      <c r="K349" s="285"/>
      <c r="L349" s="286"/>
      <c r="M349" s="287" t="s">
        <v>1</v>
      </c>
      <c r="N349" s="288" t="s">
        <v>44</v>
      </c>
      <c r="O349" s="93"/>
      <c r="P349" s="241">
        <f>O349*H349</f>
        <v>0</v>
      </c>
      <c r="Q349" s="241">
        <v>0</v>
      </c>
      <c r="R349" s="241">
        <f>Q349*H349</f>
        <v>0</v>
      </c>
      <c r="S349" s="241">
        <v>0</v>
      </c>
      <c r="T349" s="242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3" t="s">
        <v>1647</v>
      </c>
      <c r="AT349" s="243" t="s">
        <v>390</v>
      </c>
      <c r="AU349" s="243" t="s">
        <v>89</v>
      </c>
      <c r="AY349" s="19" t="s">
        <v>224</v>
      </c>
      <c r="BE349" s="244">
        <f>IF(N349="základní",J349,0)</f>
        <v>0</v>
      </c>
      <c r="BF349" s="244">
        <f>IF(N349="snížená",J349,0)</f>
        <v>0</v>
      </c>
      <c r="BG349" s="244">
        <f>IF(N349="zákl. přenesená",J349,0)</f>
        <v>0</v>
      </c>
      <c r="BH349" s="244">
        <f>IF(N349="sníž. přenesená",J349,0)</f>
        <v>0</v>
      </c>
      <c r="BI349" s="244">
        <f>IF(N349="nulová",J349,0)</f>
        <v>0</v>
      </c>
      <c r="BJ349" s="19" t="s">
        <v>89</v>
      </c>
      <c r="BK349" s="244">
        <f>ROUND(I349*H349,2)</f>
        <v>0</v>
      </c>
      <c r="BL349" s="19" t="s">
        <v>637</v>
      </c>
      <c r="BM349" s="243" t="s">
        <v>5840</v>
      </c>
    </row>
    <row r="350" s="2" customFormat="1" ht="16.5" customHeight="1">
      <c r="A350" s="40"/>
      <c r="B350" s="41"/>
      <c r="C350" s="231" t="s">
        <v>952</v>
      </c>
      <c r="D350" s="231" t="s">
        <v>226</v>
      </c>
      <c r="E350" s="232" t="s">
        <v>5841</v>
      </c>
      <c r="F350" s="233" t="s">
        <v>5842</v>
      </c>
      <c r="G350" s="234" t="s">
        <v>386</v>
      </c>
      <c r="H350" s="235">
        <v>1</v>
      </c>
      <c r="I350" s="236"/>
      <c r="J350" s="237">
        <f>ROUND(I350*H350,2)</f>
        <v>0</v>
      </c>
      <c r="K350" s="238"/>
      <c r="L350" s="46"/>
      <c r="M350" s="239" t="s">
        <v>1</v>
      </c>
      <c r="N350" s="240" t="s">
        <v>44</v>
      </c>
      <c r="O350" s="93"/>
      <c r="P350" s="241">
        <f>O350*H350</f>
        <v>0</v>
      </c>
      <c r="Q350" s="241">
        <v>0</v>
      </c>
      <c r="R350" s="241">
        <f>Q350*H350</f>
        <v>0</v>
      </c>
      <c r="S350" s="241">
        <v>0</v>
      </c>
      <c r="T350" s="242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3" t="s">
        <v>637</v>
      </c>
      <c r="AT350" s="243" t="s">
        <v>226</v>
      </c>
      <c r="AU350" s="243" t="s">
        <v>89</v>
      </c>
      <c r="AY350" s="19" t="s">
        <v>224</v>
      </c>
      <c r="BE350" s="244">
        <f>IF(N350="základní",J350,0)</f>
        <v>0</v>
      </c>
      <c r="BF350" s="244">
        <f>IF(N350="snížená",J350,0)</f>
        <v>0</v>
      </c>
      <c r="BG350" s="244">
        <f>IF(N350="zákl. přenesená",J350,0)</f>
        <v>0</v>
      </c>
      <c r="BH350" s="244">
        <f>IF(N350="sníž. přenesená",J350,0)</f>
        <v>0</v>
      </c>
      <c r="BI350" s="244">
        <f>IF(N350="nulová",J350,0)</f>
        <v>0</v>
      </c>
      <c r="BJ350" s="19" t="s">
        <v>89</v>
      </c>
      <c r="BK350" s="244">
        <f>ROUND(I350*H350,2)</f>
        <v>0</v>
      </c>
      <c r="BL350" s="19" t="s">
        <v>637</v>
      </c>
      <c r="BM350" s="243" t="s">
        <v>5843</v>
      </c>
    </row>
    <row r="351" s="2" customFormat="1" ht="16.5" customHeight="1">
      <c r="A351" s="40"/>
      <c r="B351" s="41"/>
      <c r="C351" s="278" t="s">
        <v>956</v>
      </c>
      <c r="D351" s="278" t="s">
        <v>390</v>
      </c>
      <c r="E351" s="279" t="s">
        <v>5675</v>
      </c>
      <c r="F351" s="280" t="s">
        <v>5676</v>
      </c>
      <c r="G351" s="281" t="s">
        <v>386</v>
      </c>
      <c r="H351" s="282">
        <v>1</v>
      </c>
      <c r="I351" s="283"/>
      <c r="J351" s="284">
        <f>ROUND(I351*H351,2)</f>
        <v>0</v>
      </c>
      <c r="K351" s="285"/>
      <c r="L351" s="286"/>
      <c r="M351" s="287" t="s">
        <v>1</v>
      </c>
      <c r="N351" s="288" t="s">
        <v>44</v>
      </c>
      <c r="O351" s="93"/>
      <c r="P351" s="241">
        <f>O351*H351</f>
        <v>0</v>
      </c>
      <c r="Q351" s="241">
        <v>0</v>
      </c>
      <c r="R351" s="241">
        <f>Q351*H351</f>
        <v>0</v>
      </c>
      <c r="S351" s="241">
        <v>0</v>
      </c>
      <c r="T351" s="24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3" t="s">
        <v>1647</v>
      </c>
      <c r="AT351" s="243" t="s">
        <v>390</v>
      </c>
      <c r="AU351" s="243" t="s">
        <v>89</v>
      </c>
      <c r="AY351" s="19" t="s">
        <v>224</v>
      </c>
      <c r="BE351" s="244">
        <f>IF(N351="základní",J351,0)</f>
        <v>0</v>
      </c>
      <c r="BF351" s="244">
        <f>IF(N351="snížená",J351,0)</f>
        <v>0</v>
      </c>
      <c r="BG351" s="244">
        <f>IF(N351="zákl. přenesená",J351,0)</f>
        <v>0</v>
      </c>
      <c r="BH351" s="244">
        <f>IF(N351="sníž. přenesená",J351,0)</f>
        <v>0</v>
      </c>
      <c r="BI351" s="244">
        <f>IF(N351="nulová",J351,0)</f>
        <v>0</v>
      </c>
      <c r="BJ351" s="19" t="s">
        <v>89</v>
      </c>
      <c r="BK351" s="244">
        <f>ROUND(I351*H351,2)</f>
        <v>0</v>
      </c>
      <c r="BL351" s="19" t="s">
        <v>637</v>
      </c>
      <c r="BM351" s="243" t="s">
        <v>5844</v>
      </c>
    </row>
    <row r="352" s="2" customFormat="1" ht="16.5" customHeight="1">
      <c r="A352" s="40"/>
      <c r="B352" s="41"/>
      <c r="C352" s="231" t="s">
        <v>960</v>
      </c>
      <c r="D352" s="231" t="s">
        <v>226</v>
      </c>
      <c r="E352" s="232" t="s">
        <v>5845</v>
      </c>
      <c r="F352" s="233" t="s">
        <v>5846</v>
      </c>
      <c r="G352" s="234" t="s">
        <v>386</v>
      </c>
      <c r="H352" s="235">
        <v>1</v>
      </c>
      <c r="I352" s="236"/>
      <c r="J352" s="237">
        <f>ROUND(I352*H352,2)</f>
        <v>0</v>
      </c>
      <c r="K352" s="238"/>
      <c r="L352" s="46"/>
      <c r="M352" s="239" t="s">
        <v>1</v>
      </c>
      <c r="N352" s="240" t="s">
        <v>44</v>
      </c>
      <c r="O352" s="93"/>
      <c r="P352" s="241">
        <f>O352*H352</f>
        <v>0</v>
      </c>
      <c r="Q352" s="241">
        <v>0</v>
      </c>
      <c r="R352" s="241">
        <f>Q352*H352</f>
        <v>0</v>
      </c>
      <c r="S352" s="241">
        <v>0</v>
      </c>
      <c r="T352" s="24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3" t="s">
        <v>637</v>
      </c>
      <c r="AT352" s="243" t="s">
        <v>226</v>
      </c>
      <c r="AU352" s="243" t="s">
        <v>89</v>
      </c>
      <c r="AY352" s="19" t="s">
        <v>224</v>
      </c>
      <c r="BE352" s="244">
        <f>IF(N352="základní",J352,0)</f>
        <v>0</v>
      </c>
      <c r="BF352" s="244">
        <f>IF(N352="snížená",J352,0)</f>
        <v>0</v>
      </c>
      <c r="BG352" s="244">
        <f>IF(N352="zákl. přenesená",J352,0)</f>
        <v>0</v>
      </c>
      <c r="BH352" s="244">
        <f>IF(N352="sníž. přenesená",J352,0)</f>
        <v>0</v>
      </c>
      <c r="BI352" s="244">
        <f>IF(N352="nulová",J352,0)</f>
        <v>0</v>
      </c>
      <c r="BJ352" s="19" t="s">
        <v>89</v>
      </c>
      <c r="BK352" s="244">
        <f>ROUND(I352*H352,2)</f>
        <v>0</v>
      </c>
      <c r="BL352" s="19" t="s">
        <v>637</v>
      </c>
      <c r="BM352" s="243" t="s">
        <v>5847</v>
      </c>
    </row>
    <row r="353" s="2" customFormat="1" ht="16.5" customHeight="1">
      <c r="A353" s="40"/>
      <c r="B353" s="41"/>
      <c r="C353" s="278" t="s">
        <v>967</v>
      </c>
      <c r="D353" s="278" t="s">
        <v>390</v>
      </c>
      <c r="E353" s="279" t="s">
        <v>5848</v>
      </c>
      <c r="F353" s="280" t="s">
        <v>5849</v>
      </c>
      <c r="G353" s="281" t="s">
        <v>386</v>
      </c>
      <c r="H353" s="282">
        <v>1</v>
      </c>
      <c r="I353" s="283"/>
      <c r="J353" s="284">
        <f>ROUND(I353*H353,2)</f>
        <v>0</v>
      </c>
      <c r="K353" s="285"/>
      <c r="L353" s="286"/>
      <c r="M353" s="287" t="s">
        <v>1</v>
      </c>
      <c r="N353" s="288" t="s">
        <v>44</v>
      </c>
      <c r="O353" s="93"/>
      <c r="P353" s="241">
        <f>O353*H353</f>
        <v>0</v>
      </c>
      <c r="Q353" s="241">
        <v>0</v>
      </c>
      <c r="R353" s="241">
        <f>Q353*H353</f>
        <v>0</v>
      </c>
      <c r="S353" s="241">
        <v>0</v>
      </c>
      <c r="T353" s="242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3" t="s">
        <v>1647</v>
      </c>
      <c r="AT353" s="243" t="s">
        <v>390</v>
      </c>
      <c r="AU353" s="243" t="s">
        <v>89</v>
      </c>
      <c r="AY353" s="19" t="s">
        <v>224</v>
      </c>
      <c r="BE353" s="244">
        <f>IF(N353="základní",J353,0)</f>
        <v>0</v>
      </c>
      <c r="BF353" s="244">
        <f>IF(N353="snížená",J353,0)</f>
        <v>0</v>
      </c>
      <c r="BG353" s="244">
        <f>IF(N353="zákl. přenesená",J353,0)</f>
        <v>0</v>
      </c>
      <c r="BH353" s="244">
        <f>IF(N353="sníž. přenesená",J353,0)</f>
        <v>0</v>
      </c>
      <c r="BI353" s="244">
        <f>IF(N353="nulová",J353,0)</f>
        <v>0</v>
      </c>
      <c r="BJ353" s="19" t="s">
        <v>89</v>
      </c>
      <c r="BK353" s="244">
        <f>ROUND(I353*H353,2)</f>
        <v>0</v>
      </c>
      <c r="BL353" s="19" t="s">
        <v>637</v>
      </c>
      <c r="BM353" s="243" t="s">
        <v>5850</v>
      </c>
    </row>
    <row r="354" s="2" customFormat="1" ht="16.5" customHeight="1">
      <c r="A354" s="40"/>
      <c r="B354" s="41"/>
      <c r="C354" s="231" t="s">
        <v>973</v>
      </c>
      <c r="D354" s="231" t="s">
        <v>226</v>
      </c>
      <c r="E354" s="232" t="s">
        <v>5851</v>
      </c>
      <c r="F354" s="233" t="s">
        <v>5852</v>
      </c>
      <c r="G354" s="234" t="s">
        <v>273</v>
      </c>
      <c r="H354" s="235">
        <v>5.5</v>
      </c>
      <c r="I354" s="236"/>
      <c r="J354" s="237">
        <f>ROUND(I354*H354,2)</f>
        <v>0</v>
      </c>
      <c r="K354" s="238"/>
      <c r="L354" s="46"/>
      <c r="M354" s="301" t="s">
        <v>1</v>
      </c>
      <c r="N354" s="302" t="s">
        <v>44</v>
      </c>
      <c r="O354" s="303"/>
      <c r="P354" s="304">
        <f>O354*H354</f>
        <v>0</v>
      </c>
      <c r="Q354" s="304">
        <v>0</v>
      </c>
      <c r="R354" s="304">
        <f>Q354*H354</f>
        <v>0</v>
      </c>
      <c r="S354" s="304">
        <v>0</v>
      </c>
      <c r="T354" s="30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3" t="s">
        <v>637</v>
      </c>
      <c r="AT354" s="243" t="s">
        <v>226</v>
      </c>
      <c r="AU354" s="243" t="s">
        <v>89</v>
      </c>
      <c r="AY354" s="19" t="s">
        <v>224</v>
      </c>
      <c r="BE354" s="244">
        <f>IF(N354="základní",J354,0)</f>
        <v>0</v>
      </c>
      <c r="BF354" s="244">
        <f>IF(N354="snížená",J354,0)</f>
        <v>0</v>
      </c>
      <c r="BG354" s="244">
        <f>IF(N354="zákl. přenesená",J354,0)</f>
        <v>0</v>
      </c>
      <c r="BH354" s="244">
        <f>IF(N354="sníž. přenesená",J354,0)</f>
        <v>0</v>
      </c>
      <c r="BI354" s="244">
        <f>IF(N354="nulová",J354,0)</f>
        <v>0</v>
      </c>
      <c r="BJ354" s="19" t="s">
        <v>89</v>
      </c>
      <c r="BK354" s="244">
        <f>ROUND(I354*H354,2)</f>
        <v>0</v>
      </c>
      <c r="BL354" s="19" t="s">
        <v>637</v>
      </c>
      <c r="BM354" s="243" t="s">
        <v>5853</v>
      </c>
    </row>
    <row r="355" s="2" customFormat="1" ht="6.96" customHeight="1">
      <c r="A355" s="40"/>
      <c r="B355" s="68"/>
      <c r="C355" s="69"/>
      <c r="D355" s="69"/>
      <c r="E355" s="69"/>
      <c r="F355" s="69"/>
      <c r="G355" s="69"/>
      <c r="H355" s="69"/>
      <c r="I355" s="69"/>
      <c r="J355" s="69"/>
      <c r="K355" s="69"/>
      <c r="L355" s="46"/>
      <c r="M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</sheetData>
  <sheetProtection sheet="1" autoFilter="0" formatColumns="0" formatRows="0" objects="1" scenarios="1" spinCount="100000" saltValue="hH/jlJj3M1pEKVNV2MAm9UndmwIyWR3PPU/YOx5xdnc33FUWbVUnI7E4qzQJQUM7xOz1vYNB2M0V91NfEmJLEg==" hashValue="1NVyHMIaliEUXAqMoQ+Ik+L8U5CRtpKKCqbPeHOKllc2y6PMMlvQTgtPjrADDw140eS8Pvw7DTVETTK78oZD7Q==" algorithmName="SHA-512" password="CC35"/>
  <autoFilter ref="C134:K3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5854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5855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ROUND((SUM(BE134:BE177)),  2)</f>
        <v>0</v>
      </c>
      <c r="G37" s="40"/>
      <c r="H37" s="40"/>
      <c r="I37" s="167">
        <v>0.20999999999999999</v>
      </c>
      <c r="J37" s="166">
        <f>ROUND(((SUM(BE134:BE177))*I37),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ROUND((SUM(BF134:BF177)),  2)</f>
        <v>0</v>
      </c>
      <c r="G38" s="40"/>
      <c r="H38" s="40"/>
      <c r="I38" s="167">
        <v>0.12</v>
      </c>
      <c r="J38" s="166">
        <f>ROUND(((SUM(BF134:BF177))*I38),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ROUND((SUM(BG134:BG177)),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ROUND((SUM(BH134:BH177)),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ROUND((SUM(BI134:BI177)),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5854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0080 - VENKOVNÍ AREÁLOVÉ OSVĚTLENÍ + AREÁLOVÝ KAMEROVÝ SYSTÉM, VRÁTNÍK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174</v>
      </c>
      <c r="E101" s="195"/>
      <c r="F101" s="195"/>
      <c r="G101" s="195"/>
      <c r="H101" s="195"/>
      <c r="I101" s="195"/>
      <c r="J101" s="196">
        <f>J135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5308</v>
      </c>
      <c r="E102" s="200"/>
      <c r="F102" s="200"/>
      <c r="G102" s="200"/>
      <c r="H102" s="200"/>
      <c r="I102" s="200"/>
      <c r="J102" s="201">
        <f>J136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5856</v>
      </c>
      <c r="E103" s="200"/>
      <c r="F103" s="200"/>
      <c r="G103" s="200"/>
      <c r="H103" s="200"/>
      <c r="I103" s="200"/>
      <c r="J103" s="201">
        <f>J137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8"/>
      <c r="C104" s="134"/>
      <c r="D104" s="199" t="s">
        <v>5857</v>
      </c>
      <c r="E104" s="200"/>
      <c r="F104" s="200"/>
      <c r="G104" s="200"/>
      <c r="H104" s="200"/>
      <c r="I104" s="200"/>
      <c r="J104" s="201">
        <f>J138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8"/>
      <c r="C105" s="134"/>
      <c r="D105" s="199" t="s">
        <v>5858</v>
      </c>
      <c r="E105" s="200"/>
      <c r="F105" s="200"/>
      <c r="G105" s="200"/>
      <c r="H105" s="200"/>
      <c r="I105" s="200"/>
      <c r="J105" s="201">
        <f>J153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8"/>
      <c r="C106" s="134"/>
      <c r="D106" s="199" t="s">
        <v>5859</v>
      </c>
      <c r="E106" s="200"/>
      <c r="F106" s="200"/>
      <c r="G106" s="200"/>
      <c r="H106" s="200"/>
      <c r="I106" s="200"/>
      <c r="J106" s="201">
        <f>J157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5860</v>
      </c>
      <c r="E107" s="200"/>
      <c r="F107" s="200"/>
      <c r="G107" s="200"/>
      <c r="H107" s="200"/>
      <c r="I107" s="200"/>
      <c r="J107" s="201">
        <f>J160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8"/>
      <c r="C108" s="134"/>
      <c r="D108" s="199" t="s">
        <v>5861</v>
      </c>
      <c r="E108" s="200"/>
      <c r="F108" s="200"/>
      <c r="G108" s="200"/>
      <c r="H108" s="200"/>
      <c r="I108" s="200"/>
      <c r="J108" s="201">
        <f>J161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8"/>
      <c r="C109" s="134"/>
      <c r="D109" s="199" t="s">
        <v>5862</v>
      </c>
      <c r="E109" s="200"/>
      <c r="F109" s="200"/>
      <c r="G109" s="200"/>
      <c r="H109" s="200"/>
      <c r="I109" s="200"/>
      <c r="J109" s="201">
        <f>J174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98"/>
      <c r="C110" s="134"/>
      <c r="D110" s="199" t="s">
        <v>5863</v>
      </c>
      <c r="E110" s="200"/>
      <c r="F110" s="200"/>
      <c r="G110" s="200"/>
      <c r="H110" s="200"/>
      <c r="I110" s="200"/>
      <c r="J110" s="201">
        <f>J176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209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SOCIÁLNÍ REHABILITACE NOVÉ MĚSTO NAD METUJÍ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150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151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152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7" t="s">
        <v>5854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154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0080 - VENKOVNÍ AREÁLOVÉ OSVĚTLENÍ + AREÁLOVÝ KAMEROVÝ SYSTÉM, VRÁTNÍK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>P.Č. 961, 2340, K.Ú. NOVÉ MĚSTO NAD METUJÍ</v>
      </c>
      <c r="G128" s="42"/>
      <c r="H128" s="42"/>
      <c r="I128" s="34" t="s">
        <v>22</v>
      </c>
      <c r="J128" s="81" t="str">
        <f>IF(J16="","",J16)</f>
        <v>18. 12. 2024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E19</f>
        <v>KRÁLOVÉHRADECKÝ KRAJ</v>
      </c>
      <c r="G130" s="42"/>
      <c r="H130" s="42"/>
      <c r="I130" s="34" t="s">
        <v>30</v>
      </c>
      <c r="J130" s="38" t="str">
        <f>E25</f>
        <v>ATELIER ARCHITEKTURY A URBANISMU, s.r.o.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28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>JIŘÍ KOCIÁN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210</v>
      </c>
      <c r="D133" s="206" t="s">
        <v>63</v>
      </c>
      <c r="E133" s="206" t="s">
        <v>59</v>
      </c>
      <c r="F133" s="206" t="s">
        <v>60</v>
      </c>
      <c r="G133" s="206" t="s">
        <v>211</v>
      </c>
      <c r="H133" s="206" t="s">
        <v>212</v>
      </c>
      <c r="I133" s="206" t="s">
        <v>213</v>
      </c>
      <c r="J133" s="207" t="s">
        <v>158</v>
      </c>
      <c r="K133" s="208" t="s">
        <v>214</v>
      </c>
      <c r="L133" s="209"/>
      <c r="M133" s="102" t="s">
        <v>1</v>
      </c>
      <c r="N133" s="103" t="s">
        <v>42</v>
      </c>
      <c r="O133" s="103" t="s">
        <v>215</v>
      </c>
      <c r="P133" s="103" t="s">
        <v>216</v>
      </c>
      <c r="Q133" s="103" t="s">
        <v>217</v>
      </c>
      <c r="R133" s="103" t="s">
        <v>218</v>
      </c>
      <c r="S133" s="103" t="s">
        <v>219</v>
      </c>
      <c r="T133" s="104" t="s">
        <v>220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221</v>
      </c>
      <c r="D134" s="42"/>
      <c r="E134" s="42"/>
      <c r="F134" s="42"/>
      <c r="G134" s="42"/>
      <c r="H134" s="42"/>
      <c r="I134" s="42"/>
      <c r="J134" s="210">
        <f>BK134</f>
        <v>0</v>
      </c>
      <c r="K134" s="42"/>
      <c r="L134" s="46"/>
      <c r="M134" s="105"/>
      <c r="N134" s="211"/>
      <c r="O134" s="106"/>
      <c r="P134" s="212">
        <f>P135</f>
        <v>0</v>
      </c>
      <c r="Q134" s="106"/>
      <c r="R134" s="212">
        <f>R135</f>
        <v>0</v>
      </c>
      <c r="S134" s="106"/>
      <c r="T134" s="213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160</v>
      </c>
      <c r="BK134" s="214">
        <f>BK135</f>
        <v>0</v>
      </c>
    </row>
    <row r="135" s="12" customFormat="1" ht="25.92" customHeight="1">
      <c r="A135" s="12"/>
      <c r="B135" s="215"/>
      <c r="C135" s="216"/>
      <c r="D135" s="217" t="s">
        <v>77</v>
      </c>
      <c r="E135" s="218" t="s">
        <v>760</v>
      </c>
      <c r="F135" s="218" t="s">
        <v>761</v>
      </c>
      <c r="G135" s="216"/>
      <c r="H135" s="216"/>
      <c r="I135" s="219"/>
      <c r="J135" s="220">
        <f>BK135</f>
        <v>0</v>
      </c>
      <c r="K135" s="216"/>
      <c r="L135" s="221"/>
      <c r="M135" s="222"/>
      <c r="N135" s="223"/>
      <c r="O135" s="223"/>
      <c r="P135" s="224">
        <f>P136</f>
        <v>0</v>
      </c>
      <c r="Q135" s="223"/>
      <c r="R135" s="224">
        <f>R136</f>
        <v>0</v>
      </c>
      <c r="S135" s="223"/>
      <c r="T135" s="225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6" t="s">
        <v>89</v>
      </c>
      <c r="AT135" s="227" t="s">
        <v>77</v>
      </c>
      <c r="AU135" s="227" t="s">
        <v>78</v>
      </c>
      <c r="AY135" s="226" t="s">
        <v>224</v>
      </c>
      <c r="BK135" s="228">
        <f>BK136</f>
        <v>0</v>
      </c>
    </row>
    <row r="136" s="12" customFormat="1" ht="22.8" customHeight="1">
      <c r="A136" s="12"/>
      <c r="B136" s="215"/>
      <c r="C136" s="216"/>
      <c r="D136" s="217" t="s">
        <v>77</v>
      </c>
      <c r="E136" s="229" t="s">
        <v>5319</v>
      </c>
      <c r="F136" s="229" t="s">
        <v>5320</v>
      </c>
      <c r="G136" s="216"/>
      <c r="H136" s="216"/>
      <c r="I136" s="219"/>
      <c r="J136" s="230">
        <f>BK136</f>
        <v>0</v>
      </c>
      <c r="K136" s="216"/>
      <c r="L136" s="221"/>
      <c r="M136" s="222"/>
      <c r="N136" s="223"/>
      <c r="O136" s="223"/>
      <c r="P136" s="224">
        <f>P137+P160</f>
        <v>0</v>
      </c>
      <c r="Q136" s="223"/>
      <c r="R136" s="224">
        <f>R137+R160</f>
        <v>0</v>
      </c>
      <c r="S136" s="223"/>
      <c r="T136" s="225">
        <f>T137+T160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6" t="s">
        <v>89</v>
      </c>
      <c r="AT136" s="227" t="s">
        <v>77</v>
      </c>
      <c r="AU136" s="227" t="s">
        <v>84</v>
      </c>
      <c r="AY136" s="226" t="s">
        <v>224</v>
      </c>
      <c r="BK136" s="228">
        <f>BK137+BK160</f>
        <v>0</v>
      </c>
    </row>
    <row r="137" s="12" customFormat="1" ht="20.88" customHeight="1">
      <c r="A137" s="12"/>
      <c r="B137" s="215"/>
      <c r="C137" s="216"/>
      <c r="D137" s="217" t="s">
        <v>77</v>
      </c>
      <c r="E137" s="229" t="s">
        <v>5864</v>
      </c>
      <c r="F137" s="229" t="s">
        <v>5865</v>
      </c>
      <c r="G137" s="216"/>
      <c r="H137" s="216"/>
      <c r="I137" s="219"/>
      <c r="J137" s="230">
        <f>BK137</f>
        <v>0</v>
      </c>
      <c r="K137" s="216"/>
      <c r="L137" s="221"/>
      <c r="M137" s="222"/>
      <c r="N137" s="223"/>
      <c r="O137" s="223"/>
      <c r="P137" s="224">
        <f>P138+P153+P157</f>
        <v>0</v>
      </c>
      <c r="Q137" s="223"/>
      <c r="R137" s="224">
        <f>R138+R153+R157</f>
        <v>0</v>
      </c>
      <c r="S137" s="223"/>
      <c r="T137" s="225">
        <f>T138+T153+T157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6" t="s">
        <v>89</v>
      </c>
      <c r="AT137" s="227" t="s">
        <v>77</v>
      </c>
      <c r="AU137" s="227" t="s">
        <v>89</v>
      </c>
      <c r="AY137" s="226" t="s">
        <v>224</v>
      </c>
      <c r="BK137" s="228">
        <f>BK138+BK153+BK157</f>
        <v>0</v>
      </c>
    </row>
    <row r="138" s="17" customFormat="1" ht="20.88" customHeight="1">
      <c r="A138" s="17"/>
      <c r="B138" s="308"/>
      <c r="C138" s="309"/>
      <c r="D138" s="310" t="s">
        <v>77</v>
      </c>
      <c r="E138" s="310" t="s">
        <v>5866</v>
      </c>
      <c r="F138" s="310" t="s">
        <v>2151</v>
      </c>
      <c r="G138" s="309"/>
      <c r="H138" s="309"/>
      <c r="I138" s="311"/>
      <c r="J138" s="312">
        <f>BK138</f>
        <v>0</v>
      </c>
      <c r="K138" s="309"/>
      <c r="L138" s="313"/>
      <c r="M138" s="314"/>
      <c r="N138" s="315"/>
      <c r="O138" s="315"/>
      <c r="P138" s="316">
        <f>SUM(P139:P152)</f>
        <v>0</v>
      </c>
      <c r="Q138" s="315"/>
      <c r="R138" s="316">
        <f>SUM(R139:R152)</f>
        <v>0</v>
      </c>
      <c r="S138" s="315"/>
      <c r="T138" s="317">
        <f>SUM(T139:T152)</f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318" t="s">
        <v>89</v>
      </c>
      <c r="AT138" s="319" t="s">
        <v>77</v>
      </c>
      <c r="AU138" s="319" t="s">
        <v>93</v>
      </c>
      <c r="AY138" s="318" t="s">
        <v>224</v>
      </c>
      <c r="BK138" s="320">
        <f>SUM(BK139:BK152)</f>
        <v>0</v>
      </c>
    </row>
    <row r="139" s="2" customFormat="1" ht="16.5" customHeight="1">
      <c r="A139" s="40"/>
      <c r="B139" s="41"/>
      <c r="C139" s="231" t="s">
        <v>89</v>
      </c>
      <c r="D139" s="231" t="s">
        <v>226</v>
      </c>
      <c r="E139" s="232" t="s">
        <v>5867</v>
      </c>
      <c r="F139" s="233" t="s">
        <v>5868</v>
      </c>
      <c r="G139" s="234" t="s">
        <v>1068</v>
      </c>
      <c r="H139" s="235">
        <v>2</v>
      </c>
      <c r="I139" s="236"/>
      <c r="J139" s="237">
        <f>ROUND(I139*H139,2)</f>
        <v>0</v>
      </c>
      <c r="K139" s="238"/>
      <c r="L139" s="46"/>
      <c r="M139" s="239" t="s">
        <v>1</v>
      </c>
      <c r="N139" s="240" t="s">
        <v>44</v>
      </c>
      <c r="O139" s="93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3" t="s">
        <v>319</v>
      </c>
      <c r="AT139" s="243" t="s">
        <v>226</v>
      </c>
      <c r="AU139" s="243" t="s">
        <v>230</v>
      </c>
      <c r="AY139" s="19" t="s">
        <v>224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9" t="s">
        <v>89</v>
      </c>
      <c r="BK139" s="244">
        <f>ROUND(I139*H139,2)</f>
        <v>0</v>
      </c>
      <c r="BL139" s="19" t="s">
        <v>319</v>
      </c>
      <c r="BM139" s="243" t="s">
        <v>5869</v>
      </c>
    </row>
    <row r="140" s="2" customFormat="1" ht="16.5" customHeight="1">
      <c r="A140" s="40"/>
      <c r="B140" s="41"/>
      <c r="C140" s="231" t="s">
        <v>93</v>
      </c>
      <c r="D140" s="231" t="s">
        <v>226</v>
      </c>
      <c r="E140" s="232" t="s">
        <v>5870</v>
      </c>
      <c r="F140" s="233" t="s">
        <v>5328</v>
      </c>
      <c r="G140" s="234" t="s">
        <v>273</v>
      </c>
      <c r="H140" s="235">
        <v>150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319</v>
      </c>
      <c r="AT140" s="243" t="s">
        <v>226</v>
      </c>
      <c r="AU140" s="243" t="s">
        <v>230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319</v>
      </c>
      <c r="BM140" s="243" t="s">
        <v>5871</v>
      </c>
    </row>
    <row r="141" s="2" customFormat="1" ht="16.5" customHeight="1">
      <c r="A141" s="40"/>
      <c r="B141" s="41"/>
      <c r="C141" s="231" t="s">
        <v>230</v>
      </c>
      <c r="D141" s="231" t="s">
        <v>226</v>
      </c>
      <c r="E141" s="232" t="s">
        <v>5872</v>
      </c>
      <c r="F141" s="233" t="s">
        <v>5331</v>
      </c>
      <c r="G141" s="234" t="s">
        <v>273</v>
      </c>
      <c r="H141" s="235">
        <v>150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319</v>
      </c>
      <c r="AT141" s="243" t="s">
        <v>226</v>
      </c>
      <c r="AU141" s="243" t="s">
        <v>230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319</v>
      </c>
      <c r="BM141" s="243" t="s">
        <v>5873</v>
      </c>
    </row>
    <row r="142" s="2" customFormat="1" ht="16.5" customHeight="1">
      <c r="A142" s="40"/>
      <c r="B142" s="41"/>
      <c r="C142" s="231" t="s">
        <v>255</v>
      </c>
      <c r="D142" s="231" t="s">
        <v>226</v>
      </c>
      <c r="E142" s="232" t="s">
        <v>5874</v>
      </c>
      <c r="F142" s="233" t="s">
        <v>5334</v>
      </c>
      <c r="G142" s="234" t="s">
        <v>273</v>
      </c>
      <c r="H142" s="235">
        <v>250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319</v>
      </c>
      <c r="AT142" s="243" t="s">
        <v>226</v>
      </c>
      <c r="AU142" s="243" t="s">
        <v>230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319</v>
      </c>
      <c r="BM142" s="243" t="s">
        <v>5875</v>
      </c>
    </row>
    <row r="143" s="2" customFormat="1" ht="16.5" customHeight="1">
      <c r="A143" s="40"/>
      <c r="B143" s="41"/>
      <c r="C143" s="231" t="s">
        <v>260</v>
      </c>
      <c r="D143" s="231" t="s">
        <v>226</v>
      </c>
      <c r="E143" s="232" t="s">
        <v>5876</v>
      </c>
      <c r="F143" s="233" t="s">
        <v>5877</v>
      </c>
      <c r="G143" s="234" t="s">
        <v>1068</v>
      </c>
      <c r="H143" s="235">
        <v>8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319</v>
      </c>
      <c r="AT143" s="243" t="s">
        <v>226</v>
      </c>
      <c r="AU143" s="243" t="s">
        <v>230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319</v>
      </c>
      <c r="BM143" s="243" t="s">
        <v>5878</v>
      </c>
    </row>
    <row r="144" s="2" customFormat="1" ht="16.5" customHeight="1">
      <c r="A144" s="40"/>
      <c r="B144" s="41"/>
      <c r="C144" s="231" t="s">
        <v>264</v>
      </c>
      <c r="D144" s="231" t="s">
        <v>226</v>
      </c>
      <c r="E144" s="232" t="s">
        <v>5879</v>
      </c>
      <c r="F144" s="233" t="s">
        <v>5880</v>
      </c>
      <c r="G144" s="234" t="s">
        <v>1068</v>
      </c>
      <c r="H144" s="235">
        <v>6</v>
      </c>
      <c r="I144" s="236"/>
      <c r="J144" s="237">
        <f>ROUND(I144*H144,2)</f>
        <v>0</v>
      </c>
      <c r="K144" s="238"/>
      <c r="L144" s="46"/>
      <c r="M144" s="239" t="s">
        <v>1</v>
      </c>
      <c r="N144" s="240" t="s">
        <v>44</v>
      </c>
      <c r="O144" s="93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3" t="s">
        <v>319</v>
      </c>
      <c r="AT144" s="243" t="s">
        <v>226</v>
      </c>
      <c r="AU144" s="243" t="s">
        <v>230</v>
      </c>
      <c r="AY144" s="19" t="s">
        <v>224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9" t="s">
        <v>89</v>
      </c>
      <c r="BK144" s="244">
        <f>ROUND(I144*H144,2)</f>
        <v>0</v>
      </c>
      <c r="BL144" s="19" t="s">
        <v>319</v>
      </c>
      <c r="BM144" s="243" t="s">
        <v>5881</v>
      </c>
    </row>
    <row r="145" s="2" customFormat="1" ht="16.5" customHeight="1">
      <c r="A145" s="40"/>
      <c r="B145" s="41"/>
      <c r="C145" s="231" t="s">
        <v>270</v>
      </c>
      <c r="D145" s="231" t="s">
        <v>226</v>
      </c>
      <c r="E145" s="232" t="s">
        <v>5882</v>
      </c>
      <c r="F145" s="233" t="s">
        <v>5883</v>
      </c>
      <c r="G145" s="234" t="s">
        <v>1068</v>
      </c>
      <c r="H145" s="235">
        <v>2</v>
      </c>
      <c r="I145" s="236"/>
      <c r="J145" s="237">
        <f>ROUND(I145*H145,2)</f>
        <v>0</v>
      </c>
      <c r="K145" s="238"/>
      <c r="L145" s="46"/>
      <c r="M145" s="239" t="s">
        <v>1</v>
      </c>
      <c r="N145" s="240" t="s">
        <v>44</v>
      </c>
      <c r="O145" s="93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3" t="s">
        <v>319</v>
      </c>
      <c r="AT145" s="243" t="s">
        <v>226</v>
      </c>
      <c r="AU145" s="243" t="s">
        <v>230</v>
      </c>
      <c r="AY145" s="19" t="s">
        <v>224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9" t="s">
        <v>89</v>
      </c>
      <c r="BK145" s="244">
        <f>ROUND(I145*H145,2)</f>
        <v>0</v>
      </c>
      <c r="BL145" s="19" t="s">
        <v>319</v>
      </c>
      <c r="BM145" s="243" t="s">
        <v>5884</v>
      </c>
    </row>
    <row r="146" s="2" customFormat="1" ht="16.5" customHeight="1">
      <c r="A146" s="40"/>
      <c r="B146" s="41"/>
      <c r="C146" s="231" t="s">
        <v>276</v>
      </c>
      <c r="D146" s="231" t="s">
        <v>226</v>
      </c>
      <c r="E146" s="232" t="s">
        <v>5885</v>
      </c>
      <c r="F146" s="233" t="s">
        <v>5886</v>
      </c>
      <c r="G146" s="234" t="s">
        <v>1068</v>
      </c>
      <c r="H146" s="235">
        <v>2</v>
      </c>
      <c r="I146" s="236"/>
      <c r="J146" s="237">
        <f>ROUND(I146*H146,2)</f>
        <v>0</v>
      </c>
      <c r="K146" s="238"/>
      <c r="L146" s="46"/>
      <c r="M146" s="239" t="s">
        <v>1</v>
      </c>
      <c r="N146" s="240" t="s">
        <v>44</v>
      </c>
      <c r="O146" s="93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3" t="s">
        <v>319</v>
      </c>
      <c r="AT146" s="243" t="s">
        <v>226</v>
      </c>
      <c r="AU146" s="243" t="s">
        <v>230</v>
      </c>
      <c r="AY146" s="19" t="s">
        <v>224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9" t="s">
        <v>89</v>
      </c>
      <c r="BK146" s="244">
        <f>ROUND(I146*H146,2)</f>
        <v>0</v>
      </c>
      <c r="BL146" s="19" t="s">
        <v>319</v>
      </c>
      <c r="BM146" s="243" t="s">
        <v>5887</v>
      </c>
    </row>
    <row r="147" s="2" customFormat="1" ht="16.5" customHeight="1">
      <c r="A147" s="40"/>
      <c r="B147" s="41"/>
      <c r="C147" s="231" t="s">
        <v>281</v>
      </c>
      <c r="D147" s="231" t="s">
        <v>226</v>
      </c>
      <c r="E147" s="232" t="s">
        <v>5888</v>
      </c>
      <c r="F147" s="233" t="s">
        <v>5889</v>
      </c>
      <c r="G147" s="234" t="s">
        <v>1068</v>
      </c>
      <c r="H147" s="235">
        <v>2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319</v>
      </c>
      <c r="AT147" s="243" t="s">
        <v>226</v>
      </c>
      <c r="AU147" s="243" t="s">
        <v>230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319</v>
      </c>
      <c r="BM147" s="243" t="s">
        <v>5890</v>
      </c>
    </row>
    <row r="148" s="2" customFormat="1" ht="24.15" customHeight="1">
      <c r="A148" s="40"/>
      <c r="B148" s="41"/>
      <c r="C148" s="231" t="s">
        <v>288</v>
      </c>
      <c r="D148" s="231" t="s">
        <v>226</v>
      </c>
      <c r="E148" s="232" t="s">
        <v>5891</v>
      </c>
      <c r="F148" s="233" t="s">
        <v>5892</v>
      </c>
      <c r="G148" s="234" t="s">
        <v>1068</v>
      </c>
      <c r="H148" s="235">
        <v>6</v>
      </c>
      <c r="I148" s="236"/>
      <c r="J148" s="237">
        <f>ROUND(I148*H148,2)</f>
        <v>0</v>
      </c>
      <c r="K148" s="238"/>
      <c r="L148" s="46"/>
      <c r="M148" s="239" t="s">
        <v>1</v>
      </c>
      <c r="N148" s="240" t="s">
        <v>44</v>
      </c>
      <c r="O148" s="93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3" t="s">
        <v>319</v>
      </c>
      <c r="AT148" s="243" t="s">
        <v>226</v>
      </c>
      <c r="AU148" s="243" t="s">
        <v>230</v>
      </c>
      <c r="AY148" s="19" t="s">
        <v>224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9" t="s">
        <v>89</v>
      </c>
      <c r="BK148" s="244">
        <f>ROUND(I148*H148,2)</f>
        <v>0</v>
      </c>
      <c r="BL148" s="19" t="s">
        <v>319</v>
      </c>
      <c r="BM148" s="243" t="s">
        <v>5893</v>
      </c>
    </row>
    <row r="149" s="2" customFormat="1" ht="24.15" customHeight="1">
      <c r="A149" s="40"/>
      <c r="B149" s="41"/>
      <c r="C149" s="231" t="s">
        <v>8</v>
      </c>
      <c r="D149" s="231" t="s">
        <v>226</v>
      </c>
      <c r="E149" s="232" t="s">
        <v>5894</v>
      </c>
      <c r="F149" s="233" t="s">
        <v>5895</v>
      </c>
      <c r="G149" s="234" t="s">
        <v>1068</v>
      </c>
      <c r="H149" s="235">
        <v>2</v>
      </c>
      <c r="I149" s="236"/>
      <c r="J149" s="237">
        <f>ROUND(I149*H149,2)</f>
        <v>0</v>
      </c>
      <c r="K149" s="238"/>
      <c r="L149" s="46"/>
      <c r="M149" s="239" t="s">
        <v>1</v>
      </c>
      <c r="N149" s="240" t="s">
        <v>44</v>
      </c>
      <c r="O149" s="93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3" t="s">
        <v>319</v>
      </c>
      <c r="AT149" s="243" t="s">
        <v>226</v>
      </c>
      <c r="AU149" s="243" t="s">
        <v>230</v>
      </c>
      <c r="AY149" s="19" t="s">
        <v>224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9" t="s">
        <v>89</v>
      </c>
      <c r="BK149" s="244">
        <f>ROUND(I149*H149,2)</f>
        <v>0</v>
      </c>
      <c r="BL149" s="19" t="s">
        <v>319</v>
      </c>
      <c r="BM149" s="243" t="s">
        <v>5896</v>
      </c>
    </row>
    <row r="150" s="2" customFormat="1" ht="16.5" customHeight="1">
      <c r="A150" s="40"/>
      <c r="B150" s="41"/>
      <c r="C150" s="231" t="s">
        <v>304</v>
      </c>
      <c r="D150" s="231" t="s">
        <v>226</v>
      </c>
      <c r="E150" s="232" t="s">
        <v>5897</v>
      </c>
      <c r="F150" s="233" t="s">
        <v>5898</v>
      </c>
      <c r="G150" s="234" t="s">
        <v>273</v>
      </c>
      <c r="H150" s="235">
        <v>10</v>
      </c>
      <c r="I150" s="236"/>
      <c r="J150" s="237">
        <f>ROUND(I150*H150,2)</f>
        <v>0</v>
      </c>
      <c r="K150" s="238"/>
      <c r="L150" s="46"/>
      <c r="M150" s="239" t="s">
        <v>1</v>
      </c>
      <c r="N150" s="240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319</v>
      </c>
      <c r="AT150" s="243" t="s">
        <v>226</v>
      </c>
      <c r="AU150" s="243" t="s">
        <v>230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319</v>
      </c>
      <c r="BM150" s="243" t="s">
        <v>5899</v>
      </c>
    </row>
    <row r="151" s="2" customFormat="1" ht="16.5" customHeight="1">
      <c r="A151" s="40"/>
      <c r="B151" s="41"/>
      <c r="C151" s="231" t="s">
        <v>310</v>
      </c>
      <c r="D151" s="231" t="s">
        <v>226</v>
      </c>
      <c r="E151" s="232" t="s">
        <v>5900</v>
      </c>
      <c r="F151" s="233" t="s">
        <v>5901</v>
      </c>
      <c r="G151" s="234" t="s">
        <v>1068</v>
      </c>
      <c r="H151" s="235">
        <v>2</v>
      </c>
      <c r="I151" s="236"/>
      <c r="J151" s="237">
        <f>ROUND(I151*H151,2)</f>
        <v>0</v>
      </c>
      <c r="K151" s="238"/>
      <c r="L151" s="46"/>
      <c r="M151" s="239" t="s">
        <v>1</v>
      </c>
      <c r="N151" s="240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319</v>
      </c>
      <c r="AT151" s="243" t="s">
        <v>226</v>
      </c>
      <c r="AU151" s="243" t="s">
        <v>230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319</v>
      </c>
      <c r="BM151" s="243" t="s">
        <v>5902</v>
      </c>
    </row>
    <row r="152" s="2" customFormat="1" ht="16.5" customHeight="1">
      <c r="A152" s="40"/>
      <c r="B152" s="41"/>
      <c r="C152" s="231" t="s">
        <v>315</v>
      </c>
      <c r="D152" s="231" t="s">
        <v>226</v>
      </c>
      <c r="E152" s="232" t="s">
        <v>5903</v>
      </c>
      <c r="F152" s="233" t="s">
        <v>2302</v>
      </c>
      <c r="G152" s="234" t="s">
        <v>1846</v>
      </c>
      <c r="H152" s="235">
        <v>100</v>
      </c>
      <c r="I152" s="236"/>
      <c r="J152" s="237">
        <f>ROUND(I152*H152,2)</f>
        <v>0</v>
      </c>
      <c r="K152" s="238"/>
      <c r="L152" s="46"/>
      <c r="M152" s="239" t="s">
        <v>1</v>
      </c>
      <c r="N152" s="240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319</v>
      </c>
      <c r="AT152" s="243" t="s">
        <v>226</v>
      </c>
      <c r="AU152" s="243" t="s">
        <v>230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319</v>
      </c>
      <c r="BM152" s="243" t="s">
        <v>5904</v>
      </c>
    </row>
    <row r="153" s="17" customFormat="1" ht="20.88" customHeight="1">
      <c r="A153" s="17"/>
      <c r="B153" s="308"/>
      <c r="C153" s="309"/>
      <c r="D153" s="310" t="s">
        <v>77</v>
      </c>
      <c r="E153" s="310" t="s">
        <v>5905</v>
      </c>
      <c r="F153" s="310" t="s">
        <v>2305</v>
      </c>
      <c r="G153" s="309"/>
      <c r="H153" s="309"/>
      <c r="I153" s="311"/>
      <c r="J153" s="312">
        <f>BK153</f>
        <v>0</v>
      </c>
      <c r="K153" s="309"/>
      <c r="L153" s="313"/>
      <c r="M153" s="314"/>
      <c r="N153" s="315"/>
      <c r="O153" s="315"/>
      <c r="P153" s="316">
        <f>SUM(P154:P156)</f>
        <v>0</v>
      </c>
      <c r="Q153" s="315"/>
      <c r="R153" s="316">
        <f>SUM(R154:R156)</f>
        <v>0</v>
      </c>
      <c r="S153" s="315"/>
      <c r="T153" s="317">
        <f>SUM(T154:T156)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318" t="s">
        <v>89</v>
      </c>
      <c r="AT153" s="319" t="s">
        <v>77</v>
      </c>
      <c r="AU153" s="319" t="s">
        <v>93</v>
      </c>
      <c r="AY153" s="318" t="s">
        <v>224</v>
      </c>
      <c r="BK153" s="320">
        <f>SUM(BK154:BK156)</f>
        <v>0</v>
      </c>
    </row>
    <row r="154" s="2" customFormat="1" ht="16.5" customHeight="1">
      <c r="A154" s="40"/>
      <c r="B154" s="41"/>
      <c r="C154" s="231" t="s">
        <v>319</v>
      </c>
      <c r="D154" s="231" t="s">
        <v>226</v>
      </c>
      <c r="E154" s="232" t="s">
        <v>5906</v>
      </c>
      <c r="F154" s="233" t="s">
        <v>2316</v>
      </c>
      <c r="G154" s="234" t="s">
        <v>273</v>
      </c>
      <c r="H154" s="235">
        <v>220</v>
      </c>
      <c r="I154" s="236"/>
      <c r="J154" s="237">
        <f>ROUND(I154*H154,2)</f>
        <v>0</v>
      </c>
      <c r="K154" s="238"/>
      <c r="L154" s="46"/>
      <c r="M154" s="239" t="s">
        <v>1</v>
      </c>
      <c r="N154" s="240" t="s">
        <v>44</v>
      </c>
      <c r="O154" s="93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3" t="s">
        <v>319</v>
      </c>
      <c r="AT154" s="243" t="s">
        <v>226</v>
      </c>
      <c r="AU154" s="243" t="s">
        <v>230</v>
      </c>
      <c r="AY154" s="19" t="s">
        <v>224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9" t="s">
        <v>89</v>
      </c>
      <c r="BK154" s="244">
        <f>ROUND(I154*H154,2)</f>
        <v>0</v>
      </c>
      <c r="BL154" s="19" t="s">
        <v>319</v>
      </c>
      <c r="BM154" s="243" t="s">
        <v>5907</v>
      </c>
    </row>
    <row r="155" s="2" customFormat="1" ht="16.5" customHeight="1">
      <c r="A155" s="40"/>
      <c r="B155" s="41"/>
      <c r="C155" s="231" t="s">
        <v>326</v>
      </c>
      <c r="D155" s="231" t="s">
        <v>226</v>
      </c>
      <c r="E155" s="232" t="s">
        <v>5908</v>
      </c>
      <c r="F155" s="233" t="s">
        <v>2328</v>
      </c>
      <c r="G155" s="234" t="s">
        <v>273</v>
      </c>
      <c r="H155" s="235">
        <v>20</v>
      </c>
      <c r="I155" s="236"/>
      <c r="J155" s="237">
        <f>ROUND(I155*H155,2)</f>
        <v>0</v>
      </c>
      <c r="K155" s="238"/>
      <c r="L155" s="46"/>
      <c r="M155" s="239" t="s">
        <v>1</v>
      </c>
      <c r="N155" s="240" t="s">
        <v>44</v>
      </c>
      <c r="O155" s="93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3" t="s">
        <v>319</v>
      </c>
      <c r="AT155" s="243" t="s">
        <v>226</v>
      </c>
      <c r="AU155" s="243" t="s">
        <v>230</v>
      </c>
      <c r="AY155" s="19" t="s">
        <v>224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9" t="s">
        <v>89</v>
      </c>
      <c r="BK155" s="244">
        <f>ROUND(I155*H155,2)</f>
        <v>0</v>
      </c>
      <c r="BL155" s="19" t="s">
        <v>319</v>
      </c>
      <c r="BM155" s="243" t="s">
        <v>5909</v>
      </c>
    </row>
    <row r="156" s="2" customFormat="1" ht="16.5" customHeight="1">
      <c r="A156" s="40"/>
      <c r="B156" s="41"/>
      <c r="C156" s="231" t="s">
        <v>334</v>
      </c>
      <c r="D156" s="231" t="s">
        <v>226</v>
      </c>
      <c r="E156" s="232" t="s">
        <v>5910</v>
      </c>
      <c r="F156" s="233" t="s">
        <v>2340</v>
      </c>
      <c r="G156" s="234" t="s">
        <v>273</v>
      </c>
      <c r="H156" s="235">
        <v>5</v>
      </c>
      <c r="I156" s="236"/>
      <c r="J156" s="237">
        <f>ROUND(I156*H156,2)</f>
        <v>0</v>
      </c>
      <c r="K156" s="238"/>
      <c r="L156" s="46"/>
      <c r="M156" s="239" t="s">
        <v>1</v>
      </c>
      <c r="N156" s="240" t="s">
        <v>44</v>
      </c>
      <c r="O156" s="93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3" t="s">
        <v>319</v>
      </c>
      <c r="AT156" s="243" t="s">
        <v>226</v>
      </c>
      <c r="AU156" s="243" t="s">
        <v>230</v>
      </c>
      <c r="AY156" s="19" t="s">
        <v>224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9" t="s">
        <v>89</v>
      </c>
      <c r="BK156" s="244">
        <f>ROUND(I156*H156,2)</f>
        <v>0</v>
      </c>
      <c r="BL156" s="19" t="s">
        <v>319</v>
      </c>
      <c r="BM156" s="243" t="s">
        <v>5911</v>
      </c>
    </row>
    <row r="157" s="17" customFormat="1" ht="20.88" customHeight="1">
      <c r="A157" s="17"/>
      <c r="B157" s="308"/>
      <c r="C157" s="309"/>
      <c r="D157" s="310" t="s">
        <v>77</v>
      </c>
      <c r="E157" s="310" t="s">
        <v>5912</v>
      </c>
      <c r="F157" s="310" t="s">
        <v>2696</v>
      </c>
      <c r="G157" s="309"/>
      <c r="H157" s="309"/>
      <c r="I157" s="311"/>
      <c r="J157" s="312">
        <f>BK157</f>
        <v>0</v>
      </c>
      <c r="K157" s="309"/>
      <c r="L157" s="313"/>
      <c r="M157" s="314"/>
      <c r="N157" s="315"/>
      <c r="O157" s="315"/>
      <c r="P157" s="316">
        <f>SUM(P158:P159)</f>
        <v>0</v>
      </c>
      <c r="Q157" s="315"/>
      <c r="R157" s="316">
        <f>SUM(R158:R159)</f>
        <v>0</v>
      </c>
      <c r="S157" s="315"/>
      <c r="T157" s="317">
        <f>SUM(T158:T159)</f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318" t="s">
        <v>89</v>
      </c>
      <c r="AT157" s="319" t="s">
        <v>77</v>
      </c>
      <c r="AU157" s="319" t="s">
        <v>93</v>
      </c>
      <c r="AY157" s="318" t="s">
        <v>224</v>
      </c>
      <c r="BK157" s="320">
        <f>SUM(BK158:BK159)</f>
        <v>0</v>
      </c>
    </row>
    <row r="158" s="2" customFormat="1" ht="16.5" customHeight="1">
      <c r="A158" s="40"/>
      <c r="B158" s="41"/>
      <c r="C158" s="231" t="s">
        <v>345</v>
      </c>
      <c r="D158" s="231" t="s">
        <v>226</v>
      </c>
      <c r="E158" s="232" t="s">
        <v>5913</v>
      </c>
      <c r="F158" s="233" t="s">
        <v>2699</v>
      </c>
      <c r="G158" s="234" t="s">
        <v>2591</v>
      </c>
      <c r="H158" s="235">
        <v>5</v>
      </c>
      <c r="I158" s="236"/>
      <c r="J158" s="237">
        <f>ROUND(I158*H158,2)</f>
        <v>0</v>
      </c>
      <c r="K158" s="238"/>
      <c r="L158" s="46"/>
      <c r="M158" s="239" t="s">
        <v>1</v>
      </c>
      <c r="N158" s="240" t="s">
        <v>44</v>
      </c>
      <c r="O158" s="93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3" t="s">
        <v>319</v>
      </c>
      <c r="AT158" s="243" t="s">
        <v>226</v>
      </c>
      <c r="AU158" s="243" t="s">
        <v>230</v>
      </c>
      <c r="AY158" s="19" t="s">
        <v>224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9" t="s">
        <v>89</v>
      </c>
      <c r="BK158" s="244">
        <f>ROUND(I158*H158,2)</f>
        <v>0</v>
      </c>
      <c r="BL158" s="19" t="s">
        <v>319</v>
      </c>
      <c r="BM158" s="243" t="s">
        <v>5914</v>
      </c>
    </row>
    <row r="159" s="2" customFormat="1" ht="16.5" customHeight="1">
      <c r="A159" s="40"/>
      <c r="B159" s="41"/>
      <c r="C159" s="231" t="s">
        <v>7</v>
      </c>
      <c r="D159" s="231" t="s">
        <v>226</v>
      </c>
      <c r="E159" s="232" t="s">
        <v>5915</v>
      </c>
      <c r="F159" s="233" t="s">
        <v>2703</v>
      </c>
      <c r="G159" s="234" t="s">
        <v>1068</v>
      </c>
      <c r="H159" s="235">
        <v>1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319</v>
      </c>
      <c r="AT159" s="243" t="s">
        <v>226</v>
      </c>
      <c r="AU159" s="243" t="s">
        <v>230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319</v>
      </c>
      <c r="BM159" s="243" t="s">
        <v>5916</v>
      </c>
    </row>
    <row r="160" s="12" customFormat="1" ht="20.88" customHeight="1">
      <c r="A160" s="12"/>
      <c r="B160" s="215"/>
      <c r="C160" s="216"/>
      <c r="D160" s="217" t="s">
        <v>77</v>
      </c>
      <c r="E160" s="229" t="s">
        <v>5917</v>
      </c>
      <c r="F160" s="229" t="s">
        <v>5918</v>
      </c>
      <c r="G160" s="216"/>
      <c r="H160" s="216"/>
      <c r="I160" s="219"/>
      <c r="J160" s="230">
        <f>BK160</f>
        <v>0</v>
      </c>
      <c r="K160" s="216"/>
      <c r="L160" s="221"/>
      <c r="M160" s="222"/>
      <c r="N160" s="223"/>
      <c r="O160" s="223"/>
      <c r="P160" s="224">
        <f>P161+P174+P176</f>
        <v>0</v>
      </c>
      <c r="Q160" s="223"/>
      <c r="R160" s="224">
        <f>R161+R174+R176</f>
        <v>0</v>
      </c>
      <c r="S160" s="223"/>
      <c r="T160" s="225">
        <f>T161+T174+T176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6" t="s">
        <v>89</v>
      </c>
      <c r="AT160" s="227" t="s">
        <v>77</v>
      </c>
      <c r="AU160" s="227" t="s">
        <v>89</v>
      </c>
      <c r="AY160" s="226" t="s">
        <v>224</v>
      </c>
      <c r="BK160" s="228">
        <f>BK161+BK174+BK176</f>
        <v>0</v>
      </c>
    </row>
    <row r="161" s="17" customFormat="1" ht="20.88" customHeight="1">
      <c r="A161" s="17"/>
      <c r="B161" s="308"/>
      <c r="C161" s="309"/>
      <c r="D161" s="310" t="s">
        <v>77</v>
      </c>
      <c r="E161" s="310" t="s">
        <v>5919</v>
      </c>
      <c r="F161" s="310" t="s">
        <v>2151</v>
      </c>
      <c r="G161" s="309"/>
      <c r="H161" s="309"/>
      <c r="I161" s="311"/>
      <c r="J161" s="312">
        <f>BK161</f>
        <v>0</v>
      </c>
      <c r="K161" s="309"/>
      <c r="L161" s="313"/>
      <c r="M161" s="314"/>
      <c r="N161" s="315"/>
      <c r="O161" s="315"/>
      <c r="P161" s="316">
        <f>SUM(P162:P173)</f>
        <v>0</v>
      </c>
      <c r="Q161" s="315"/>
      <c r="R161" s="316">
        <f>SUM(R162:R173)</f>
        <v>0</v>
      </c>
      <c r="S161" s="315"/>
      <c r="T161" s="317">
        <f>SUM(T162:T173)</f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318" t="s">
        <v>89</v>
      </c>
      <c r="AT161" s="319" t="s">
        <v>77</v>
      </c>
      <c r="AU161" s="319" t="s">
        <v>93</v>
      </c>
      <c r="AY161" s="318" t="s">
        <v>224</v>
      </c>
      <c r="BK161" s="320">
        <f>SUM(BK162:BK173)</f>
        <v>0</v>
      </c>
    </row>
    <row r="162" s="2" customFormat="1" ht="16.5" customHeight="1">
      <c r="A162" s="40"/>
      <c r="B162" s="41"/>
      <c r="C162" s="231" t="s">
        <v>367</v>
      </c>
      <c r="D162" s="231" t="s">
        <v>226</v>
      </c>
      <c r="E162" s="232" t="s">
        <v>5920</v>
      </c>
      <c r="F162" s="233" t="s">
        <v>5921</v>
      </c>
      <c r="G162" s="234" t="s">
        <v>1068</v>
      </c>
      <c r="H162" s="235">
        <v>6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319</v>
      </c>
      <c r="AT162" s="243" t="s">
        <v>226</v>
      </c>
      <c r="AU162" s="243" t="s">
        <v>230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319</v>
      </c>
      <c r="BM162" s="243" t="s">
        <v>5922</v>
      </c>
    </row>
    <row r="163" s="2" customFormat="1" ht="21.75" customHeight="1">
      <c r="A163" s="40"/>
      <c r="B163" s="41"/>
      <c r="C163" s="231" t="s">
        <v>373</v>
      </c>
      <c r="D163" s="231" t="s">
        <v>226</v>
      </c>
      <c r="E163" s="232" t="s">
        <v>5923</v>
      </c>
      <c r="F163" s="233" t="s">
        <v>5924</v>
      </c>
      <c r="G163" s="234" t="s">
        <v>1068</v>
      </c>
      <c r="H163" s="235">
        <v>4</v>
      </c>
      <c r="I163" s="236"/>
      <c r="J163" s="237">
        <f>ROUND(I163*H163,2)</f>
        <v>0</v>
      </c>
      <c r="K163" s="238"/>
      <c r="L163" s="46"/>
      <c r="M163" s="239" t="s">
        <v>1</v>
      </c>
      <c r="N163" s="240" t="s">
        <v>44</v>
      </c>
      <c r="O163" s="93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3" t="s">
        <v>319</v>
      </c>
      <c r="AT163" s="243" t="s">
        <v>226</v>
      </c>
      <c r="AU163" s="243" t="s">
        <v>230</v>
      </c>
      <c r="AY163" s="19" t="s">
        <v>224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9" t="s">
        <v>89</v>
      </c>
      <c r="BK163" s="244">
        <f>ROUND(I163*H163,2)</f>
        <v>0</v>
      </c>
      <c r="BL163" s="19" t="s">
        <v>319</v>
      </c>
      <c r="BM163" s="243" t="s">
        <v>5925</v>
      </c>
    </row>
    <row r="164" s="2" customFormat="1" ht="16.5" customHeight="1">
      <c r="A164" s="40"/>
      <c r="B164" s="41"/>
      <c r="C164" s="231" t="s">
        <v>379</v>
      </c>
      <c r="D164" s="231" t="s">
        <v>226</v>
      </c>
      <c r="E164" s="232" t="s">
        <v>5926</v>
      </c>
      <c r="F164" s="233" t="s">
        <v>5927</v>
      </c>
      <c r="G164" s="234" t="s">
        <v>1068</v>
      </c>
      <c r="H164" s="235">
        <v>1</v>
      </c>
      <c r="I164" s="236"/>
      <c r="J164" s="237">
        <f>ROUND(I164*H164,2)</f>
        <v>0</v>
      </c>
      <c r="K164" s="238"/>
      <c r="L164" s="46"/>
      <c r="M164" s="239" t="s">
        <v>1</v>
      </c>
      <c r="N164" s="240" t="s">
        <v>44</v>
      </c>
      <c r="O164" s="93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3" t="s">
        <v>319</v>
      </c>
      <c r="AT164" s="243" t="s">
        <v>226</v>
      </c>
      <c r="AU164" s="243" t="s">
        <v>230</v>
      </c>
      <c r="AY164" s="19" t="s">
        <v>224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9" t="s">
        <v>89</v>
      </c>
      <c r="BK164" s="244">
        <f>ROUND(I164*H164,2)</f>
        <v>0</v>
      </c>
      <c r="BL164" s="19" t="s">
        <v>319</v>
      </c>
      <c r="BM164" s="243" t="s">
        <v>5928</v>
      </c>
    </row>
    <row r="165" s="2" customFormat="1" ht="16.5" customHeight="1">
      <c r="A165" s="40"/>
      <c r="B165" s="41"/>
      <c r="C165" s="231" t="s">
        <v>286</v>
      </c>
      <c r="D165" s="231" t="s">
        <v>226</v>
      </c>
      <c r="E165" s="232" t="s">
        <v>5929</v>
      </c>
      <c r="F165" s="233" t="s">
        <v>5930</v>
      </c>
      <c r="G165" s="234" t="s">
        <v>1068</v>
      </c>
      <c r="H165" s="235">
        <v>1</v>
      </c>
      <c r="I165" s="236"/>
      <c r="J165" s="237">
        <f>ROUND(I165*H165,2)</f>
        <v>0</v>
      </c>
      <c r="K165" s="238"/>
      <c r="L165" s="46"/>
      <c r="M165" s="239" t="s">
        <v>1</v>
      </c>
      <c r="N165" s="240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319</v>
      </c>
      <c r="AT165" s="243" t="s">
        <v>226</v>
      </c>
      <c r="AU165" s="243" t="s">
        <v>230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319</v>
      </c>
      <c r="BM165" s="243" t="s">
        <v>5931</v>
      </c>
    </row>
    <row r="166" s="2" customFormat="1" ht="16.5" customHeight="1">
      <c r="A166" s="40"/>
      <c r="B166" s="41"/>
      <c r="C166" s="231" t="s">
        <v>389</v>
      </c>
      <c r="D166" s="231" t="s">
        <v>226</v>
      </c>
      <c r="E166" s="232" t="s">
        <v>5932</v>
      </c>
      <c r="F166" s="233" t="s">
        <v>5933</v>
      </c>
      <c r="G166" s="234" t="s">
        <v>1068</v>
      </c>
      <c r="H166" s="235">
        <v>1</v>
      </c>
      <c r="I166" s="236"/>
      <c r="J166" s="237">
        <f>ROUND(I166*H166,2)</f>
        <v>0</v>
      </c>
      <c r="K166" s="238"/>
      <c r="L166" s="46"/>
      <c r="M166" s="239" t="s">
        <v>1</v>
      </c>
      <c r="N166" s="240" t="s">
        <v>44</v>
      </c>
      <c r="O166" s="93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3" t="s">
        <v>319</v>
      </c>
      <c r="AT166" s="243" t="s">
        <v>226</v>
      </c>
      <c r="AU166" s="243" t="s">
        <v>230</v>
      </c>
      <c r="AY166" s="19" t="s">
        <v>224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9" t="s">
        <v>89</v>
      </c>
      <c r="BK166" s="244">
        <f>ROUND(I166*H166,2)</f>
        <v>0</v>
      </c>
      <c r="BL166" s="19" t="s">
        <v>319</v>
      </c>
      <c r="BM166" s="243" t="s">
        <v>5934</v>
      </c>
    </row>
    <row r="167" s="2" customFormat="1" ht="16.5" customHeight="1">
      <c r="A167" s="40"/>
      <c r="B167" s="41"/>
      <c r="C167" s="231" t="s">
        <v>397</v>
      </c>
      <c r="D167" s="231" t="s">
        <v>226</v>
      </c>
      <c r="E167" s="232" t="s">
        <v>5935</v>
      </c>
      <c r="F167" s="233" t="s">
        <v>5936</v>
      </c>
      <c r="G167" s="234" t="s">
        <v>273</v>
      </c>
      <c r="H167" s="235">
        <v>50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319</v>
      </c>
      <c r="AT167" s="243" t="s">
        <v>226</v>
      </c>
      <c r="AU167" s="243" t="s">
        <v>230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319</v>
      </c>
      <c r="BM167" s="243" t="s">
        <v>5937</v>
      </c>
    </row>
    <row r="168" s="2" customFormat="1" ht="24.15" customHeight="1">
      <c r="A168" s="40"/>
      <c r="B168" s="41"/>
      <c r="C168" s="231" t="s">
        <v>407</v>
      </c>
      <c r="D168" s="231" t="s">
        <v>226</v>
      </c>
      <c r="E168" s="232" t="s">
        <v>5938</v>
      </c>
      <c r="F168" s="233" t="s">
        <v>5939</v>
      </c>
      <c r="G168" s="234" t="s">
        <v>1068</v>
      </c>
      <c r="H168" s="235">
        <v>1</v>
      </c>
      <c r="I168" s="236"/>
      <c r="J168" s="237">
        <f>ROUND(I168*H168,2)</f>
        <v>0</v>
      </c>
      <c r="K168" s="238"/>
      <c r="L168" s="46"/>
      <c r="M168" s="239" t="s">
        <v>1</v>
      </c>
      <c r="N168" s="240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319</v>
      </c>
      <c r="AT168" s="243" t="s">
        <v>226</v>
      </c>
      <c r="AU168" s="243" t="s">
        <v>230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319</v>
      </c>
      <c r="BM168" s="243" t="s">
        <v>5940</v>
      </c>
    </row>
    <row r="169" s="2" customFormat="1" ht="24.15" customHeight="1">
      <c r="A169" s="40"/>
      <c r="B169" s="41"/>
      <c r="C169" s="231" t="s">
        <v>395</v>
      </c>
      <c r="D169" s="231" t="s">
        <v>226</v>
      </c>
      <c r="E169" s="232" t="s">
        <v>5941</v>
      </c>
      <c r="F169" s="233" t="s">
        <v>5942</v>
      </c>
      <c r="G169" s="234" t="s">
        <v>1068</v>
      </c>
      <c r="H169" s="235">
        <v>1</v>
      </c>
      <c r="I169" s="236"/>
      <c r="J169" s="237">
        <f>ROUND(I169*H169,2)</f>
        <v>0</v>
      </c>
      <c r="K169" s="238"/>
      <c r="L169" s="46"/>
      <c r="M169" s="239" t="s">
        <v>1</v>
      </c>
      <c r="N169" s="240" t="s">
        <v>44</v>
      </c>
      <c r="O169" s="93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3" t="s">
        <v>319</v>
      </c>
      <c r="AT169" s="243" t="s">
        <v>226</v>
      </c>
      <c r="AU169" s="243" t="s">
        <v>230</v>
      </c>
      <c r="AY169" s="19" t="s">
        <v>224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9" t="s">
        <v>89</v>
      </c>
      <c r="BK169" s="244">
        <f>ROUND(I169*H169,2)</f>
        <v>0</v>
      </c>
      <c r="BL169" s="19" t="s">
        <v>319</v>
      </c>
      <c r="BM169" s="243" t="s">
        <v>5943</v>
      </c>
    </row>
    <row r="170" s="2" customFormat="1" ht="16.5" customHeight="1">
      <c r="A170" s="40"/>
      <c r="B170" s="41"/>
      <c r="C170" s="231" t="s">
        <v>418</v>
      </c>
      <c r="D170" s="231" t="s">
        <v>226</v>
      </c>
      <c r="E170" s="232" t="s">
        <v>5944</v>
      </c>
      <c r="F170" s="233" t="s">
        <v>5945</v>
      </c>
      <c r="G170" s="234" t="s">
        <v>2591</v>
      </c>
      <c r="H170" s="235">
        <v>10</v>
      </c>
      <c r="I170" s="236"/>
      <c r="J170" s="237">
        <f>ROUND(I170*H170,2)</f>
        <v>0</v>
      </c>
      <c r="K170" s="238"/>
      <c r="L170" s="46"/>
      <c r="M170" s="239" t="s">
        <v>1</v>
      </c>
      <c r="N170" s="240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319</v>
      </c>
      <c r="AT170" s="243" t="s">
        <v>226</v>
      </c>
      <c r="AU170" s="243" t="s">
        <v>230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319</v>
      </c>
      <c r="BM170" s="243" t="s">
        <v>5946</v>
      </c>
    </row>
    <row r="171" s="2" customFormat="1" ht="16.5" customHeight="1">
      <c r="A171" s="40"/>
      <c r="B171" s="41"/>
      <c r="C171" s="231" t="s">
        <v>423</v>
      </c>
      <c r="D171" s="231" t="s">
        <v>226</v>
      </c>
      <c r="E171" s="232" t="s">
        <v>5947</v>
      </c>
      <c r="F171" s="233" t="s">
        <v>5948</v>
      </c>
      <c r="G171" s="234" t="s">
        <v>2591</v>
      </c>
      <c r="H171" s="235">
        <v>10</v>
      </c>
      <c r="I171" s="236"/>
      <c r="J171" s="237">
        <f>ROUND(I171*H171,2)</f>
        <v>0</v>
      </c>
      <c r="K171" s="238"/>
      <c r="L171" s="46"/>
      <c r="M171" s="239" t="s">
        <v>1</v>
      </c>
      <c r="N171" s="240" t="s">
        <v>44</v>
      </c>
      <c r="O171" s="93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3" t="s">
        <v>319</v>
      </c>
      <c r="AT171" s="243" t="s">
        <v>226</v>
      </c>
      <c r="AU171" s="243" t="s">
        <v>230</v>
      </c>
      <c r="AY171" s="19" t="s">
        <v>224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9" t="s">
        <v>89</v>
      </c>
      <c r="BK171" s="244">
        <f>ROUND(I171*H171,2)</f>
        <v>0</v>
      </c>
      <c r="BL171" s="19" t="s">
        <v>319</v>
      </c>
      <c r="BM171" s="243" t="s">
        <v>5949</v>
      </c>
    </row>
    <row r="172" s="2" customFormat="1" ht="16.5" customHeight="1">
      <c r="A172" s="40"/>
      <c r="B172" s="41"/>
      <c r="C172" s="231" t="s">
        <v>428</v>
      </c>
      <c r="D172" s="231" t="s">
        <v>226</v>
      </c>
      <c r="E172" s="232" t="s">
        <v>5950</v>
      </c>
      <c r="F172" s="233" t="s">
        <v>2617</v>
      </c>
      <c r="G172" s="234" t="s">
        <v>2591</v>
      </c>
      <c r="H172" s="235">
        <v>2</v>
      </c>
      <c r="I172" s="236"/>
      <c r="J172" s="237">
        <f>ROUND(I172*H172,2)</f>
        <v>0</v>
      </c>
      <c r="K172" s="238"/>
      <c r="L172" s="46"/>
      <c r="M172" s="239" t="s">
        <v>1</v>
      </c>
      <c r="N172" s="240" t="s">
        <v>44</v>
      </c>
      <c r="O172" s="93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3" t="s">
        <v>319</v>
      </c>
      <c r="AT172" s="243" t="s">
        <v>226</v>
      </c>
      <c r="AU172" s="243" t="s">
        <v>230</v>
      </c>
      <c r="AY172" s="19" t="s">
        <v>224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9" t="s">
        <v>89</v>
      </c>
      <c r="BK172" s="244">
        <f>ROUND(I172*H172,2)</f>
        <v>0</v>
      </c>
      <c r="BL172" s="19" t="s">
        <v>319</v>
      </c>
      <c r="BM172" s="243" t="s">
        <v>5951</v>
      </c>
    </row>
    <row r="173" s="2" customFormat="1" ht="16.5" customHeight="1">
      <c r="A173" s="40"/>
      <c r="B173" s="41"/>
      <c r="C173" s="231" t="s">
        <v>433</v>
      </c>
      <c r="D173" s="231" t="s">
        <v>226</v>
      </c>
      <c r="E173" s="232" t="s">
        <v>5952</v>
      </c>
      <c r="F173" s="233" t="s">
        <v>2302</v>
      </c>
      <c r="G173" s="234" t="s">
        <v>1846</v>
      </c>
      <c r="H173" s="235">
        <v>50</v>
      </c>
      <c r="I173" s="236"/>
      <c r="J173" s="237">
        <f>ROUND(I173*H173,2)</f>
        <v>0</v>
      </c>
      <c r="K173" s="238"/>
      <c r="L173" s="46"/>
      <c r="M173" s="239" t="s">
        <v>1</v>
      </c>
      <c r="N173" s="240" t="s">
        <v>44</v>
      </c>
      <c r="O173" s="93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3" t="s">
        <v>319</v>
      </c>
      <c r="AT173" s="243" t="s">
        <v>226</v>
      </c>
      <c r="AU173" s="243" t="s">
        <v>230</v>
      </c>
      <c r="AY173" s="19" t="s">
        <v>224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9" t="s">
        <v>89</v>
      </c>
      <c r="BK173" s="244">
        <f>ROUND(I173*H173,2)</f>
        <v>0</v>
      </c>
      <c r="BL173" s="19" t="s">
        <v>319</v>
      </c>
      <c r="BM173" s="243" t="s">
        <v>5953</v>
      </c>
    </row>
    <row r="174" s="17" customFormat="1" ht="20.88" customHeight="1">
      <c r="A174" s="17"/>
      <c r="B174" s="308"/>
      <c r="C174" s="309"/>
      <c r="D174" s="310" t="s">
        <v>77</v>
      </c>
      <c r="E174" s="310" t="s">
        <v>5954</v>
      </c>
      <c r="F174" s="310" t="s">
        <v>2305</v>
      </c>
      <c r="G174" s="309"/>
      <c r="H174" s="309"/>
      <c r="I174" s="311"/>
      <c r="J174" s="312">
        <f>BK174</f>
        <v>0</v>
      </c>
      <c r="K174" s="309"/>
      <c r="L174" s="313"/>
      <c r="M174" s="314"/>
      <c r="N174" s="315"/>
      <c r="O174" s="315"/>
      <c r="P174" s="316">
        <f>P175</f>
        <v>0</v>
      </c>
      <c r="Q174" s="315"/>
      <c r="R174" s="316">
        <f>R175</f>
        <v>0</v>
      </c>
      <c r="S174" s="315"/>
      <c r="T174" s="317">
        <f>T175</f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318" t="s">
        <v>89</v>
      </c>
      <c r="AT174" s="319" t="s">
        <v>77</v>
      </c>
      <c r="AU174" s="319" t="s">
        <v>93</v>
      </c>
      <c r="AY174" s="318" t="s">
        <v>224</v>
      </c>
      <c r="BK174" s="320">
        <f>BK175</f>
        <v>0</v>
      </c>
    </row>
    <row r="175" s="2" customFormat="1" ht="16.5" customHeight="1">
      <c r="A175" s="40"/>
      <c r="B175" s="41"/>
      <c r="C175" s="231" t="s">
        <v>437</v>
      </c>
      <c r="D175" s="231" t="s">
        <v>226</v>
      </c>
      <c r="E175" s="232" t="s">
        <v>5955</v>
      </c>
      <c r="F175" s="233" t="s">
        <v>5956</v>
      </c>
      <c r="G175" s="234" t="s">
        <v>273</v>
      </c>
      <c r="H175" s="235">
        <v>75</v>
      </c>
      <c r="I175" s="236"/>
      <c r="J175" s="237">
        <f>ROUND(I175*H175,2)</f>
        <v>0</v>
      </c>
      <c r="K175" s="238"/>
      <c r="L175" s="46"/>
      <c r="M175" s="239" t="s">
        <v>1</v>
      </c>
      <c r="N175" s="240" t="s">
        <v>44</v>
      </c>
      <c r="O175" s="93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3" t="s">
        <v>319</v>
      </c>
      <c r="AT175" s="243" t="s">
        <v>226</v>
      </c>
      <c r="AU175" s="243" t="s">
        <v>230</v>
      </c>
      <c r="AY175" s="19" t="s">
        <v>224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9" t="s">
        <v>89</v>
      </c>
      <c r="BK175" s="244">
        <f>ROUND(I175*H175,2)</f>
        <v>0</v>
      </c>
      <c r="BL175" s="19" t="s">
        <v>319</v>
      </c>
      <c r="BM175" s="243" t="s">
        <v>5957</v>
      </c>
    </row>
    <row r="176" s="17" customFormat="1" ht="20.88" customHeight="1">
      <c r="A176" s="17"/>
      <c r="B176" s="308"/>
      <c r="C176" s="309"/>
      <c r="D176" s="310" t="s">
        <v>77</v>
      </c>
      <c r="E176" s="310" t="s">
        <v>5958</v>
      </c>
      <c r="F176" s="310" t="s">
        <v>2696</v>
      </c>
      <c r="G176" s="309"/>
      <c r="H176" s="309"/>
      <c r="I176" s="311"/>
      <c r="J176" s="312">
        <f>BK176</f>
        <v>0</v>
      </c>
      <c r="K176" s="309"/>
      <c r="L176" s="313"/>
      <c r="M176" s="314"/>
      <c r="N176" s="315"/>
      <c r="O176" s="315"/>
      <c r="P176" s="316">
        <f>P177</f>
        <v>0</v>
      </c>
      <c r="Q176" s="315"/>
      <c r="R176" s="316">
        <f>R177</f>
        <v>0</v>
      </c>
      <c r="S176" s="315"/>
      <c r="T176" s="317">
        <f>T177</f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318" t="s">
        <v>89</v>
      </c>
      <c r="AT176" s="319" t="s">
        <v>77</v>
      </c>
      <c r="AU176" s="319" t="s">
        <v>93</v>
      </c>
      <c r="AY176" s="318" t="s">
        <v>224</v>
      </c>
      <c r="BK176" s="320">
        <f>BK177</f>
        <v>0</v>
      </c>
    </row>
    <row r="177" s="2" customFormat="1" ht="16.5" customHeight="1">
      <c r="A177" s="40"/>
      <c r="B177" s="41"/>
      <c r="C177" s="231" t="s">
        <v>446</v>
      </c>
      <c r="D177" s="231" t="s">
        <v>226</v>
      </c>
      <c r="E177" s="232" t="s">
        <v>5959</v>
      </c>
      <c r="F177" s="233" t="s">
        <v>2699</v>
      </c>
      <c r="G177" s="234" t="s">
        <v>2591</v>
      </c>
      <c r="H177" s="235">
        <v>2</v>
      </c>
      <c r="I177" s="236"/>
      <c r="J177" s="237">
        <f>ROUND(I177*H177,2)</f>
        <v>0</v>
      </c>
      <c r="K177" s="238"/>
      <c r="L177" s="46"/>
      <c r="M177" s="301" t="s">
        <v>1</v>
      </c>
      <c r="N177" s="302" t="s">
        <v>44</v>
      </c>
      <c r="O177" s="303"/>
      <c r="P177" s="304">
        <f>O177*H177</f>
        <v>0</v>
      </c>
      <c r="Q177" s="304">
        <v>0</v>
      </c>
      <c r="R177" s="304">
        <f>Q177*H177</f>
        <v>0</v>
      </c>
      <c r="S177" s="304">
        <v>0</v>
      </c>
      <c r="T177" s="30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319</v>
      </c>
      <c r="AT177" s="243" t="s">
        <v>226</v>
      </c>
      <c r="AU177" s="243" t="s">
        <v>230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319</v>
      </c>
      <c r="BM177" s="243" t="s">
        <v>5960</v>
      </c>
    </row>
    <row r="178" s="2" customFormat="1" ht="6.96" customHeight="1">
      <c r="A178" s="40"/>
      <c r="B178" s="68"/>
      <c r="C178" s="69"/>
      <c r="D178" s="69"/>
      <c r="E178" s="69"/>
      <c r="F178" s="69"/>
      <c r="G178" s="69"/>
      <c r="H178" s="69"/>
      <c r="I178" s="69"/>
      <c r="J178" s="69"/>
      <c r="K178" s="69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BW5qldYY64nTpNqMQibxeID52EXQvTlczDHrklJpxmWZydn/LyTEk6dNKW86mV28mJdjOE8RyevzrLe3TbJQnQ==" hashValue="wurwVN9/2xZZtBrZzs0u1iYXafAZDTwJWxhh/pH3OmdXd34fVl2efwD46gLYCFc3/VLCT35iLYaqZShsp3BIUA==" algorithmName="SHA-512" password="CC35"/>
  <autoFilter ref="C133:K1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55" t="s">
        <v>5854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5961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18. 12. 2024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26</v>
      </c>
      <c r="F19" s="40"/>
      <c r="G19" s="40"/>
      <c r="H19" s="40"/>
      <c r="I19" s="153" t="s">
        <v>27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28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27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30</v>
      </c>
      <c r="E24" s="40"/>
      <c r="F24" s="40"/>
      <c r="G24" s="40"/>
      <c r="H24" s="40"/>
      <c r="I24" s="153" t="s">
        <v>25</v>
      </c>
      <c r="J24" s="143" t="s">
        <v>31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32</v>
      </c>
      <c r="F25" s="40"/>
      <c r="G25" s="40"/>
      <c r="H25" s="40"/>
      <c r="I25" s="153" t="s">
        <v>27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35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36</v>
      </c>
      <c r="F28" s="40"/>
      <c r="G28" s="40"/>
      <c r="H28" s="40"/>
      <c r="I28" s="153" t="s">
        <v>27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38</v>
      </c>
      <c r="E34" s="40"/>
      <c r="F34" s="40"/>
      <c r="G34" s="40"/>
      <c r="H34" s="40"/>
      <c r="I34" s="40"/>
      <c r="J34" s="164">
        <f>ROUND(J132,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40</v>
      </c>
      <c r="G36" s="40"/>
      <c r="H36" s="40"/>
      <c r="I36" s="165" t="s">
        <v>39</v>
      </c>
      <c r="J36" s="165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42</v>
      </c>
      <c r="E37" s="153" t="s">
        <v>43</v>
      </c>
      <c r="F37" s="166">
        <f>ROUND((SUM(BE132:BE253)),  2)</f>
        <v>0</v>
      </c>
      <c r="G37" s="40"/>
      <c r="H37" s="40"/>
      <c r="I37" s="167">
        <v>0.20999999999999999</v>
      </c>
      <c r="J37" s="166">
        <f>ROUND(((SUM(BE132:BE253))*I37),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ROUND((SUM(BF132:BF253)),  2)</f>
        <v>0</v>
      </c>
      <c r="G38" s="40"/>
      <c r="H38" s="40"/>
      <c r="I38" s="167">
        <v>0.12</v>
      </c>
      <c r="J38" s="166">
        <f>ROUND(((SUM(BF132:BF253))*I38),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ROUND((SUM(BG132:BG253)),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ROUND((SUM(BH132:BH253)),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ROUND((SUM(BI132:BI253)),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5854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0081 - AREÁLOVÉ ROZVODY VODOVODU, KANALIZACE A PLYNOVODU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P.Č. 961, 2340, K.Ú. NOVÉ MĚSTO NAD METUJÍ</v>
      </c>
      <c r="G93" s="42"/>
      <c r="H93" s="42"/>
      <c r="I93" s="34" t="s">
        <v>22</v>
      </c>
      <c r="J93" s="81" t="str">
        <f>IF(J16="","",J16)</f>
        <v>18. 12. 2024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</v>
      </c>
      <c r="G95" s="42"/>
      <c r="H95" s="42"/>
      <c r="I95" s="34" t="s">
        <v>30</v>
      </c>
      <c r="J95" s="38" t="str">
        <f>E25</f>
        <v>ATELIER ARCHITEKTURY A URBANISMU,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JIŘÍ KOCIÁN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157</v>
      </c>
      <c r="D98" s="189"/>
      <c r="E98" s="189"/>
      <c r="F98" s="189"/>
      <c r="G98" s="189"/>
      <c r="H98" s="189"/>
      <c r="I98" s="189"/>
      <c r="J98" s="190" t="s">
        <v>158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159</v>
      </c>
      <c r="D100" s="42"/>
      <c r="E100" s="42"/>
      <c r="F100" s="42"/>
      <c r="G100" s="42"/>
      <c r="H100" s="42"/>
      <c r="I100" s="42"/>
      <c r="J100" s="112">
        <f>J132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160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J134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2829</v>
      </c>
      <c r="E103" s="200"/>
      <c r="F103" s="200"/>
      <c r="G103" s="200"/>
      <c r="H103" s="200"/>
      <c r="I103" s="200"/>
      <c r="J103" s="201">
        <f>J158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5451</v>
      </c>
      <c r="E104" s="200"/>
      <c r="F104" s="200"/>
      <c r="G104" s="200"/>
      <c r="H104" s="200"/>
      <c r="I104" s="200"/>
      <c r="J104" s="201">
        <f>J166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J223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195</v>
      </c>
      <c r="E106" s="195"/>
      <c r="F106" s="195"/>
      <c r="G106" s="195"/>
      <c r="H106" s="195"/>
      <c r="I106" s="195"/>
      <c r="J106" s="196">
        <f>J225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196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2836</v>
      </c>
      <c r="E108" s="200"/>
      <c r="F108" s="200"/>
      <c r="G108" s="200"/>
      <c r="H108" s="200"/>
      <c r="I108" s="200"/>
      <c r="J108" s="201">
        <f>J232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5" t="s">
        <v>209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6" t="str">
        <f>E7</f>
        <v>SOCIÁLNÍ REHABILITACE NOVÉ MĚSTO NAD METUJÍ</v>
      </c>
      <c r="F118" s="34"/>
      <c r="G118" s="34"/>
      <c r="H118" s="34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3"/>
      <c r="C119" s="34" t="s">
        <v>150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1" customFormat="1" ht="16.5" customHeight="1">
      <c r="B120" s="23"/>
      <c r="C120" s="24"/>
      <c r="D120" s="24"/>
      <c r="E120" s="186" t="s">
        <v>151</v>
      </c>
      <c r="F120" s="24"/>
      <c r="G120" s="24"/>
      <c r="H120" s="24"/>
      <c r="I120" s="24"/>
      <c r="J120" s="24"/>
      <c r="K120" s="24"/>
      <c r="L120" s="22"/>
    </row>
    <row r="121" s="1" customFormat="1" ht="12" customHeight="1">
      <c r="B121" s="23"/>
      <c r="C121" s="34" t="s">
        <v>152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0"/>
      <c r="B122" s="41"/>
      <c r="C122" s="42"/>
      <c r="D122" s="42"/>
      <c r="E122" s="187" t="s">
        <v>5854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154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E13</f>
        <v>0081 - AREÁLOVÉ ROZVODY VODOVODU, KANALIZACE A PLYNOVODU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20</v>
      </c>
      <c r="D126" s="42"/>
      <c r="E126" s="42"/>
      <c r="F126" s="29" t="str">
        <f>F16</f>
        <v>P.Č. 961, 2340, K.Ú. NOVÉ MĚSTO NAD METUJÍ</v>
      </c>
      <c r="G126" s="42"/>
      <c r="H126" s="42"/>
      <c r="I126" s="34" t="s">
        <v>22</v>
      </c>
      <c r="J126" s="81" t="str">
        <f>IF(J16="","",J16)</f>
        <v>18. 12. 2024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40.05" customHeight="1">
      <c r="A128" s="40"/>
      <c r="B128" s="41"/>
      <c r="C128" s="34" t="s">
        <v>24</v>
      </c>
      <c r="D128" s="42"/>
      <c r="E128" s="42"/>
      <c r="F128" s="29" t="str">
        <f>E19</f>
        <v>KRÁLOVÉHRADECKÝ KRAJ</v>
      </c>
      <c r="G128" s="42"/>
      <c r="H128" s="42"/>
      <c r="I128" s="34" t="s">
        <v>30</v>
      </c>
      <c r="J128" s="38" t="str">
        <f>E25</f>
        <v>ATELIER ARCHITEKTURY A URBANISMU, s.r.o.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28</v>
      </c>
      <c r="D129" s="42"/>
      <c r="E129" s="42"/>
      <c r="F129" s="29" t="str">
        <f>IF(E22="","",E22)</f>
        <v>Vyplň údaj</v>
      </c>
      <c r="G129" s="42"/>
      <c r="H129" s="42"/>
      <c r="I129" s="34" t="s">
        <v>34</v>
      </c>
      <c r="J129" s="38" t="str">
        <f>E28</f>
        <v>JIŘÍ KOCIÁN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3"/>
      <c r="B131" s="204"/>
      <c r="C131" s="205" t="s">
        <v>210</v>
      </c>
      <c r="D131" s="206" t="s">
        <v>63</v>
      </c>
      <c r="E131" s="206" t="s">
        <v>59</v>
      </c>
      <c r="F131" s="206" t="s">
        <v>60</v>
      </c>
      <c r="G131" s="206" t="s">
        <v>211</v>
      </c>
      <c r="H131" s="206" t="s">
        <v>212</v>
      </c>
      <c r="I131" s="206" t="s">
        <v>213</v>
      </c>
      <c r="J131" s="207" t="s">
        <v>158</v>
      </c>
      <c r="K131" s="208" t="s">
        <v>214</v>
      </c>
      <c r="L131" s="209"/>
      <c r="M131" s="102" t="s">
        <v>1</v>
      </c>
      <c r="N131" s="103" t="s">
        <v>42</v>
      </c>
      <c r="O131" s="103" t="s">
        <v>215</v>
      </c>
      <c r="P131" s="103" t="s">
        <v>216</v>
      </c>
      <c r="Q131" s="103" t="s">
        <v>217</v>
      </c>
      <c r="R131" s="103" t="s">
        <v>218</v>
      </c>
      <c r="S131" s="103" t="s">
        <v>219</v>
      </c>
      <c r="T131" s="104" t="s">
        <v>220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40"/>
      <c r="B132" s="41"/>
      <c r="C132" s="109" t="s">
        <v>221</v>
      </c>
      <c r="D132" s="42"/>
      <c r="E132" s="42"/>
      <c r="F132" s="42"/>
      <c r="G132" s="42"/>
      <c r="H132" s="42"/>
      <c r="I132" s="42"/>
      <c r="J132" s="210">
        <f>BK132</f>
        <v>0</v>
      </c>
      <c r="K132" s="42"/>
      <c r="L132" s="46"/>
      <c r="M132" s="105"/>
      <c r="N132" s="211"/>
      <c r="O132" s="106"/>
      <c r="P132" s="212">
        <f>P133+P225</f>
        <v>0</v>
      </c>
      <c r="Q132" s="106"/>
      <c r="R132" s="212">
        <f>R133+R225</f>
        <v>0</v>
      </c>
      <c r="S132" s="106"/>
      <c r="T132" s="213">
        <f>T133+T225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77</v>
      </c>
      <c r="AU132" s="19" t="s">
        <v>160</v>
      </c>
      <c r="BK132" s="214">
        <f>BK133+BK225</f>
        <v>0</v>
      </c>
    </row>
    <row r="133" s="12" customFormat="1" ht="25.92" customHeight="1">
      <c r="A133" s="12"/>
      <c r="B133" s="215"/>
      <c r="C133" s="216"/>
      <c r="D133" s="217" t="s">
        <v>77</v>
      </c>
      <c r="E133" s="218" t="s">
        <v>222</v>
      </c>
      <c r="F133" s="218" t="s">
        <v>223</v>
      </c>
      <c r="G133" s="216"/>
      <c r="H133" s="216"/>
      <c r="I133" s="219"/>
      <c r="J133" s="220">
        <f>BK133</f>
        <v>0</v>
      </c>
      <c r="K133" s="216"/>
      <c r="L133" s="221"/>
      <c r="M133" s="222"/>
      <c r="N133" s="223"/>
      <c r="O133" s="223"/>
      <c r="P133" s="224">
        <f>P134+P158+P166+P223</f>
        <v>0</v>
      </c>
      <c r="Q133" s="223"/>
      <c r="R133" s="224">
        <f>R134+R158+R166+R223</f>
        <v>0</v>
      </c>
      <c r="S133" s="223"/>
      <c r="T133" s="225">
        <f>T134+T158+T166+T223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6" t="s">
        <v>84</v>
      </c>
      <c r="AT133" s="227" t="s">
        <v>77</v>
      </c>
      <c r="AU133" s="227" t="s">
        <v>78</v>
      </c>
      <c r="AY133" s="226" t="s">
        <v>224</v>
      </c>
      <c r="BK133" s="228">
        <f>BK134+BK158+BK166+BK223</f>
        <v>0</v>
      </c>
    </row>
    <row r="134" s="12" customFormat="1" ht="22.8" customHeight="1">
      <c r="A134" s="12"/>
      <c r="B134" s="215"/>
      <c r="C134" s="216"/>
      <c r="D134" s="217" t="s">
        <v>77</v>
      </c>
      <c r="E134" s="229" t="s">
        <v>84</v>
      </c>
      <c r="F134" s="229" t="s">
        <v>225</v>
      </c>
      <c r="G134" s="216"/>
      <c r="H134" s="216"/>
      <c r="I134" s="219"/>
      <c r="J134" s="230">
        <f>BK134</f>
        <v>0</v>
      </c>
      <c r="K134" s="216"/>
      <c r="L134" s="221"/>
      <c r="M134" s="222"/>
      <c r="N134" s="223"/>
      <c r="O134" s="223"/>
      <c r="P134" s="224">
        <f>SUM(P135:P157)</f>
        <v>0</v>
      </c>
      <c r="Q134" s="223"/>
      <c r="R134" s="224">
        <f>SUM(R135:R157)</f>
        <v>0</v>
      </c>
      <c r="S134" s="223"/>
      <c r="T134" s="225">
        <f>SUM(T135:T157)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6" t="s">
        <v>84</v>
      </c>
      <c r="AT134" s="227" t="s">
        <v>77</v>
      </c>
      <c r="AU134" s="227" t="s">
        <v>84</v>
      </c>
      <c r="AY134" s="226" t="s">
        <v>224</v>
      </c>
      <c r="BK134" s="228">
        <f>SUM(BK135:BK157)</f>
        <v>0</v>
      </c>
    </row>
    <row r="135" s="2" customFormat="1" ht="16.5" customHeight="1">
      <c r="A135" s="40"/>
      <c r="B135" s="41"/>
      <c r="C135" s="231" t="s">
        <v>84</v>
      </c>
      <c r="D135" s="231" t="s">
        <v>226</v>
      </c>
      <c r="E135" s="232" t="s">
        <v>5479</v>
      </c>
      <c r="F135" s="233" t="s">
        <v>5480</v>
      </c>
      <c r="G135" s="234" t="s">
        <v>2591</v>
      </c>
      <c r="H135" s="235">
        <v>80</v>
      </c>
      <c r="I135" s="236"/>
      <c r="J135" s="237">
        <f>ROUND(I135*H135,2)</f>
        <v>0</v>
      </c>
      <c r="K135" s="238"/>
      <c r="L135" s="46"/>
      <c r="M135" s="239" t="s">
        <v>1</v>
      </c>
      <c r="N135" s="240" t="s">
        <v>44</v>
      </c>
      <c r="O135" s="93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3" t="s">
        <v>230</v>
      </c>
      <c r="AT135" s="243" t="s">
        <v>226</v>
      </c>
      <c r="AU135" s="243" t="s">
        <v>89</v>
      </c>
      <c r="AY135" s="19" t="s">
        <v>224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9" t="s">
        <v>89</v>
      </c>
      <c r="BK135" s="244">
        <f>ROUND(I135*H135,2)</f>
        <v>0</v>
      </c>
      <c r="BL135" s="19" t="s">
        <v>230</v>
      </c>
      <c r="BM135" s="243" t="s">
        <v>5962</v>
      </c>
    </row>
    <row r="136" s="2" customFormat="1" ht="16.5" customHeight="1">
      <c r="A136" s="40"/>
      <c r="B136" s="41"/>
      <c r="C136" s="231" t="s">
        <v>89</v>
      </c>
      <c r="D136" s="231" t="s">
        <v>226</v>
      </c>
      <c r="E136" s="232" t="s">
        <v>5482</v>
      </c>
      <c r="F136" s="233" t="s">
        <v>5483</v>
      </c>
      <c r="G136" s="234" t="s">
        <v>5484</v>
      </c>
      <c r="H136" s="235">
        <v>20</v>
      </c>
      <c r="I136" s="236"/>
      <c r="J136" s="237">
        <f>ROUND(I136*H136,2)</f>
        <v>0</v>
      </c>
      <c r="K136" s="238"/>
      <c r="L136" s="46"/>
      <c r="M136" s="239" t="s">
        <v>1</v>
      </c>
      <c r="N136" s="240" t="s">
        <v>44</v>
      </c>
      <c r="O136" s="93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3" t="s">
        <v>230</v>
      </c>
      <c r="AT136" s="243" t="s">
        <v>226</v>
      </c>
      <c r="AU136" s="243" t="s">
        <v>89</v>
      </c>
      <c r="AY136" s="19" t="s">
        <v>224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9" t="s">
        <v>89</v>
      </c>
      <c r="BK136" s="244">
        <f>ROUND(I136*H136,2)</f>
        <v>0</v>
      </c>
      <c r="BL136" s="19" t="s">
        <v>230</v>
      </c>
      <c r="BM136" s="243" t="s">
        <v>5963</v>
      </c>
    </row>
    <row r="137" s="2" customFormat="1" ht="21.75" customHeight="1">
      <c r="A137" s="40"/>
      <c r="B137" s="41"/>
      <c r="C137" s="231" t="s">
        <v>93</v>
      </c>
      <c r="D137" s="231" t="s">
        <v>226</v>
      </c>
      <c r="E137" s="232" t="s">
        <v>5964</v>
      </c>
      <c r="F137" s="233" t="s">
        <v>5965</v>
      </c>
      <c r="G137" s="234" t="s">
        <v>236</v>
      </c>
      <c r="H137" s="235">
        <v>561.24000000000001</v>
      </c>
      <c r="I137" s="236"/>
      <c r="J137" s="237">
        <f>ROUND(I137*H137,2)</f>
        <v>0</v>
      </c>
      <c r="K137" s="238"/>
      <c r="L137" s="46"/>
      <c r="M137" s="239" t="s">
        <v>1</v>
      </c>
      <c r="N137" s="240" t="s">
        <v>44</v>
      </c>
      <c r="O137" s="93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3" t="s">
        <v>230</v>
      </c>
      <c r="AT137" s="243" t="s">
        <v>226</v>
      </c>
      <c r="AU137" s="243" t="s">
        <v>89</v>
      </c>
      <c r="AY137" s="19" t="s">
        <v>224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9" t="s">
        <v>89</v>
      </c>
      <c r="BK137" s="244">
        <f>ROUND(I137*H137,2)</f>
        <v>0</v>
      </c>
      <c r="BL137" s="19" t="s">
        <v>230</v>
      </c>
      <c r="BM137" s="243" t="s">
        <v>5966</v>
      </c>
    </row>
    <row r="138" s="2" customFormat="1" ht="16.5" customHeight="1">
      <c r="A138" s="40"/>
      <c r="B138" s="41"/>
      <c r="C138" s="231" t="s">
        <v>230</v>
      </c>
      <c r="D138" s="231" t="s">
        <v>226</v>
      </c>
      <c r="E138" s="232" t="s">
        <v>5967</v>
      </c>
      <c r="F138" s="233" t="s">
        <v>5968</v>
      </c>
      <c r="G138" s="234" t="s">
        <v>236</v>
      </c>
      <c r="H138" s="235">
        <v>19.260000000000002</v>
      </c>
      <c r="I138" s="236"/>
      <c r="J138" s="237">
        <f>ROUND(I138*H138,2)</f>
        <v>0</v>
      </c>
      <c r="K138" s="238"/>
      <c r="L138" s="46"/>
      <c r="M138" s="239" t="s">
        <v>1</v>
      </c>
      <c r="N138" s="240" t="s">
        <v>44</v>
      </c>
      <c r="O138" s="93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3" t="s">
        <v>230</v>
      </c>
      <c r="AT138" s="243" t="s">
        <v>226</v>
      </c>
      <c r="AU138" s="243" t="s">
        <v>89</v>
      </c>
      <c r="AY138" s="19" t="s">
        <v>224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9" t="s">
        <v>89</v>
      </c>
      <c r="BK138" s="244">
        <f>ROUND(I138*H138,2)</f>
        <v>0</v>
      </c>
      <c r="BL138" s="19" t="s">
        <v>230</v>
      </c>
      <c r="BM138" s="243" t="s">
        <v>5969</v>
      </c>
    </row>
    <row r="139" s="2" customFormat="1" ht="16.5" customHeight="1">
      <c r="A139" s="40"/>
      <c r="B139" s="41"/>
      <c r="C139" s="231" t="s">
        <v>255</v>
      </c>
      <c r="D139" s="231" t="s">
        <v>226</v>
      </c>
      <c r="E139" s="232" t="s">
        <v>5524</v>
      </c>
      <c r="F139" s="233" t="s">
        <v>5525</v>
      </c>
      <c r="G139" s="234" t="s">
        <v>229</v>
      </c>
      <c r="H139" s="235">
        <v>382.74000000000001</v>
      </c>
      <c r="I139" s="236"/>
      <c r="J139" s="237">
        <f>ROUND(I139*H139,2)</f>
        <v>0</v>
      </c>
      <c r="K139" s="238"/>
      <c r="L139" s="46"/>
      <c r="M139" s="239" t="s">
        <v>1</v>
      </c>
      <c r="N139" s="240" t="s">
        <v>44</v>
      </c>
      <c r="O139" s="93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3" t="s">
        <v>230</v>
      </c>
      <c r="AT139" s="243" t="s">
        <v>226</v>
      </c>
      <c r="AU139" s="243" t="s">
        <v>89</v>
      </c>
      <c r="AY139" s="19" t="s">
        <v>224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9" t="s">
        <v>89</v>
      </c>
      <c r="BK139" s="244">
        <f>ROUND(I139*H139,2)</f>
        <v>0</v>
      </c>
      <c r="BL139" s="19" t="s">
        <v>230</v>
      </c>
      <c r="BM139" s="243" t="s">
        <v>5970</v>
      </c>
    </row>
    <row r="140" s="2" customFormat="1" ht="16.5" customHeight="1">
      <c r="A140" s="40"/>
      <c r="B140" s="41"/>
      <c r="C140" s="231" t="s">
        <v>260</v>
      </c>
      <c r="D140" s="231" t="s">
        <v>226</v>
      </c>
      <c r="E140" s="232" t="s">
        <v>5971</v>
      </c>
      <c r="F140" s="233" t="s">
        <v>5972</v>
      </c>
      <c r="G140" s="234" t="s">
        <v>229</v>
      </c>
      <c r="H140" s="235">
        <v>139.97999999999999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230</v>
      </c>
      <c r="AT140" s="243" t="s">
        <v>226</v>
      </c>
      <c r="AU140" s="243" t="s">
        <v>89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230</v>
      </c>
      <c r="BM140" s="243" t="s">
        <v>5973</v>
      </c>
    </row>
    <row r="141" s="14" customFormat="1">
      <c r="A141" s="14"/>
      <c r="B141" s="257"/>
      <c r="C141" s="258"/>
      <c r="D141" s="247" t="s">
        <v>232</v>
      </c>
      <c r="E141" s="259" t="s">
        <v>1</v>
      </c>
      <c r="F141" s="260" t="s">
        <v>5974</v>
      </c>
      <c r="G141" s="258"/>
      <c r="H141" s="259" t="s">
        <v>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232</v>
      </c>
      <c r="AU141" s="266" t="s">
        <v>89</v>
      </c>
      <c r="AV141" s="14" t="s">
        <v>84</v>
      </c>
      <c r="AW141" s="14" t="s">
        <v>33</v>
      </c>
      <c r="AX141" s="14" t="s">
        <v>78</v>
      </c>
      <c r="AY141" s="266" t="s">
        <v>224</v>
      </c>
    </row>
    <row r="142" s="13" customFormat="1">
      <c r="A142" s="13"/>
      <c r="B142" s="245"/>
      <c r="C142" s="246"/>
      <c r="D142" s="247" t="s">
        <v>232</v>
      </c>
      <c r="E142" s="248" t="s">
        <v>1</v>
      </c>
      <c r="F142" s="249" t="s">
        <v>5975</v>
      </c>
      <c r="G142" s="246"/>
      <c r="H142" s="250">
        <v>54.25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232</v>
      </c>
      <c r="AU142" s="256" t="s">
        <v>89</v>
      </c>
      <c r="AV142" s="13" t="s">
        <v>89</v>
      </c>
      <c r="AW142" s="13" t="s">
        <v>33</v>
      </c>
      <c r="AX142" s="13" t="s">
        <v>78</v>
      </c>
      <c r="AY142" s="256" t="s">
        <v>224</v>
      </c>
    </row>
    <row r="143" s="13" customFormat="1">
      <c r="A143" s="13"/>
      <c r="B143" s="245"/>
      <c r="C143" s="246"/>
      <c r="D143" s="247" t="s">
        <v>232</v>
      </c>
      <c r="E143" s="248" t="s">
        <v>1</v>
      </c>
      <c r="F143" s="249" t="s">
        <v>5976</v>
      </c>
      <c r="G143" s="246"/>
      <c r="H143" s="250">
        <v>18.079999999999998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232</v>
      </c>
      <c r="AU143" s="256" t="s">
        <v>89</v>
      </c>
      <c r="AV143" s="13" t="s">
        <v>89</v>
      </c>
      <c r="AW143" s="13" t="s">
        <v>33</v>
      </c>
      <c r="AX143" s="13" t="s">
        <v>78</v>
      </c>
      <c r="AY143" s="256" t="s">
        <v>224</v>
      </c>
    </row>
    <row r="144" s="13" customFormat="1">
      <c r="A144" s="13"/>
      <c r="B144" s="245"/>
      <c r="C144" s="246"/>
      <c r="D144" s="247" t="s">
        <v>232</v>
      </c>
      <c r="E144" s="248" t="s">
        <v>1</v>
      </c>
      <c r="F144" s="249" t="s">
        <v>5977</v>
      </c>
      <c r="G144" s="246"/>
      <c r="H144" s="250">
        <v>67.650000000000006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232</v>
      </c>
      <c r="AU144" s="256" t="s">
        <v>89</v>
      </c>
      <c r="AV144" s="13" t="s">
        <v>89</v>
      </c>
      <c r="AW144" s="13" t="s">
        <v>33</v>
      </c>
      <c r="AX144" s="13" t="s">
        <v>78</v>
      </c>
      <c r="AY144" s="256" t="s">
        <v>224</v>
      </c>
    </row>
    <row r="145" s="15" customFormat="1">
      <c r="A145" s="15"/>
      <c r="B145" s="267"/>
      <c r="C145" s="268"/>
      <c r="D145" s="247" t="s">
        <v>232</v>
      </c>
      <c r="E145" s="269" t="s">
        <v>1</v>
      </c>
      <c r="F145" s="270" t="s">
        <v>248</v>
      </c>
      <c r="G145" s="268"/>
      <c r="H145" s="271">
        <v>139.97999999999999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232</v>
      </c>
      <c r="AU145" s="277" t="s">
        <v>89</v>
      </c>
      <c r="AV145" s="15" t="s">
        <v>230</v>
      </c>
      <c r="AW145" s="15" t="s">
        <v>33</v>
      </c>
      <c r="AX145" s="15" t="s">
        <v>84</v>
      </c>
      <c r="AY145" s="277" t="s">
        <v>224</v>
      </c>
    </row>
    <row r="146" s="2" customFormat="1" ht="16.5" customHeight="1">
      <c r="A146" s="40"/>
      <c r="B146" s="41"/>
      <c r="C146" s="231" t="s">
        <v>264</v>
      </c>
      <c r="D146" s="231" t="s">
        <v>226</v>
      </c>
      <c r="E146" s="232" t="s">
        <v>5530</v>
      </c>
      <c r="F146" s="233" t="s">
        <v>5531</v>
      </c>
      <c r="G146" s="234" t="s">
        <v>229</v>
      </c>
      <c r="H146" s="235">
        <v>382.74000000000001</v>
      </c>
      <c r="I146" s="236"/>
      <c r="J146" s="237">
        <f>ROUND(I146*H146,2)</f>
        <v>0</v>
      </c>
      <c r="K146" s="238"/>
      <c r="L146" s="46"/>
      <c r="M146" s="239" t="s">
        <v>1</v>
      </c>
      <c r="N146" s="240" t="s">
        <v>44</v>
      </c>
      <c r="O146" s="93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3" t="s">
        <v>230</v>
      </c>
      <c r="AT146" s="243" t="s">
        <v>226</v>
      </c>
      <c r="AU146" s="243" t="s">
        <v>89</v>
      </c>
      <c r="AY146" s="19" t="s">
        <v>224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9" t="s">
        <v>89</v>
      </c>
      <c r="BK146" s="244">
        <f>ROUND(I146*H146,2)</f>
        <v>0</v>
      </c>
      <c r="BL146" s="19" t="s">
        <v>230</v>
      </c>
      <c r="BM146" s="243" t="s">
        <v>5978</v>
      </c>
    </row>
    <row r="147" s="2" customFormat="1" ht="16.5" customHeight="1">
      <c r="A147" s="40"/>
      <c r="B147" s="41"/>
      <c r="C147" s="231" t="s">
        <v>270</v>
      </c>
      <c r="D147" s="231" t="s">
        <v>226</v>
      </c>
      <c r="E147" s="232" t="s">
        <v>5979</v>
      </c>
      <c r="F147" s="233" t="s">
        <v>5980</v>
      </c>
      <c r="G147" s="234" t="s">
        <v>229</v>
      </c>
      <c r="H147" s="235">
        <v>139.97999999999999</v>
      </c>
      <c r="I147" s="236"/>
      <c r="J147" s="237">
        <f>ROUND(I147*H147,2)</f>
        <v>0</v>
      </c>
      <c r="K147" s="238"/>
      <c r="L147" s="46"/>
      <c r="M147" s="239" t="s">
        <v>1</v>
      </c>
      <c r="N147" s="240" t="s">
        <v>44</v>
      </c>
      <c r="O147" s="93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3" t="s">
        <v>230</v>
      </c>
      <c r="AT147" s="243" t="s">
        <v>226</v>
      </c>
      <c r="AU147" s="243" t="s">
        <v>89</v>
      </c>
      <c r="AY147" s="19" t="s">
        <v>224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9" t="s">
        <v>89</v>
      </c>
      <c r="BK147" s="244">
        <f>ROUND(I147*H147,2)</f>
        <v>0</v>
      </c>
      <c r="BL147" s="19" t="s">
        <v>230</v>
      </c>
      <c r="BM147" s="243" t="s">
        <v>5981</v>
      </c>
    </row>
    <row r="148" s="2" customFormat="1" ht="21.75" customHeight="1">
      <c r="A148" s="40"/>
      <c r="B148" s="41"/>
      <c r="C148" s="231" t="s">
        <v>276</v>
      </c>
      <c r="D148" s="231" t="s">
        <v>226</v>
      </c>
      <c r="E148" s="232" t="s">
        <v>249</v>
      </c>
      <c r="F148" s="233" t="s">
        <v>250</v>
      </c>
      <c r="G148" s="234" t="s">
        <v>236</v>
      </c>
      <c r="H148" s="235">
        <v>197.88999999999999</v>
      </c>
      <c r="I148" s="236"/>
      <c r="J148" s="237">
        <f>ROUND(I148*H148,2)</f>
        <v>0</v>
      </c>
      <c r="K148" s="238"/>
      <c r="L148" s="46"/>
      <c r="M148" s="239" t="s">
        <v>1</v>
      </c>
      <c r="N148" s="240" t="s">
        <v>44</v>
      </c>
      <c r="O148" s="93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3" t="s">
        <v>230</v>
      </c>
      <c r="AT148" s="243" t="s">
        <v>226</v>
      </c>
      <c r="AU148" s="243" t="s">
        <v>89</v>
      </c>
      <c r="AY148" s="19" t="s">
        <v>224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9" t="s">
        <v>89</v>
      </c>
      <c r="BK148" s="244">
        <f>ROUND(I148*H148,2)</f>
        <v>0</v>
      </c>
      <c r="BL148" s="19" t="s">
        <v>230</v>
      </c>
      <c r="BM148" s="243" t="s">
        <v>5982</v>
      </c>
    </row>
    <row r="149" s="2" customFormat="1" ht="16.5" customHeight="1">
      <c r="A149" s="40"/>
      <c r="B149" s="41"/>
      <c r="C149" s="231" t="s">
        <v>281</v>
      </c>
      <c r="D149" s="231" t="s">
        <v>226</v>
      </c>
      <c r="E149" s="232" t="s">
        <v>5010</v>
      </c>
      <c r="F149" s="233" t="s">
        <v>5011</v>
      </c>
      <c r="G149" s="234" t="s">
        <v>236</v>
      </c>
      <c r="H149" s="235">
        <v>197.88999999999999</v>
      </c>
      <c r="I149" s="236"/>
      <c r="J149" s="237">
        <f>ROUND(I149*H149,2)</f>
        <v>0</v>
      </c>
      <c r="K149" s="238"/>
      <c r="L149" s="46"/>
      <c r="M149" s="239" t="s">
        <v>1</v>
      </c>
      <c r="N149" s="240" t="s">
        <v>44</v>
      </c>
      <c r="O149" s="93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3" t="s">
        <v>230</v>
      </c>
      <c r="AT149" s="243" t="s">
        <v>226</v>
      </c>
      <c r="AU149" s="243" t="s">
        <v>89</v>
      </c>
      <c r="AY149" s="19" t="s">
        <v>224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9" t="s">
        <v>89</v>
      </c>
      <c r="BK149" s="244">
        <f>ROUND(I149*H149,2)</f>
        <v>0</v>
      </c>
      <c r="BL149" s="19" t="s">
        <v>230</v>
      </c>
      <c r="BM149" s="243" t="s">
        <v>5983</v>
      </c>
    </row>
    <row r="150" s="2" customFormat="1" ht="16.5" customHeight="1">
      <c r="A150" s="40"/>
      <c r="B150" s="41"/>
      <c r="C150" s="231" t="s">
        <v>288</v>
      </c>
      <c r="D150" s="231" t="s">
        <v>226</v>
      </c>
      <c r="E150" s="232" t="s">
        <v>5014</v>
      </c>
      <c r="F150" s="233" t="s">
        <v>5984</v>
      </c>
      <c r="G150" s="234" t="s">
        <v>236</v>
      </c>
      <c r="H150" s="235">
        <v>197.88999999999999</v>
      </c>
      <c r="I150" s="236"/>
      <c r="J150" s="237">
        <f>ROUND(I150*H150,2)</f>
        <v>0</v>
      </c>
      <c r="K150" s="238"/>
      <c r="L150" s="46"/>
      <c r="M150" s="239" t="s">
        <v>1</v>
      </c>
      <c r="N150" s="240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230</v>
      </c>
      <c r="AT150" s="243" t="s">
        <v>226</v>
      </c>
      <c r="AU150" s="243" t="s">
        <v>89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230</v>
      </c>
      <c r="BM150" s="243" t="s">
        <v>5985</v>
      </c>
    </row>
    <row r="151" s="2" customFormat="1" ht="16.5" customHeight="1">
      <c r="A151" s="40"/>
      <c r="B151" s="41"/>
      <c r="C151" s="231" t="s">
        <v>8</v>
      </c>
      <c r="D151" s="231" t="s">
        <v>226</v>
      </c>
      <c r="E151" s="232" t="s">
        <v>5547</v>
      </c>
      <c r="F151" s="233" t="s">
        <v>5548</v>
      </c>
      <c r="G151" s="234" t="s">
        <v>236</v>
      </c>
      <c r="H151" s="235">
        <v>197.88999999999999</v>
      </c>
      <c r="I151" s="236"/>
      <c r="J151" s="237">
        <f>ROUND(I151*H151,2)</f>
        <v>0</v>
      </c>
      <c r="K151" s="238"/>
      <c r="L151" s="46"/>
      <c r="M151" s="239" t="s">
        <v>1</v>
      </c>
      <c r="N151" s="240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230</v>
      </c>
      <c r="AT151" s="243" t="s">
        <v>226</v>
      </c>
      <c r="AU151" s="243" t="s">
        <v>89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230</v>
      </c>
      <c r="BM151" s="243" t="s">
        <v>5986</v>
      </c>
    </row>
    <row r="152" s="2" customFormat="1" ht="16.5" customHeight="1">
      <c r="A152" s="40"/>
      <c r="B152" s="41"/>
      <c r="C152" s="231" t="s">
        <v>304</v>
      </c>
      <c r="D152" s="231" t="s">
        <v>226</v>
      </c>
      <c r="E152" s="232" t="s">
        <v>2855</v>
      </c>
      <c r="F152" s="233" t="s">
        <v>2856</v>
      </c>
      <c r="G152" s="234" t="s">
        <v>236</v>
      </c>
      <c r="H152" s="235">
        <v>425.69999999999999</v>
      </c>
      <c r="I152" s="236"/>
      <c r="J152" s="237">
        <f>ROUND(I152*H152,2)</f>
        <v>0</v>
      </c>
      <c r="K152" s="238"/>
      <c r="L152" s="46"/>
      <c r="M152" s="239" t="s">
        <v>1</v>
      </c>
      <c r="N152" s="240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230</v>
      </c>
      <c r="AT152" s="243" t="s">
        <v>226</v>
      </c>
      <c r="AU152" s="243" t="s">
        <v>89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230</v>
      </c>
      <c r="BM152" s="243" t="s">
        <v>5987</v>
      </c>
    </row>
    <row r="153" s="2" customFormat="1" ht="16.5" customHeight="1">
      <c r="A153" s="40"/>
      <c r="B153" s="41"/>
      <c r="C153" s="278" t="s">
        <v>310</v>
      </c>
      <c r="D153" s="278" t="s">
        <v>390</v>
      </c>
      <c r="E153" s="279" t="s">
        <v>5551</v>
      </c>
      <c r="F153" s="280" t="s">
        <v>5552</v>
      </c>
      <c r="G153" s="281" t="s">
        <v>322</v>
      </c>
      <c r="H153" s="282">
        <v>79.659999999999997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44</v>
      </c>
      <c r="O153" s="93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3" t="s">
        <v>270</v>
      </c>
      <c r="AT153" s="243" t="s">
        <v>390</v>
      </c>
      <c r="AU153" s="243" t="s">
        <v>89</v>
      </c>
      <c r="AY153" s="19" t="s">
        <v>224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9" t="s">
        <v>89</v>
      </c>
      <c r="BK153" s="244">
        <f>ROUND(I153*H153,2)</f>
        <v>0</v>
      </c>
      <c r="BL153" s="19" t="s">
        <v>230</v>
      </c>
      <c r="BM153" s="243" t="s">
        <v>5988</v>
      </c>
    </row>
    <row r="154" s="2" customFormat="1" ht="16.5" customHeight="1">
      <c r="A154" s="40"/>
      <c r="B154" s="41"/>
      <c r="C154" s="231" t="s">
        <v>315</v>
      </c>
      <c r="D154" s="231" t="s">
        <v>226</v>
      </c>
      <c r="E154" s="232" t="s">
        <v>2858</v>
      </c>
      <c r="F154" s="233" t="s">
        <v>2859</v>
      </c>
      <c r="G154" s="234" t="s">
        <v>236</v>
      </c>
      <c r="H154" s="235">
        <v>115.69</v>
      </c>
      <c r="I154" s="236"/>
      <c r="J154" s="237">
        <f>ROUND(I154*H154,2)</f>
        <v>0</v>
      </c>
      <c r="K154" s="238"/>
      <c r="L154" s="46"/>
      <c r="M154" s="239" t="s">
        <v>1</v>
      </c>
      <c r="N154" s="240" t="s">
        <v>44</v>
      </c>
      <c r="O154" s="93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3" t="s">
        <v>230</v>
      </c>
      <c r="AT154" s="243" t="s">
        <v>226</v>
      </c>
      <c r="AU154" s="243" t="s">
        <v>89</v>
      </c>
      <c r="AY154" s="19" t="s">
        <v>224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9" t="s">
        <v>89</v>
      </c>
      <c r="BK154" s="244">
        <f>ROUND(I154*H154,2)</f>
        <v>0</v>
      </c>
      <c r="BL154" s="19" t="s">
        <v>230</v>
      </c>
      <c r="BM154" s="243" t="s">
        <v>5989</v>
      </c>
    </row>
    <row r="155" s="2" customFormat="1" ht="16.5" customHeight="1">
      <c r="A155" s="40"/>
      <c r="B155" s="41"/>
      <c r="C155" s="278" t="s">
        <v>319</v>
      </c>
      <c r="D155" s="278" t="s">
        <v>390</v>
      </c>
      <c r="E155" s="279" t="s">
        <v>2861</v>
      </c>
      <c r="F155" s="280" t="s">
        <v>2862</v>
      </c>
      <c r="G155" s="281" t="s">
        <v>322</v>
      </c>
      <c r="H155" s="282">
        <v>231.38</v>
      </c>
      <c r="I155" s="283"/>
      <c r="J155" s="284">
        <f>ROUND(I155*H155,2)</f>
        <v>0</v>
      </c>
      <c r="K155" s="285"/>
      <c r="L155" s="286"/>
      <c r="M155" s="287" t="s">
        <v>1</v>
      </c>
      <c r="N155" s="288" t="s">
        <v>44</v>
      </c>
      <c r="O155" s="93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3" t="s">
        <v>270</v>
      </c>
      <c r="AT155" s="243" t="s">
        <v>390</v>
      </c>
      <c r="AU155" s="243" t="s">
        <v>89</v>
      </c>
      <c r="AY155" s="19" t="s">
        <v>224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9" t="s">
        <v>89</v>
      </c>
      <c r="BK155" s="244">
        <f>ROUND(I155*H155,2)</f>
        <v>0</v>
      </c>
      <c r="BL155" s="19" t="s">
        <v>230</v>
      </c>
      <c r="BM155" s="243" t="s">
        <v>5990</v>
      </c>
    </row>
    <row r="156" s="13" customFormat="1">
      <c r="A156" s="13"/>
      <c r="B156" s="245"/>
      <c r="C156" s="246"/>
      <c r="D156" s="247" t="s">
        <v>232</v>
      </c>
      <c r="E156" s="248" t="s">
        <v>1</v>
      </c>
      <c r="F156" s="249" t="s">
        <v>5991</v>
      </c>
      <c r="G156" s="246"/>
      <c r="H156" s="250">
        <v>231.38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232</v>
      </c>
      <c r="AU156" s="256" t="s">
        <v>89</v>
      </c>
      <c r="AV156" s="13" t="s">
        <v>89</v>
      </c>
      <c r="AW156" s="13" t="s">
        <v>33</v>
      </c>
      <c r="AX156" s="13" t="s">
        <v>78</v>
      </c>
      <c r="AY156" s="256" t="s">
        <v>224</v>
      </c>
    </row>
    <row r="157" s="15" customFormat="1">
      <c r="A157" s="15"/>
      <c r="B157" s="267"/>
      <c r="C157" s="268"/>
      <c r="D157" s="247" t="s">
        <v>232</v>
      </c>
      <c r="E157" s="269" t="s">
        <v>1</v>
      </c>
      <c r="F157" s="270" t="s">
        <v>248</v>
      </c>
      <c r="G157" s="268"/>
      <c r="H157" s="271">
        <v>231.38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232</v>
      </c>
      <c r="AU157" s="277" t="s">
        <v>89</v>
      </c>
      <c r="AV157" s="15" t="s">
        <v>230</v>
      </c>
      <c r="AW157" s="15" t="s">
        <v>33</v>
      </c>
      <c r="AX157" s="15" t="s">
        <v>84</v>
      </c>
      <c r="AY157" s="277" t="s">
        <v>224</v>
      </c>
    </row>
    <row r="158" s="12" customFormat="1" ht="22.8" customHeight="1">
      <c r="A158" s="12"/>
      <c r="B158" s="215"/>
      <c r="C158" s="216"/>
      <c r="D158" s="217" t="s">
        <v>77</v>
      </c>
      <c r="E158" s="229" t="s">
        <v>230</v>
      </c>
      <c r="F158" s="229" t="s">
        <v>2865</v>
      </c>
      <c r="G158" s="216"/>
      <c r="H158" s="216"/>
      <c r="I158" s="219"/>
      <c r="J158" s="230">
        <f>BK158</f>
        <v>0</v>
      </c>
      <c r="K158" s="216"/>
      <c r="L158" s="221"/>
      <c r="M158" s="222"/>
      <c r="N158" s="223"/>
      <c r="O158" s="223"/>
      <c r="P158" s="224">
        <f>SUM(P159:P165)</f>
        <v>0</v>
      </c>
      <c r="Q158" s="223"/>
      <c r="R158" s="224">
        <f>SUM(R159:R165)</f>
        <v>0</v>
      </c>
      <c r="S158" s="223"/>
      <c r="T158" s="225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6" t="s">
        <v>84</v>
      </c>
      <c r="AT158" s="227" t="s">
        <v>77</v>
      </c>
      <c r="AU158" s="227" t="s">
        <v>84</v>
      </c>
      <c r="AY158" s="226" t="s">
        <v>224</v>
      </c>
      <c r="BK158" s="228">
        <f>SUM(BK159:BK165)</f>
        <v>0</v>
      </c>
    </row>
    <row r="159" s="2" customFormat="1" ht="16.5" customHeight="1">
      <c r="A159" s="40"/>
      <c r="B159" s="41"/>
      <c r="C159" s="231" t="s">
        <v>326</v>
      </c>
      <c r="D159" s="231" t="s">
        <v>226</v>
      </c>
      <c r="E159" s="232" t="s">
        <v>5569</v>
      </c>
      <c r="F159" s="233" t="s">
        <v>5570</v>
      </c>
      <c r="G159" s="234" t="s">
        <v>236</v>
      </c>
      <c r="H159" s="235">
        <v>33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5992</v>
      </c>
    </row>
    <row r="160" s="13" customFormat="1">
      <c r="A160" s="13"/>
      <c r="B160" s="245"/>
      <c r="C160" s="246"/>
      <c r="D160" s="247" t="s">
        <v>232</v>
      </c>
      <c r="E160" s="248" t="s">
        <v>1</v>
      </c>
      <c r="F160" s="249" t="s">
        <v>5993</v>
      </c>
      <c r="G160" s="246"/>
      <c r="H160" s="250">
        <v>6.3499999999999996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232</v>
      </c>
      <c r="AU160" s="256" t="s">
        <v>89</v>
      </c>
      <c r="AV160" s="13" t="s">
        <v>89</v>
      </c>
      <c r="AW160" s="13" t="s">
        <v>33</v>
      </c>
      <c r="AX160" s="13" t="s">
        <v>78</v>
      </c>
      <c r="AY160" s="256" t="s">
        <v>224</v>
      </c>
    </row>
    <row r="161" s="13" customFormat="1">
      <c r="A161" s="13"/>
      <c r="B161" s="245"/>
      <c r="C161" s="246"/>
      <c r="D161" s="247" t="s">
        <v>232</v>
      </c>
      <c r="E161" s="248" t="s">
        <v>1</v>
      </c>
      <c r="F161" s="249" t="s">
        <v>5994</v>
      </c>
      <c r="G161" s="246"/>
      <c r="H161" s="250">
        <v>4.3499999999999996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232</v>
      </c>
      <c r="AU161" s="256" t="s">
        <v>89</v>
      </c>
      <c r="AV161" s="13" t="s">
        <v>89</v>
      </c>
      <c r="AW161" s="13" t="s">
        <v>33</v>
      </c>
      <c r="AX161" s="13" t="s">
        <v>78</v>
      </c>
      <c r="AY161" s="256" t="s">
        <v>224</v>
      </c>
    </row>
    <row r="162" s="13" customFormat="1">
      <c r="A162" s="13"/>
      <c r="B162" s="245"/>
      <c r="C162" s="246"/>
      <c r="D162" s="247" t="s">
        <v>232</v>
      </c>
      <c r="E162" s="248" t="s">
        <v>1</v>
      </c>
      <c r="F162" s="249" t="s">
        <v>5995</v>
      </c>
      <c r="G162" s="246"/>
      <c r="H162" s="250">
        <v>22.300000000000001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232</v>
      </c>
      <c r="AU162" s="256" t="s">
        <v>89</v>
      </c>
      <c r="AV162" s="13" t="s">
        <v>89</v>
      </c>
      <c r="AW162" s="13" t="s">
        <v>33</v>
      </c>
      <c r="AX162" s="13" t="s">
        <v>78</v>
      </c>
      <c r="AY162" s="256" t="s">
        <v>224</v>
      </c>
    </row>
    <row r="163" s="15" customFormat="1">
      <c r="A163" s="15"/>
      <c r="B163" s="267"/>
      <c r="C163" s="268"/>
      <c r="D163" s="247" t="s">
        <v>232</v>
      </c>
      <c r="E163" s="269" t="s">
        <v>1</v>
      </c>
      <c r="F163" s="270" t="s">
        <v>248</v>
      </c>
      <c r="G163" s="268"/>
      <c r="H163" s="271">
        <v>33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232</v>
      </c>
      <c r="AU163" s="277" t="s">
        <v>89</v>
      </c>
      <c r="AV163" s="15" t="s">
        <v>230</v>
      </c>
      <c r="AW163" s="15" t="s">
        <v>33</v>
      </c>
      <c r="AX163" s="15" t="s">
        <v>84</v>
      </c>
      <c r="AY163" s="277" t="s">
        <v>224</v>
      </c>
    </row>
    <row r="164" s="2" customFormat="1" ht="16.5" customHeight="1">
      <c r="A164" s="40"/>
      <c r="B164" s="41"/>
      <c r="C164" s="231" t="s">
        <v>334</v>
      </c>
      <c r="D164" s="231" t="s">
        <v>226</v>
      </c>
      <c r="E164" s="232" t="s">
        <v>5576</v>
      </c>
      <c r="F164" s="233" t="s">
        <v>5577</v>
      </c>
      <c r="G164" s="234" t="s">
        <v>386</v>
      </c>
      <c r="H164" s="235">
        <v>1</v>
      </c>
      <c r="I164" s="236"/>
      <c r="J164" s="237">
        <f>ROUND(I164*H164,2)</f>
        <v>0</v>
      </c>
      <c r="K164" s="238"/>
      <c r="L164" s="46"/>
      <c r="M164" s="239" t="s">
        <v>1</v>
      </c>
      <c r="N164" s="240" t="s">
        <v>44</v>
      </c>
      <c r="O164" s="93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3" t="s">
        <v>230</v>
      </c>
      <c r="AT164" s="243" t="s">
        <v>226</v>
      </c>
      <c r="AU164" s="243" t="s">
        <v>89</v>
      </c>
      <c r="AY164" s="19" t="s">
        <v>224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9" t="s">
        <v>89</v>
      </c>
      <c r="BK164" s="244">
        <f>ROUND(I164*H164,2)</f>
        <v>0</v>
      </c>
      <c r="BL164" s="19" t="s">
        <v>230</v>
      </c>
      <c r="BM164" s="243" t="s">
        <v>5996</v>
      </c>
    </row>
    <row r="165" s="2" customFormat="1" ht="16.5" customHeight="1">
      <c r="A165" s="40"/>
      <c r="B165" s="41"/>
      <c r="C165" s="278" t="s">
        <v>341</v>
      </c>
      <c r="D165" s="278" t="s">
        <v>390</v>
      </c>
      <c r="E165" s="279" t="s">
        <v>5997</v>
      </c>
      <c r="F165" s="280" t="s">
        <v>5998</v>
      </c>
      <c r="G165" s="281" t="s">
        <v>386</v>
      </c>
      <c r="H165" s="282">
        <v>1</v>
      </c>
      <c r="I165" s="283"/>
      <c r="J165" s="284">
        <f>ROUND(I165*H165,2)</f>
        <v>0</v>
      </c>
      <c r="K165" s="285"/>
      <c r="L165" s="286"/>
      <c r="M165" s="287" t="s">
        <v>1</v>
      </c>
      <c r="N165" s="288" t="s">
        <v>44</v>
      </c>
      <c r="O165" s="93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3" t="s">
        <v>270</v>
      </c>
      <c r="AT165" s="243" t="s">
        <v>390</v>
      </c>
      <c r="AU165" s="243" t="s">
        <v>89</v>
      </c>
      <c r="AY165" s="19" t="s">
        <v>224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9" t="s">
        <v>89</v>
      </c>
      <c r="BK165" s="244">
        <f>ROUND(I165*H165,2)</f>
        <v>0</v>
      </c>
      <c r="BL165" s="19" t="s">
        <v>230</v>
      </c>
      <c r="BM165" s="243" t="s">
        <v>5999</v>
      </c>
    </row>
    <row r="166" s="12" customFormat="1" ht="22.8" customHeight="1">
      <c r="A166" s="12"/>
      <c r="B166" s="215"/>
      <c r="C166" s="216"/>
      <c r="D166" s="217" t="s">
        <v>77</v>
      </c>
      <c r="E166" s="229" t="s">
        <v>270</v>
      </c>
      <c r="F166" s="229" t="s">
        <v>5611</v>
      </c>
      <c r="G166" s="216"/>
      <c r="H166" s="216"/>
      <c r="I166" s="219"/>
      <c r="J166" s="230">
        <f>BK166</f>
        <v>0</v>
      </c>
      <c r="K166" s="216"/>
      <c r="L166" s="221"/>
      <c r="M166" s="222"/>
      <c r="N166" s="223"/>
      <c r="O166" s="223"/>
      <c r="P166" s="224">
        <f>SUM(P167:P222)</f>
        <v>0</v>
      </c>
      <c r="Q166" s="223"/>
      <c r="R166" s="224">
        <f>SUM(R167:R222)</f>
        <v>0</v>
      </c>
      <c r="S166" s="223"/>
      <c r="T166" s="225">
        <f>SUM(T167:T222)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6" t="s">
        <v>84</v>
      </c>
      <c r="AT166" s="227" t="s">
        <v>77</v>
      </c>
      <c r="AU166" s="227" t="s">
        <v>84</v>
      </c>
      <c r="AY166" s="226" t="s">
        <v>224</v>
      </c>
      <c r="BK166" s="228">
        <f>SUM(BK167:BK222)</f>
        <v>0</v>
      </c>
    </row>
    <row r="167" s="2" customFormat="1" ht="21.75" customHeight="1">
      <c r="A167" s="40"/>
      <c r="B167" s="41"/>
      <c r="C167" s="231" t="s">
        <v>345</v>
      </c>
      <c r="D167" s="231" t="s">
        <v>226</v>
      </c>
      <c r="E167" s="232" t="s">
        <v>5612</v>
      </c>
      <c r="F167" s="233" t="s">
        <v>5613</v>
      </c>
      <c r="G167" s="234" t="s">
        <v>273</v>
      </c>
      <c r="H167" s="235">
        <v>98.5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230</v>
      </c>
      <c r="AT167" s="243" t="s">
        <v>226</v>
      </c>
      <c r="AU167" s="243" t="s">
        <v>89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230</v>
      </c>
      <c r="BM167" s="243" t="s">
        <v>6000</v>
      </c>
    </row>
    <row r="168" s="13" customFormat="1">
      <c r="A168" s="13"/>
      <c r="B168" s="245"/>
      <c r="C168" s="246"/>
      <c r="D168" s="247" t="s">
        <v>232</v>
      </c>
      <c r="E168" s="248" t="s">
        <v>1</v>
      </c>
      <c r="F168" s="249" t="s">
        <v>6001</v>
      </c>
      <c r="G168" s="246"/>
      <c r="H168" s="250">
        <v>98.5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232</v>
      </c>
      <c r="AU168" s="256" t="s">
        <v>89</v>
      </c>
      <c r="AV168" s="13" t="s">
        <v>89</v>
      </c>
      <c r="AW168" s="13" t="s">
        <v>33</v>
      </c>
      <c r="AX168" s="13" t="s">
        <v>78</v>
      </c>
      <c r="AY168" s="256" t="s">
        <v>224</v>
      </c>
    </row>
    <row r="169" s="15" customFormat="1">
      <c r="A169" s="15"/>
      <c r="B169" s="267"/>
      <c r="C169" s="268"/>
      <c r="D169" s="247" t="s">
        <v>232</v>
      </c>
      <c r="E169" s="269" t="s">
        <v>1</v>
      </c>
      <c r="F169" s="270" t="s">
        <v>248</v>
      </c>
      <c r="G169" s="268"/>
      <c r="H169" s="271">
        <v>98.5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232</v>
      </c>
      <c r="AU169" s="277" t="s">
        <v>89</v>
      </c>
      <c r="AV169" s="15" t="s">
        <v>230</v>
      </c>
      <c r="AW169" s="15" t="s">
        <v>33</v>
      </c>
      <c r="AX169" s="15" t="s">
        <v>84</v>
      </c>
      <c r="AY169" s="277" t="s">
        <v>224</v>
      </c>
    </row>
    <row r="170" s="2" customFormat="1" ht="16.5" customHeight="1">
      <c r="A170" s="40"/>
      <c r="B170" s="41"/>
      <c r="C170" s="278" t="s">
        <v>7</v>
      </c>
      <c r="D170" s="278" t="s">
        <v>390</v>
      </c>
      <c r="E170" s="279" t="s">
        <v>6002</v>
      </c>
      <c r="F170" s="280" t="s">
        <v>6003</v>
      </c>
      <c r="G170" s="281" t="s">
        <v>273</v>
      </c>
      <c r="H170" s="282">
        <v>98.5</v>
      </c>
      <c r="I170" s="283"/>
      <c r="J170" s="284">
        <f>ROUND(I170*H170,2)</f>
        <v>0</v>
      </c>
      <c r="K170" s="285"/>
      <c r="L170" s="286"/>
      <c r="M170" s="287" t="s">
        <v>1</v>
      </c>
      <c r="N170" s="288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270</v>
      </c>
      <c r="AT170" s="243" t="s">
        <v>390</v>
      </c>
      <c r="AU170" s="243" t="s">
        <v>89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230</v>
      </c>
      <c r="BM170" s="243" t="s">
        <v>6004</v>
      </c>
    </row>
    <row r="171" s="13" customFormat="1">
      <c r="A171" s="13"/>
      <c r="B171" s="245"/>
      <c r="C171" s="246"/>
      <c r="D171" s="247" t="s">
        <v>232</v>
      </c>
      <c r="E171" s="248" t="s">
        <v>1</v>
      </c>
      <c r="F171" s="249" t="s">
        <v>6005</v>
      </c>
      <c r="G171" s="246"/>
      <c r="H171" s="250">
        <v>98.5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232</v>
      </c>
      <c r="AU171" s="256" t="s">
        <v>89</v>
      </c>
      <c r="AV171" s="13" t="s">
        <v>89</v>
      </c>
      <c r="AW171" s="13" t="s">
        <v>33</v>
      </c>
      <c r="AX171" s="13" t="s">
        <v>78</v>
      </c>
      <c r="AY171" s="256" t="s">
        <v>224</v>
      </c>
    </row>
    <row r="172" s="15" customFormat="1">
      <c r="A172" s="15"/>
      <c r="B172" s="267"/>
      <c r="C172" s="268"/>
      <c r="D172" s="247" t="s">
        <v>232</v>
      </c>
      <c r="E172" s="269" t="s">
        <v>1</v>
      </c>
      <c r="F172" s="270" t="s">
        <v>248</v>
      </c>
      <c r="G172" s="268"/>
      <c r="H172" s="271">
        <v>98.5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232</v>
      </c>
      <c r="AU172" s="277" t="s">
        <v>89</v>
      </c>
      <c r="AV172" s="15" t="s">
        <v>230</v>
      </c>
      <c r="AW172" s="15" t="s">
        <v>33</v>
      </c>
      <c r="AX172" s="15" t="s">
        <v>84</v>
      </c>
      <c r="AY172" s="277" t="s">
        <v>224</v>
      </c>
    </row>
    <row r="173" s="2" customFormat="1" ht="21.75" customHeight="1">
      <c r="A173" s="40"/>
      <c r="B173" s="41"/>
      <c r="C173" s="231" t="s">
        <v>357</v>
      </c>
      <c r="D173" s="231" t="s">
        <v>226</v>
      </c>
      <c r="E173" s="232" t="s">
        <v>5618</v>
      </c>
      <c r="F173" s="233" t="s">
        <v>5619</v>
      </c>
      <c r="G173" s="234" t="s">
        <v>273</v>
      </c>
      <c r="H173" s="235">
        <v>22.5</v>
      </c>
      <c r="I173" s="236"/>
      <c r="J173" s="237">
        <f>ROUND(I173*H173,2)</f>
        <v>0</v>
      </c>
      <c r="K173" s="238"/>
      <c r="L173" s="46"/>
      <c r="M173" s="239" t="s">
        <v>1</v>
      </c>
      <c r="N173" s="240" t="s">
        <v>44</v>
      </c>
      <c r="O173" s="93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3" t="s">
        <v>230</v>
      </c>
      <c r="AT173" s="243" t="s">
        <v>226</v>
      </c>
      <c r="AU173" s="243" t="s">
        <v>89</v>
      </c>
      <c r="AY173" s="19" t="s">
        <v>224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9" t="s">
        <v>89</v>
      </c>
      <c r="BK173" s="244">
        <f>ROUND(I173*H173,2)</f>
        <v>0</v>
      </c>
      <c r="BL173" s="19" t="s">
        <v>230</v>
      </c>
      <c r="BM173" s="243" t="s">
        <v>6006</v>
      </c>
    </row>
    <row r="174" s="13" customFormat="1">
      <c r="A174" s="13"/>
      <c r="B174" s="245"/>
      <c r="C174" s="246"/>
      <c r="D174" s="247" t="s">
        <v>232</v>
      </c>
      <c r="E174" s="248" t="s">
        <v>1</v>
      </c>
      <c r="F174" s="249" t="s">
        <v>6007</v>
      </c>
      <c r="G174" s="246"/>
      <c r="H174" s="250">
        <v>22.5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232</v>
      </c>
      <c r="AU174" s="256" t="s">
        <v>89</v>
      </c>
      <c r="AV174" s="13" t="s">
        <v>89</v>
      </c>
      <c r="AW174" s="13" t="s">
        <v>33</v>
      </c>
      <c r="AX174" s="13" t="s">
        <v>78</v>
      </c>
      <c r="AY174" s="256" t="s">
        <v>224</v>
      </c>
    </row>
    <row r="175" s="15" customFormat="1">
      <c r="A175" s="15"/>
      <c r="B175" s="267"/>
      <c r="C175" s="268"/>
      <c r="D175" s="247" t="s">
        <v>232</v>
      </c>
      <c r="E175" s="269" t="s">
        <v>1</v>
      </c>
      <c r="F175" s="270" t="s">
        <v>248</v>
      </c>
      <c r="G175" s="268"/>
      <c r="H175" s="271">
        <v>22.5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232</v>
      </c>
      <c r="AU175" s="277" t="s">
        <v>89</v>
      </c>
      <c r="AV175" s="15" t="s">
        <v>230</v>
      </c>
      <c r="AW175" s="15" t="s">
        <v>33</v>
      </c>
      <c r="AX175" s="15" t="s">
        <v>84</v>
      </c>
      <c r="AY175" s="277" t="s">
        <v>224</v>
      </c>
    </row>
    <row r="176" s="2" customFormat="1" ht="16.5" customHeight="1">
      <c r="A176" s="40"/>
      <c r="B176" s="41"/>
      <c r="C176" s="278" t="s">
        <v>361</v>
      </c>
      <c r="D176" s="278" t="s">
        <v>390</v>
      </c>
      <c r="E176" s="279" t="s">
        <v>5621</v>
      </c>
      <c r="F176" s="280" t="s">
        <v>5622</v>
      </c>
      <c r="G176" s="281" t="s">
        <v>273</v>
      </c>
      <c r="H176" s="282">
        <v>22.84</v>
      </c>
      <c r="I176" s="283"/>
      <c r="J176" s="284">
        <f>ROUND(I176*H176,2)</f>
        <v>0</v>
      </c>
      <c r="K176" s="285"/>
      <c r="L176" s="286"/>
      <c r="M176" s="287" t="s">
        <v>1</v>
      </c>
      <c r="N176" s="288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270</v>
      </c>
      <c r="AT176" s="243" t="s">
        <v>390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230</v>
      </c>
      <c r="BM176" s="243" t="s">
        <v>6008</v>
      </c>
    </row>
    <row r="177" s="2" customFormat="1" ht="16.5" customHeight="1">
      <c r="A177" s="40"/>
      <c r="B177" s="41"/>
      <c r="C177" s="231" t="s">
        <v>367</v>
      </c>
      <c r="D177" s="231" t="s">
        <v>226</v>
      </c>
      <c r="E177" s="232" t="s">
        <v>6009</v>
      </c>
      <c r="F177" s="233" t="s">
        <v>6010</v>
      </c>
      <c r="G177" s="234" t="s">
        <v>273</v>
      </c>
      <c r="H177" s="235">
        <v>63.5</v>
      </c>
      <c r="I177" s="236"/>
      <c r="J177" s="237">
        <f>ROUND(I177*H177,2)</f>
        <v>0</v>
      </c>
      <c r="K177" s="238"/>
      <c r="L177" s="46"/>
      <c r="M177" s="239" t="s">
        <v>1</v>
      </c>
      <c r="N177" s="240" t="s">
        <v>44</v>
      </c>
      <c r="O177" s="93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3" t="s">
        <v>230</v>
      </c>
      <c r="AT177" s="243" t="s">
        <v>226</v>
      </c>
      <c r="AU177" s="243" t="s">
        <v>89</v>
      </c>
      <c r="AY177" s="19" t="s">
        <v>224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9" t="s">
        <v>89</v>
      </c>
      <c r="BK177" s="244">
        <f>ROUND(I177*H177,2)</f>
        <v>0</v>
      </c>
      <c r="BL177" s="19" t="s">
        <v>230</v>
      </c>
      <c r="BM177" s="243" t="s">
        <v>6011</v>
      </c>
    </row>
    <row r="178" s="13" customFormat="1">
      <c r="A178" s="13"/>
      <c r="B178" s="245"/>
      <c r="C178" s="246"/>
      <c r="D178" s="247" t="s">
        <v>232</v>
      </c>
      <c r="E178" s="248" t="s">
        <v>1</v>
      </c>
      <c r="F178" s="249" t="s">
        <v>6012</v>
      </c>
      <c r="G178" s="246"/>
      <c r="H178" s="250">
        <v>63.5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232</v>
      </c>
      <c r="AU178" s="256" t="s">
        <v>89</v>
      </c>
      <c r="AV178" s="13" t="s">
        <v>89</v>
      </c>
      <c r="AW178" s="13" t="s">
        <v>33</v>
      </c>
      <c r="AX178" s="13" t="s">
        <v>78</v>
      </c>
      <c r="AY178" s="256" t="s">
        <v>224</v>
      </c>
    </row>
    <row r="179" s="15" customFormat="1">
      <c r="A179" s="15"/>
      <c r="B179" s="267"/>
      <c r="C179" s="268"/>
      <c r="D179" s="247" t="s">
        <v>232</v>
      </c>
      <c r="E179" s="269" t="s">
        <v>1</v>
      </c>
      <c r="F179" s="270" t="s">
        <v>248</v>
      </c>
      <c r="G179" s="268"/>
      <c r="H179" s="271">
        <v>63.5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232</v>
      </c>
      <c r="AU179" s="277" t="s">
        <v>89</v>
      </c>
      <c r="AV179" s="15" t="s">
        <v>230</v>
      </c>
      <c r="AW179" s="15" t="s">
        <v>33</v>
      </c>
      <c r="AX179" s="15" t="s">
        <v>84</v>
      </c>
      <c r="AY179" s="277" t="s">
        <v>224</v>
      </c>
    </row>
    <row r="180" s="2" customFormat="1" ht="16.5" customHeight="1">
      <c r="A180" s="40"/>
      <c r="B180" s="41"/>
      <c r="C180" s="278" t="s">
        <v>373</v>
      </c>
      <c r="D180" s="278" t="s">
        <v>390</v>
      </c>
      <c r="E180" s="279" t="s">
        <v>6013</v>
      </c>
      <c r="F180" s="280" t="s">
        <v>6014</v>
      </c>
      <c r="G180" s="281" t="s">
        <v>273</v>
      </c>
      <c r="H180" s="282">
        <v>65.409999999999997</v>
      </c>
      <c r="I180" s="283"/>
      <c r="J180" s="284">
        <f>ROUND(I180*H180,2)</f>
        <v>0</v>
      </c>
      <c r="K180" s="285"/>
      <c r="L180" s="286"/>
      <c r="M180" s="287" t="s">
        <v>1</v>
      </c>
      <c r="N180" s="288" t="s">
        <v>44</v>
      </c>
      <c r="O180" s="93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3" t="s">
        <v>270</v>
      </c>
      <c r="AT180" s="243" t="s">
        <v>390</v>
      </c>
      <c r="AU180" s="243" t="s">
        <v>89</v>
      </c>
      <c r="AY180" s="19" t="s">
        <v>224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9" t="s">
        <v>89</v>
      </c>
      <c r="BK180" s="244">
        <f>ROUND(I180*H180,2)</f>
        <v>0</v>
      </c>
      <c r="BL180" s="19" t="s">
        <v>230</v>
      </c>
      <c r="BM180" s="243" t="s">
        <v>6015</v>
      </c>
    </row>
    <row r="181" s="2" customFormat="1" ht="16.5" customHeight="1">
      <c r="A181" s="40"/>
      <c r="B181" s="41"/>
      <c r="C181" s="231" t="s">
        <v>379</v>
      </c>
      <c r="D181" s="231" t="s">
        <v>226</v>
      </c>
      <c r="E181" s="232" t="s">
        <v>6016</v>
      </c>
      <c r="F181" s="233" t="s">
        <v>6017</v>
      </c>
      <c r="G181" s="234" t="s">
        <v>386</v>
      </c>
      <c r="H181" s="235">
        <v>1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230</v>
      </c>
      <c r="AT181" s="243" t="s">
        <v>226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230</v>
      </c>
      <c r="BM181" s="243" t="s">
        <v>6018</v>
      </c>
    </row>
    <row r="182" s="2" customFormat="1" ht="16.5" customHeight="1">
      <c r="A182" s="40"/>
      <c r="B182" s="41"/>
      <c r="C182" s="278" t="s">
        <v>286</v>
      </c>
      <c r="D182" s="278" t="s">
        <v>390</v>
      </c>
      <c r="E182" s="279" t="s">
        <v>6019</v>
      </c>
      <c r="F182" s="280" t="s">
        <v>6020</v>
      </c>
      <c r="G182" s="281" t="s">
        <v>386</v>
      </c>
      <c r="H182" s="282">
        <v>1</v>
      </c>
      <c r="I182" s="283"/>
      <c r="J182" s="284">
        <f>ROUND(I182*H182,2)</f>
        <v>0</v>
      </c>
      <c r="K182" s="285"/>
      <c r="L182" s="286"/>
      <c r="M182" s="287" t="s">
        <v>1</v>
      </c>
      <c r="N182" s="288" t="s">
        <v>44</v>
      </c>
      <c r="O182" s="93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3" t="s">
        <v>270</v>
      </c>
      <c r="AT182" s="243" t="s">
        <v>390</v>
      </c>
      <c r="AU182" s="243" t="s">
        <v>89</v>
      </c>
      <c r="AY182" s="19" t="s">
        <v>224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9" t="s">
        <v>89</v>
      </c>
      <c r="BK182" s="244">
        <f>ROUND(I182*H182,2)</f>
        <v>0</v>
      </c>
      <c r="BL182" s="19" t="s">
        <v>230</v>
      </c>
      <c r="BM182" s="243" t="s">
        <v>6021</v>
      </c>
    </row>
    <row r="183" s="2" customFormat="1" ht="16.5" customHeight="1">
      <c r="A183" s="40"/>
      <c r="B183" s="41"/>
      <c r="C183" s="231" t="s">
        <v>389</v>
      </c>
      <c r="D183" s="231" t="s">
        <v>226</v>
      </c>
      <c r="E183" s="232" t="s">
        <v>5636</v>
      </c>
      <c r="F183" s="233" t="s">
        <v>5637</v>
      </c>
      <c r="G183" s="234" t="s">
        <v>386</v>
      </c>
      <c r="H183" s="235">
        <v>6</v>
      </c>
      <c r="I183" s="236"/>
      <c r="J183" s="237">
        <f>ROUND(I183*H183,2)</f>
        <v>0</v>
      </c>
      <c r="K183" s="238"/>
      <c r="L183" s="46"/>
      <c r="M183" s="239" t="s">
        <v>1</v>
      </c>
      <c r="N183" s="240" t="s">
        <v>44</v>
      </c>
      <c r="O183" s="93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3" t="s">
        <v>230</v>
      </c>
      <c r="AT183" s="243" t="s">
        <v>226</v>
      </c>
      <c r="AU183" s="243" t="s">
        <v>89</v>
      </c>
      <c r="AY183" s="19" t="s">
        <v>224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9" t="s">
        <v>89</v>
      </c>
      <c r="BK183" s="244">
        <f>ROUND(I183*H183,2)</f>
        <v>0</v>
      </c>
      <c r="BL183" s="19" t="s">
        <v>230</v>
      </c>
      <c r="BM183" s="243" t="s">
        <v>6022</v>
      </c>
    </row>
    <row r="184" s="2" customFormat="1" ht="16.5" customHeight="1">
      <c r="A184" s="40"/>
      <c r="B184" s="41"/>
      <c r="C184" s="278" t="s">
        <v>397</v>
      </c>
      <c r="D184" s="278" t="s">
        <v>390</v>
      </c>
      <c r="E184" s="279" t="s">
        <v>5639</v>
      </c>
      <c r="F184" s="280" t="s">
        <v>5640</v>
      </c>
      <c r="G184" s="281" t="s">
        <v>386</v>
      </c>
      <c r="H184" s="282">
        <v>6</v>
      </c>
      <c r="I184" s="283"/>
      <c r="J184" s="284">
        <f>ROUND(I184*H184,2)</f>
        <v>0</v>
      </c>
      <c r="K184" s="285"/>
      <c r="L184" s="286"/>
      <c r="M184" s="287" t="s">
        <v>1</v>
      </c>
      <c r="N184" s="288" t="s">
        <v>44</v>
      </c>
      <c r="O184" s="93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3" t="s">
        <v>270</v>
      </c>
      <c r="AT184" s="243" t="s">
        <v>390</v>
      </c>
      <c r="AU184" s="243" t="s">
        <v>89</v>
      </c>
      <c r="AY184" s="19" t="s">
        <v>224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9" t="s">
        <v>89</v>
      </c>
      <c r="BK184" s="244">
        <f>ROUND(I184*H184,2)</f>
        <v>0</v>
      </c>
      <c r="BL184" s="19" t="s">
        <v>230</v>
      </c>
      <c r="BM184" s="243" t="s">
        <v>6023</v>
      </c>
    </row>
    <row r="185" s="2" customFormat="1" ht="16.5" customHeight="1">
      <c r="A185" s="40"/>
      <c r="B185" s="41"/>
      <c r="C185" s="231" t="s">
        <v>407</v>
      </c>
      <c r="D185" s="231" t="s">
        <v>226</v>
      </c>
      <c r="E185" s="232" t="s">
        <v>6024</v>
      </c>
      <c r="F185" s="233" t="s">
        <v>6025</v>
      </c>
      <c r="G185" s="234" t="s">
        <v>386</v>
      </c>
      <c r="H185" s="235">
        <v>3</v>
      </c>
      <c r="I185" s="236"/>
      <c r="J185" s="237">
        <f>ROUND(I185*H185,2)</f>
        <v>0</v>
      </c>
      <c r="K185" s="238"/>
      <c r="L185" s="46"/>
      <c r="M185" s="239" t="s">
        <v>1</v>
      </c>
      <c r="N185" s="240" t="s">
        <v>44</v>
      </c>
      <c r="O185" s="93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3" t="s">
        <v>230</v>
      </c>
      <c r="AT185" s="243" t="s">
        <v>226</v>
      </c>
      <c r="AU185" s="243" t="s">
        <v>89</v>
      </c>
      <c r="AY185" s="19" t="s">
        <v>224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9" t="s">
        <v>89</v>
      </c>
      <c r="BK185" s="244">
        <f>ROUND(I185*H185,2)</f>
        <v>0</v>
      </c>
      <c r="BL185" s="19" t="s">
        <v>230</v>
      </c>
      <c r="BM185" s="243" t="s">
        <v>6026</v>
      </c>
    </row>
    <row r="186" s="2" customFormat="1" ht="16.5" customHeight="1">
      <c r="A186" s="40"/>
      <c r="B186" s="41"/>
      <c r="C186" s="278" t="s">
        <v>395</v>
      </c>
      <c r="D186" s="278" t="s">
        <v>390</v>
      </c>
      <c r="E186" s="279" t="s">
        <v>6027</v>
      </c>
      <c r="F186" s="280" t="s">
        <v>6028</v>
      </c>
      <c r="G186" s="281" t="s">
        <v>386</v>
      </c>
      <c r="H186" s="282">
        <v>3</v>
      </c>
      <c r="I186" s="283"/>
      <c r="J186" s="284">
        <f>ROUND(I186*H186,2)</f>
        <v>0</v>
      </c>
      <c r="K186" s="285"/>
      <c r="L186" s="286"/>
      <c r="M186" s="287" t="s">
        <v>1</v>
      </c>
      <c r="N186" s="288" t="s">
        <v>44</v>
      </c>
      <c r="O186" s="93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3" t="s">
        <v>270</v>
      </c>
      <c r="AT186" s="243" t="s">
        <v>390</v>
      </c>
      <c r="AU186" s="243" t="s">
        <v>89</v>
      </c>
      <c r="AY186" s="19" t="s">
        <v>224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9" t="s">
        <v>89</v>
      </c>
      <c r="BK186" s="244">
        <f>ROUND(I186*H186,2)</f>
        <v>0</v>
      </c>
      <c r="BL186" s="19" t="s">
        <v>230</v>
      </c>
      <c r="BM186" s="243" t="s">
        <v>6029</v>
      </c>
    </row>
    <row r="187" s="2" customFormat="1" ht="16.5" customHeight="1">
      <c r="A187" s="40"/>
      <c r="B187" s="41"/>
      <c r="C187" s="231" t="s">
        <v>418</v>
      </c>
      <c r="D187" s="231" t="s">
        <v>226</v>
      </c>
      <c r="E187" s="232" t="s">
        <v>6030</v>
      </c>
      <c r="F187" s="233" t="s">
        <v>6031</v>
      </c>
      <c r="G187" s="234" t="s">
        <v>386</v>
      </c>
      <c r="H187" s="235">
        <v>2</v>
      </c>
      <c r="I187" s="236"/>
      <c r="J187" s="237">
        <f>ROUND(I187*H187,2)</f>
        <v>0</v>
      </c>
      <c r="K187" s="238"/>
      <c r="L187" s="46"/>
      <c r="M187" s="239" t="s">
        <v>1</v>
      </c>
      <c r="N187" s="240" t="s">
        <v>44</v>
      </c>
      <c r="O187" s="93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3" t="s">
        <v>230</v>
      </c>
      <c r="AT187" s="243" t="s">
        <v>226</v>
      </c>
      <c r="AU187" s="243" t="s">
        <v>89</v>
      </c>
      <c r="AY187" s="19" t="s">
        <v>224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9" t="s">
        <v>89</v>
      </c>
      <c r="BK187" s="244">
        <f>ROUND(I187*H187,2)</f>
        <v>0</v>
      </c>
      <c r="BL187" s="19" t="s">
        <v>230</v>
      </c>
      <c r="BM187" s="243" t="s">
        <v>6032</v>
      </c>
    </row>
    <row r="188" s="2" customFormat="1" ht="16.5" customHeight="1">
      <c r="A188" s="40"/>
      <c r="B188" s="41"/>
      <c r="C188" s="278" t="s">
        <v>423</v>
      </c>
      <c r="D188" s="278" t="s">
        <v>390</v>
      </c>
      <c r="E188" s="279" t="s">
        <v>6033</v>
      </c>
      <c r="F188" s="280" t="s">
        <v>6034</v>
      </c>
      <c r="G188" s="281" t="s">
        <v>386</v>
      </c>
      <c r="H188" s="282">
        <v>2</v>
      </c>
      <c r="I188" s="283"/>
      <c r="J188" s="284">
        <f>ROUND(I188*H188,2)</f>
        <v>0</v>
      </c>
      <c r="K188" s="285"/>
      <c r="L188" s="286"/>
      <c r="M188" s="287" t="s">
        <v>1</v>
      </c>
      <c r="N188" s="288" t="s">
        <v>44</v>
      </c>
      <c r="O188" s="93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3" t="s">
        <v>270</v>
      </c>
      <c r="AT188" s="243" t="s">
        <v>390</v>
      </c>
      <c r="AU188" s="243" t="s">
        <v>89</v>
      </c>
      <c r="AY188" s="19" t="s">
        <v>224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9" t="s">
        <v>89</v>
      </c>
      <c r="BK188" s="244">
        <f>ROUND(I188*H188,2)</f>
        <v>0</v>
      </c>
      <c r="BL188" s="19" t="s">
        <v>230</v>
      </c>
      <c r="BM188" s="243" t="s">
        <v>6035</v>
      </c>
    </row>
    <row r="189" s="2" customFormat="1" ht="16.5" customHeight="1">
      <c r="A189" s="40"/>
      <c r="B189" s="41"/>
      <c r="C189" s="231" t="s">
        <v>428</v>
      </c>
      <c r="D189" s="231" t="s">
        <v>226</v>
      </c>
      <c r="E189" s="232" t="s">
        <v>6036</v>
      </c>
      <c r="F189" s="233" t="s">
        <v>6037</v>
      </c>
      <c r="G189" s="234" t="s">
        <v>386</v>
      </c>
      <c r="H189" s="235">
        <v>2</v>
      </c>
      <c r="I189" s="236"/>
      <c r="J189" s="237">
        <f>ROUND(I189*H189,2)</f>
        <v>0</v>
      </c>
      <c r="K189" s="238"/>
      <c r="L189" s="46"/>
      <c r="M189" s="239" t="s">
        <v>1</v>
      </c>
      <c r="N189" s="240" t="s">
        <v>44</v>
      </c>
      <c r="O189" s="93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3" t="s">
        <v>230</v>
      </c>
      <c r="AT189" s="243" t="s">
        <v>226</v>
      </c>
      <c r="AU189" s="243" t="s">
        <v>89</v>
      </c>
      <c r="AY189" s="19" t="s">
        <v>224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9" t="s">
        <v>89</v>
      </c>
      <c r="BK189" s="244">
        <f>ROUND(I189*H189,2)</f>
        <v>0</v>
      </c>
      <c r="BL189" s="19" t="s">
        <v>230</v>
      </c>
      <c r="BM189" s="243" t="s">
        <v>6038</v>
      </c>
    </row>
    <row r="190" s="2" customFormat="1" ht="16.5" customHeight="1">
      <c r="A190" s="40"/>
      <c r="B190" s="41"/>
      <c r="C190" s="278" t="s">
        <v>433</v>
      </c>
      <c r="D190" s="278" t="s">
        <v>390</v>
      </c>
      <c r="E190" s="279" t="s">
        <v>6039</v>
      </c>
      <c r="F190" s="280" t="s">
        <v>6040</v>
      </c>
      <c r="G190" s="281" t="s">
        <v>386</v>
      </c>
      <c r="H190" s="282">
        <v>2</v>
      </c>
      <c r="I190" s="283"/>
      <c r="J190" s="284">
        <f>ROUND(I190*H190,2)</f>
        <v>0</v>
      </c>
      <c r="K190" s="285"/>
      <c r="L190" s="286"/>
      <c r="M190" s="287" t="s">
        <v>1</v>
      </c>
      <c r="N190" s="288" t="s">
        <v>44</v>
      </c>
      <c r="O190" s="93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270</v>
      </c>
      <c r="AT190" s="243" t="s">
        <v>390</v>
      </c>
      <c r="AU190" s="243" t="s">
        <v>89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230</v>
      </c>
      <c r="BM190" s="243" t="s">
        <v>6041</v>
      </c>
    </row>
    <row r="191" s="2" customFormat="1" ht="16.5" customHeight="1">
      <c r="A191" s="40"/>
      <c r="B191" s="41"/>
      <c r="C191" s="231" t="s">
        <v>437</v>
      </c>
      <c r="D191" s="231" t="s">
        <v>226</v>
      </c>
      <c r="E191" s="232" t="s">
        <v>6042</v>
      </c>
      <c r="F191" s="233" t="s">
        <v>6043</v>
      </c>
      <c r="G191" s="234" t="s">
        <v>386</v>
      </c>
      <c r="H191" s="235">
        <v>2</v>
      </c>
      <c r="I191" s="236"/>
      <c r="J191" s="237">
        <f>ROUND(I191*H191,2)</f>
        <v>0</v>
      </c>
      <c r="K191" s="238"/>
      <c r="L191" s="46"/>
      <c r="M191" s="239" t="s">
        <v>1</v>
      </c>
      <c r="N191" s="240" t="s">
        <v>44</v>
      </c>
      <c r="O191" s="93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3" t="s">
        <v>230</v>
      </c>
      <c r="AT191" s="243" t="s">
        <v>226</v>
      </c>
      <c r="AU191" s="243" t="s">
        <v>89</v>
      </c>
      <c r="AY191" s="19" t="s">
        <v>224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9" t="s">
        <v>89</v>
      </c>
      <c r="BK191" s="244">
        <f>ROUND(I191*H191,2)</f>
        <v>0</v>
      </c>
      <c r="BL191" s="19" t="s">
        <v>230</v>
      </c>
      <c r="BM191" s="243" t="s">
        <v>6044</v>
      </c>
    </row>
    <row r="192" s="2" customFormat="1" ht="16.5" customHeight="1">
      <c r="A192" s="40"/>
      <c r="B192" s="41"/>
      <c r="C192" s="278" t="s">
        <v>441</v>
      </c>
      <c r="D192" s="278" t="s">
        <v>390</v>
      </c>
      <c r="E192" s="279" t="s">
        <v>6045</v>
      </c>
      <c r="F192" s="280" t="s">
        <v>5646</v>
      </c>
      <c r="G192" s="281" t="s">
        <v>386</v>
      </c>
      <c r="H192" s="282">
        <v>2</v>
      </c>
      <c r="I192" s="283"/>
      <c r="J192" s="284">
        <f>ROUND(I192*H192,2)</f>
        <v>0</v>
      </c>
      <c r="K192" s="285"/>
      <c r="L192" s="286"/>
      <c r="M192" s="287" t="s">
        <v>1</v>
      </c>
      <c r="N192" s="288" t="s">
        <v>44</v>
      </c>
      <c r="O192" s="93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3" t="s">
        <v>270</v>
      </c>
      <c r="AT192" s="243" t="s">
        <v>390</v>
      </c>
      <c r="AU192" s="243" t="s">
        <v>89</v>
      </c>
      <c r="AY192" s="19" t="s">
        <v>224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9" t="s">
        <v>89</v>
      </c>
      <c r="BK192" s="244">
        <f>ROUND(I192*H192,2)</f>
        <v>0</v>
      </c>
      <c r="BL192" s="19" t="s">
        <v>230</v>
      </c>
      <c r="BM192" s="243" t="s">
        <v>6046</v>
      </c>
    </row>
    <row r="193" s="2" customFormat="1" ht="16.5" customHeight="1">
      <c r="A193" s="40"/>
      <c r="B193" s="41"/>
      <c r="C193" s="231" t="s">
        <v>446</v>
      </c>
      <c r="D193" s="231" t="s">
        <v>226</v>
      </c>
      <c r="E193" s="232" t="s">
        <v>6047</v>
      </c>
      <c r="F193" s="233" t="s">
        <v>6048</v>
      </c>
      <c r="G193" s="234" t="s">
        <v>386</v>
      </c>
      <c r="H193" s="235">
        <v>2</v>
      </c>
      <c r="I193" s="236"/>
      <c r="J193" s="237">
        <f>ROUND(I193*H193,2)</f>
        <v>0</v>
      </c>
      <c r="K193" s="238"/>
      <c r="L193" s="46"/>
      <c r="M193" s="239" t="s">
        <v>1</v>
      </c>
      <c r="N193" s="240" t="s">
        <v>44</v>
      </c>
      <c r="O193" s="93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230</v>
      </c>
      <c r="AT193" s="243" t="s">
        <v>226</v>
      </c>
      <c r="AU193" s="243" t="s">
        <v>89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230</v>
      </c>
      <c r="BM193" s="243" t="s">
        <v>6049</v>
      </c>
    </row>
    <row r="194" s="2" customFormat="1" ht="16.5" customHeight="1">
      <c r="A194" s="40"/>
      <c r="B194" s="41"/>
      <c r="C194" s="278" t="s">
        <v>451</v>
      </c>
      <c r="D194" s="278" t="s">
        <v>390</v>
      </c>
      <c r="E194" s="279" t="s">
        <v>6050</v>
      </c>
      <c r="F194" s="280" t="s">
        <v>6051</v>
      </c>
      <c r="G194" s="281" t="s">
        <v>386</v>
      </c>
      <c r="H194" s="282">
        <v>1</v>
      </c>
      <c r="I194" s="283"/>
      <c r="J194" s="284">
        <f>ROUND(I194*H194,2)</f>
        <v>0</v>
      </c>
      <c r="K194" s="285"/>
      <c r="L194" s="286"/>
      <c r="M194" s="287" t="s">
        <v>1</v>
      </c>
      <c r="N194" s="288" t="s">
        <v>44</v>
      </c>
      <c r="O194" s="93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3" t="s">
        <v>270</v>
      </c>
      <c r="AT194" s="243" t="s">
        <v>390</v>
      </c>
      <c r="AU194" s="243" t="s">
        <v>89</v>
      </c>
      <c r="AY194" s="19" t="s">
        <v>224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9" t="s">
        <v>89</v>
      </c>
      <c r="BK194" s="244">
        <f>ROUND(I194*H194,2)</f>
        <v>0</v>
      </c>
      <c r="BL194" s="19" t="s">
        <v>230</v>
      </c>
      <c r="BM194" s="243" t="s">
        <v>6052</v>
      </c>
    </row>
    <row r="195" s="2" customFormat="1" ht="16.5" customHeight="1">
      <c r="A195" s="40"/>
      <c r="B195" s="41"/>
      <c r="C195" s="278" t="s">
        <v>455</v>
      </c>
      <c r="D195" s="278" t="s">
        <v>390</v>
      </c>
      <c r="E195" s="279" t="s">
        <v>6053</v>
      </c>
      <c r="F195" s="280" t="s">
        <v>6051</v>
      </c>
      <c r="G195" s="281" t="s">
        <v>386</v>
      </c>
      <c r="H195" s="282">
        <v>1</v>
      </c>
      <c r="I195" s="283"/>
      <c r="J195" s="284">
        <f>ROUND(I195*H195,2)</f>
        <v>0</v>
      </c>
      <c r="K195" s="285"/>
      <c r="L195" s="286"/>
      <c r="M195" s="287" t="s">
        <v>1</v>
      </c>
      <c r="N195" s="288" t="s">
        <v>44</v>
      </c>
      <c r="O195" s="93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3" t="s">
        <v>270</v>
      </c>
      <c r="AT195" s="243" t="s">
        <v>390</v>
      </c>
      <c r="AU195" s="243" t="s">
        <v>89</v>
      </c>
      <c r="AY195" s="19" t="s">
        <v>224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9" t="s">
        <v>89</v>
      </c>
      <c r="BK195" s="244">
        <f>ROUND(I195*H195,2)</f>
        <v>0</v>
      </c>
      <c r="BL195" s="19" t="s">
        <v>230</v>
      </c>
      <c r="BM195" s="243" t="s">
        <v>6054</v>
      </c>
    </row>
    <row r="196" s="2" customFormat="1" ht="16.5" customHeight="1">
      <c r="A196" s="40"/>
      <c r="B196" s="41"/>
      <c r="C196" s="231" t="s">
        <v>462</v>
      </c>
      <c r="D196" s="231" t="s">
        <v>226</v>
      </c>
      <c r="E196" s="232" t="s">
        <v>5696</v>
      </c>
      <c r="F196" s="233" t="s">
        <v>5697</v>
      </c>
      <c r="G196" s="234" t="s">
        <v>273</v>
      </c>
      <c r="H196" s="235">
        <v>98.5</v>
      </c>
      <c r="I196" s="236"/>
      <c r="J196" s="237">
        <f>ROUND(I196*H196,2)</f>
        <v>0</v>
      </c>
      <c r="K196" s="238"/>
      <c r="L196" s="46"/>
      <c r="M196" s="239" t="s">
        <v>1</v>
      </c>
      <c r="N196" s="240" t="s">
        <v>44</v>
      </c>
      <c r="O196" s="93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3" t="s">
        <v>230</v>
      </c>
      <c r="AT196" s="243" t="s">
        <v>226</v>
      </c>
      <c r="AU196" s="243" t="s">
        <v>89</v>
      </c>
      <c r="AY196" s="19" t="s">
        <v>224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9" t="s">
        <v>89</v>
      </c>
      <c r="BK196" s="244">
        <f>ROUND(I196*H196,2)</f>
        <v>0</v>
      </c>
      <c r="BL196" s="19" t="s">
        <v>230</v>
      </c>
      <c r="BM196" s="243" t="s">
        <v>6055</v>
      </c>
    </row>
    <row r="197" s="13" customFormat="1">
      <c r="A197" s="13"/>
      <c r="B197" s="245"/>
      <c r="C197" s="246"/>
      <c r="D197" s="247" t="s">
        <v>232</v>
      </c>
      <c r="E197" s="248" t="s">
        <v>1</v>
      </c>
      <c r="F197" s="249" t="s">
        <v>6056</v>
      </c>
      <c r="G197" s="246"/>
      <c r="H197" s="250">
        <v>98.5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232</v>
      </c>
      <c r="AU197" s="256" t="s">
        <v>89</v>
      </c>
      <c r="AV197" s="13" t="s">
        <v>89</v>
      </c>
      <c r="AW197" s="13" t="s">
        <v>33</v>
      </c>
      <c r="AX197" s="13" t="s">
        <v>78</v>
      </c>
      <c r="AY197" s="256" t="s">
        <v>224</v>
      </c>
    </row>
    <row r="198" s="15" customFormat="1">
      <c r="A198" s="15"/>
      <c r="B198" s="267"/>
      <c r="C198" s="268"/>
      <c r="D198" s="247" t="s">
        <v>232</v>
      </c>
      <c r="E198" s="269" t="s">
        <v>1</v>
      </c>
      <c r="F198" s="270" t="s">
        <v>248</v>
      </c>
      <c r="G198" s="268"/>
      <c r="H198" s="271">
        <v>98.5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232</v>
      </c>
      <c r="AU198" s="277" t="s">
        <v>89</v>
      </c>
      <c r="AV198" s="15" t="s">
        <v>230</v>
      </c>
      <c r="AW198" s="15" t="s">
        <v>33</v>
      </c>
      <c r="AX198" s="15" t="s">
        <v>84</v>
      </c>
      <c r="AY198" s="277" t="s">
        <v>224</v>
      </c>
    </row>
    <row r="199" s="2" customFormat="1" ht="16.5" customHeight="1">
      <c r="A199" s="40"/>
      <c r="B199" s="41"/>
      <c r="C199" s="231" t="s">
        <v>470</v>
      </c>
      <c r="D199" s="231" t="s">
        <v>226</v>
      </c>
      <c r="E199" s="232" t="s">
        <v>5700</v>
      </c>
      <c r="F199" s="233" t="s">
        <v>5701</v>
      </c>
      <c r="G199" s="234" t="s">
        <v>273</v>
      </c>
      <c r="H199" s="235">
        <v>98.5</v>
      </c>
      <c r="I199" s="236"/>
      <c r="J199" s="237">
        <f>ROUND(I199*H199,2)</f>
        <v>0</v>
      </c>
      <c r="K199" s="238"/>
      <c r="L199" s="46"/>
      <c r="M199" s="239" t="s">
        <v>1</v>
      </c>
      <c r="N199" s="240" t="s">
        <v>44</v>
      </c>
      <c r="O199" s="93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3" t="s">
        <v>230</v>
      </c>
      <c r="AT199" s="243" t="s">
        <v>226</v>
      </c>
      <c r="AU199" s="243" t="s">
        <v>89</v>
      </c>
      <c r="AY199" s="19" t="s">
        <v>224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9" t="s">
        <v>89</v>
      </c>
      <c r="BK199" s="244">
        <f>ROUND(I199*H199,2)</f>
        <v>0</v>
      </c>
      <c r="BL199" s="19" t="s">
        <v>230</v>
      </c>
      <c r="BM199" s="243" t="s">
        <v>6057</v>
      </c>
    </row>
    <row r="200" s="2" customFormat="1" ht="16.5" customHeight="1">
      <c r="A200" s="40"/>
      <c r="B200" s="41"/>
      <c r="C200" s="231" t="s">
        <v>477</v>
      </c>
      <c r="D200" s="231" t="s">
        <v>226</v>
      </c>
      <c r="E200" s="232" t="s">
        <v>5703</v>
      </c>
      <c r="F200" s="233" t="s">
        <v>5704</v>
      </c>
      <c r="G200" s="234" t="s">
        <v>5705</v>
      </c>
      <c r="H200" s="235">
        <v>3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230</v>
      </c>
      <c r="AT200" s="243" t="s">
        <v>226</v>
      </c>
      <c r="AU200" s="243" t="s">
        <v>89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230</v>
      </c>
      <c r="BM200" s="243" t="s">
        <v>6058</v>
      </c>
    </row>
    <row r="201" s="2" customFormat="1" ht="16.5" customHeight="1">
      <c r="A201" s="40"/>
      <c r="B201" s="41"/>
      <c r="C201" s="231" t="s">
        <v>486</v>
      </c>
      <c r="D201" s="231" t="s">
        <v>226</v>
      </c>
      <c r="E201" s="232" t="s">
        <v>5707</v>
      </c>
      <c r="F201" s="233" t="s">
        <v>5708</v>
      </c>
      <c r="G201" s="234" t="s">
        <v>386</v>
      </c>
      <c r="H201" s="235">
        <v>6</v>
      </c>
      <c r="I201" s="236"/>
      <c r="J201" s="237">
        <f>ROUND(I201*H201,2)</f>
        <v>0</v>
      </c>
      <c r="K201" s="238"/>
      <c r="L201" s="46"/>
      <c r="M201" s="239" t="s">
        <v>1</v>
      </c>
      <c r="N201" s="240" t="s">
        <v>44</v>
      </c>
      <c r="O201" s="93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3" t="s">
        <v>230</v>
      </c>
      <c r="AT201" s="243" t="s">
        <v>226</v>
      </c>
      <c r="AU201" s="243" t="s">
        <v>89</v>
      </c>
      <c r="AY201" s="19" t="s">
        <v>224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9" t="s">
        <v>89</v>
      </c>
      <c r="BK201" s="244">
        <f>ROUND(I201*H201,2)</f>
        <v>0</v>
      </c>
      <c r="BL201" s="19" t="s">
        <v>230</v>
      </c>
      <c r="BM201" s="243" t="s">
        <v>6059</v>
      </c>
    </row>
    <row r="202" s="2" customFormat="1" ht="16.5" customHeight="1">
      <c r="A202" s="40"/>
      <c r="B202" s="41"/>
      <c r="C202" s="231" t="s">
        <v>493</v>
      </c>
      <c r="D202" s="231" t="s">
        <v>226</v>
      </c>
      <c r="E202" s="232" t="s">
        <v>5716</v>
      </c>
      <c r="F202" s="233" t="s">
        <v>5717</v>
      </c>
      <c r="G202" s="234" t="s">
        <v>386</v>
      </c>
      <c r="H202" s="235">
        <v>1</v>
      </c>
      <c r="I202" s="236"/>
      <c r="J202" s="237">
        <f>ROUND(I202*H202,2)</f>
        <v>0</v>
      </c>
      <c r="K202" s="238"/>
      <c r="L202" s="46"/>
      <c r="M202" s="239" t="s">
        <v>1</v>
      </c>
      <c r="N202" s="240" t="s">
        <v>44</v>
      </c>
      <c r="O202" s="93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3" t="s">
        <v>230</v>
      </c>
      <c r="AT202" s="243" t="s">
        <v>226</v>
      </c>
      <c r="AU202" s="243" t="s">
        <v>89</v>
      </c>
      <c r="AY202" s="19" t="s">
        <v>224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9" t="s">
        <v>89</v>
      </c>
      <c r="BK202" s="244">
        <f>ROUND(I202*H202,2)</f>
        <v>0</v>
      </c>
      <c r="BL202" s="19" t="s">
        <v>230</v>
      </c>
      <c r="BM202" s="243" t="s">
        <v>6060</v>
      </c>
    </row>
    <row r="203" s="2" customFormat="1" ht="16.5" customHeight="1">
      <c r="A203" s="40"/>
      <c r="B203" s="41"/>
      <c r="C203" s="278" t="s">
        <v>497</v>
      </c>
      <c r="D203" s="278" t="s">
        <v>390</v>
      </c>
      <c r="E203" s="279" t="s">
        <v>5719</v>
      </c>
      <c r="F203" s="280" t="s">
        <v>5720</v>
      </c>
      <c r="G203" s="281" t="s">
        <v>386</v>
      </c>
      <c r="H203" s="282">
        <v>1</v>
      </c>
      <c r="I203" s="283"/>
      <c r="J203" s="284">
        <f>ROUND(I203*H203,2)</f>
        <v>0</v>
      </c>
      <c r="K203" s="285"/>
      <c r="L203" s="286"/>
      <c r="M203" s="287" t="s">
        <v>1</v>
      </c>
      <c r="N203" s="288" t="s">
        <v>44</v>
      </c>
      <c r="O203" s="93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3" t="s">
        <v>270</v>
      </c>
      <c r="AT203" s="243" t="s">
        <v>390</v>
      </c>
      <c r="AU203" s="243" t="s">
        <v>89</v>
      </c>
      <c r="AY203" s="19" t="s">
        <v>224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9" t="s">
        <v>89</v>
      </c>
      <c r="BK203" s="244">
        <f>ROUND(I203*H203,2)</f>
        <v>0</v>
      </c>
      <c r="BL203" s="19" t="s">
        <v>230</v>
      </c>
      <c r="BM203" s="243" t="s">
        <v>6061</v>
      </c>
    </row>
    <row r="204" s="2" customFormat="1" ht="16.5" customHeight="1">
      <c r="A204" s="40"/>
      <c r="B204" s="41"/>
      <c r="C204" s="278" t="s">
        <v>507</v>
      </c>
      <c r="D204" s="278" t="s">
        <v>390</v>
      </c>
      <c r="E204" s="279" t="s">
        <v>5725</v>
      </c>
      <c r="F204" s="280" t="s">
        <v>5726</v>
      </c>
      <c r="G204" s="281" t="s">
        <v>386</v>
      </c>
      <c r="H204" s="282">
        <v>1</v>
      </c>
      <c r="I204" s="283"/>
      <c r="J204" s="284">
        <f>ROUND(I204*H204,2)</f>
        <v>0</v>
      </c>
      <c r="K204" s="285"/>
      <c r="L204" s="286"/>
      <c r="M204" s="287" t="s">
        <v>1</v>
      </c>
      <c r="N204" s="288" t="s">
        <v>44</v>
      </c>
      <c r="O204" s="93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3" t="s">
        <v>270</v>
      </c>
      <c r="AT204" s="243" t="s">
        <v>390</v>
      </c>
      <c r="AU204" s="243" t="s">
        <v>89</v>
      </c>
      <c r="AY204" s="19" t="s">
        <v>224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9" t="s">
        <v>89</v>
      </c>
      <c r="BK204" s="244">
        <f>ROUND(I204*H204,2)</f>
        <v>0</v>
      </c>
      <c r="BL204" s="19" t="s">
        <v>230</v>
      </c>
      <c r="BM204" s="243" t="s">
        <v>6062</v>
      </c>
    </row>
    <row r="205" s="2" customFormat="1" ht="16.5" customHeight="1">
      <c r="A205" s="40"/>
      <c r="B205" s="41"/>
      <c r="C205" s="278" t="s">
        <v>512</v>
      </c>
      <c r="D205" s="278" t="s">
        <v>390</v>
      </c>
      <c r="E205" s="279" t="s">
        <v>6063</v>
      </c>
      <c r="F205" s="280" t="s">
        <v>6064</v>
      </c>
      <c r="G205" s="281" t="s">
        <v>386</v>
      </c>
      <c r="H205" s="282">
        <v>1</v>
      </c>
      <c r="I205" s="283"/>
      <c r="J205" s="284">
        <f>ROUND(I205*H205,2)</f>
        <v>0</v>
      </c>
      <c r="K205" s="285"/>
      <c r="L205" s="286"/>
      <c r="M205" s="287" t="s">
        <v>1</v>
      </c>
      <c r="N205" s="288" t="s">
        <v>44</v>
      </c>
      <c r="O205" s="93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3" t="s">
        <v>270</v>
      </c>
      <c r="AT205" s="243" t="s">
        <v>390</v>
      </c>
      <c r="AU205" s="243" t="s">
        <v>89</v>
      </c>
      <c r="AY205" s="19" t="s">
        <v>224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9" t="s">
        <v>89</v>
      </c>
      <c r="BK205" s="244">
        <f>ROUND(I205*H205,2)</f>
        <v>0</v>
      </c>
      <c r="BL205" s="19" t="s">
        <v>230</v>
      </c>
      <c r="BM205" s="243" t="s">
        <v>6065</v>
      </c>
    </row>
    <row r="206" s="2" customFormat="1" ht="16.5" customHeight="1">
      <c r="A206" s="40"/>
      <c r="B206" s="41"/>
      <c r="C206" s="278" t="s">
        <v>520</v>
      </c>
      <c r="D206" s="278" t="s">
        <v>390</v>
      </c>
      <c r="E206" s="279" t="s">
        <v>5728</v>
      </c>
      <c r="F206" s="280" t="s">
        <v>5729</v>
      </c>
      <c r="G206" s="281" t="s">
        <v>386</v>
      </c>
      <c r="H206" s="282">
        <v>3</v>
      </c>
      <c r="I206" s="283"/>
      <c r="J206" s="284">
        <f>ROUND(I206*H206,2)</f>
        <v>0</v>
      </c>
      <c r="K206" s="285"/>
      <c r="L206" s="286"/>
      <c r="M206" s="287" t="s">
        <v>1</v>
      </c>
      <c r="N206" s="288" t="s">
        <v>44</v>
      </c>
      <c r="O206" s="93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270</v>
      </c>
      <c r="AT206" s="243" t="s">
        <v>390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230</v>
      </c>
      <c r="BM206" s="243" t="s">
        <v>6066</v>
      </c>
    </row>
    <row r="207" s="2" customFormat="1" ht="16.5" customHeight="1">
      <c r="A207" s="40"/>
      <c r="B207" s="41"/>
      <c r="C207" s="278" t="s">
        <v>549</v>
      </c>
      <c r="D207" s="278" t="s">
        <v>390</v>
      </c>
      <c r="E207" s="279" t="s">
        <v>6067</v>
      </c>
      <c r="F207" s="280" t="s">
        <v>6068</v>
      </c>
      <c r="G207" s="281" t="s">
        <v>386</v>
      </c>
      <c r="H207" s="282">
        <v>1</v>
      </c>
      <c r="I207" s="283"/>
      <c r="J207" s="284">
        <f>ROUND(I207*H207,2)</f>
        <v>0</v>
      </c>
      <c r="K207" s="285"/>
      <c r="L207" s="286"/>
      <c r="M207" s="287" t="s">
        <v>1</v>
      </c>
      <c r="N207" s="288" t="s">
        <v>44</v>
      </c>
      <c r="O207" s="93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3" t="s">
        <v>270</v>
      </c>
      <c r="AT207" s="243" t="s">
        <v>390</v>
      </c>
      <c r="AU207" s="243" t="s">
        <v>89</v>
      </c>
      <c r="AY207" s="19" t="s">
        <v>224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9" t="s">
        <v>89</v>
      </c>
      <c r="BK207" s="244">
        <f>ROUND(I207*H207,2)</f>
        <v>0</v>
      </c>
      <c r="BL207" s="19" t="s">
        <v>230</v>
      </c>
      <c r="BM207" s="243" t="s">
        <v>6069</v>
      </c>
    </row>
    <row r="208" s="2" customFormat="1" ht="16.5" customHeight="1">
      <c r="A208" s="40"/>
      <c r="B208" s="41"/>
      <c r="C208" s="231" t="s">
        <v>560</v>
      </c>
      <c r="D208" s="231" t="s">
        <v>226</v>
      </c>
      <c r="E208" s="232" t="s">
        <v>6070</v>
      </c>
      <c r="F208" s="233" t="s">
        <v>6071</v>
      </c>
      <c r="G208" s="234" t="s">
        <v>386</v>
      </c>
      <c r="H208" s="235">
        <v>4</v>
      </c>
      <c r="I208" s="236"/>
      <c r="J208" s="237">
        <f>ROUND(I208*H208,2)</f>
        <v>0</v>
      </c>
      <c r="K208" s="238"/>
      <c r="L208" s="46"/>
      <c r="M208" s="239" t="s">
        <v>1</v>
      </c>
      <c r="N208" s="240" t="s">
        <v>44</v>
      </c>
      <c r="O208" s="93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3" t="s">
        <v>230</v>
      </c>
      <c r="AT208" s="243" t="s">
        <v>226</v>
      </c>
      <c r="AU208" s="243" t="s">
        <v>89</v>
      </c>
      <c r="AY208" s="19" t="s">
        <v>224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9" t="s">
        <v>89</v>
      </c>
      <c r="BK208" s="244">
        <f>ROUND(I208*H208,2)</f>
        <v>0</v>
      </c>
      <c r="BL208" s="19" t="s">
        <v>230</v>
      </c>
      <c r="BM208" s="243" t="s">
        <v>6072</v>
      </c>
    </row>
    <row r="209" s="2" customFormat="1" ht="16.5" customHeight="1">
      <c r="A209" s="40"/>
      <c r="B209" s="41"/>
      <c r="C209" s="231" t="s">
        <v>578</v>
      </c>
      <c r="D209" s="231" t="s">
        <v>226</v>
      </c>
      <c r="E209" s="232" t="s">
        <v>6073</v>
      </c>
      <c r="F209" s="233" t="s">
        <v>6074</v>
      </c>
      <c r="G209" s="234" t="s">
        <v>386</v>
      </c>
      <c r="H209" s="235">
        <v>3</v>
      </c>
      <c r="I209" s="236"/>
      <c r="J209" s="237">
        <f>ROUND(I209*H209,2)</f>
        <v>0</v>
      </c>
      <c r="K209" s="238"/>
      <c r="L209" s="46"/>
      <c r="M209" s="239" t="s">
        <v>1</v>
      </c>
      <c r="N209" s="240" t="s">
        <v>44</v>
      </c>
      <c r="O209" s="93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3" t="s">
        <v>230</v>
      </c>
      <c r="AT209" s="243" t="s">
        <v>226</v>
      </c>
      <c r="AU209" s="243" t="s">
        <v>89</v>
      </c>
      <c r="AY209" s="19" t="s">
        <v>224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9" t="s">
        <v>89</v>
      </c>
      <c r="BK209" s="244">
        <f>ROUND(I209*H209,2)</f>
        <v>0</v>
      </c>
      <c r="BL209" s="19" t="s">
        <v>230</v>
      </c>
      <c r="BM209" s="243" t="s">
        <v>6075</v>
      </c>
    </row>
    <row r="210" s="2" customFormat="1" ht="16.5" customHeight="1">
      <c r="A210" s="40"/>
      <c r="B210" s="41"/>
      <c r="C210" s="231" t="s">
        <v>582</v>
      </c>
      <c r="D210" s="231" t="s">
        <v>226</v>
      </c>
      <c r="E210" s="232" t="s">
        <v>6076</v>
      </c>
      <c r="F210" s="233" t="s">
        <v>6077</v>
      </c>
      <c r="G210" s="234" t="s">
        <v>386</v>
      </c>
      <c r="H210" s="235">
        <v>1</v>
      </c>
      <c r="I210" s="236"/>
      <c r="J210" s="237">
        <f>ROUND(I210*H210,2)</f>
        <v>0</v>
      </c>
      <c r="K210" s="238"/>
      <c r="L210" s="46"/>
      <c r="M210" s="239" t="s">
        <v>1</v>
      </c>
      <c r="N210" s="240" t="s">
        <v>44</v>
      </c>
      <c r="O210" s="93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3" t="s">
        <v>230</v>
      </c>
      <c r="AT210" s="243" t="s">
        <v>226</v>
      </c>
      <c r="AU210" s="243" t="s">
        <v>89</v>
      </c>
      <c r="AY210" s="19" t="s">
        <v>224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9" t="s">
        <v>89</v>
      </c>
      <c r="BK210" s="244">
        <f>ROUND(I210*H210,2)</f>
        <v>0</v>
      </c>
      <c r="BL210" s="19" t="s">
        <v>230</v>
      </c>
      <c r="BM210" s="243" t="s">
        <v>6078</v>
      </c>
    </row>
    <row r="211" s="2" customFormat="1" ht="16.5" customHeight="1">
      <c r="A211" s="40"/>
      <c r="B211" s="41"/>
      <c r="C211" s="231" t="s">
        <v>590</v>
      </c>
      <c r="D211" s="231" t="s">
        <v>226</v>
      </c>
      <c r="E211" s="232" t="s">
        <v>6079</v>
      </c>
      <c r="F211" s="233" t="s">
        <v>6080</v>
      </c>
      <c r="G211" s="234" t="s">
        <v>386</v>
      </c>
      <c r="H211" s="235">
        <v>4</v>
      </c>
      <c r="I211" s="236"/>
      <c r="J211" s="237">
        <f>ROUND(I211*H211,2)</f>
        <v>0</v>
      </c>
      <c r="K211" s="238"/>
      <c r="L211" s="46"/>
      <c r="M211" s="239" t="s">
        <v>1</v>
      </c>
      <c r="N211" s="240" t="s">
        <v>44</v>
      </c>
      <c r="O211" s="93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230</v>
      </c>
      <c r="AT211" s="243" t="s">
        <v>226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230</v>
      </c>
      <c r="BM211" s="243" t="s">
        <v>6081</v>
      </c>
    </row>
    <row r="212" s="2" customFormat="1" ht="21.75" customHeight="1">
      <c r="A212" s="40"/>
      <c r="B212" s="41"/>
      <c r="C212" s="231" t="s">
        <v>594</v>
      </c>
      <c r="D212" s="231" t="s">
        <v>226</v>
      </c>
      <c r="E212" s="232" t="s">
        <v>6082</v>
      </c>
      <c r="F212" s="233" t="s">
        <v>6083</v>
      </c>
      <c r="G212" s="234" t="s">
        <v>386</v>
      </c>
      <c r="H212" s="235">
        <v>4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230</v>
      </c>
      <c r="AT212" s="243" t="s">
        <v>226</v>
      </c>
      <c r="AU212" s="243" t="s">
        <v>89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230</v>
      </c>
      <c r="BM212" s="243" t="s">
        <v>6084</v>
      </c>
    </row>
    <row r="213" s="2" customFormat="1" ht="21.75" customHeight="1">
      <c r="A213" s="40"/>
      <c r="B213" s="41"/>
      <c r="C213" s="231" t="s">
        <v>599</v>
      </c>
      <c r="D213" s="231" t="s">
        <v>226</v>
      </c>
      <c r="E213" s="232" t="s">
        <v>5740</v>
      </c>
      <c r="F213" s="233" t="s">
        <v>5741</v>
      </c>
      <c r="G213" s="234" t="s">
        <v>386</v>
      </c>
      <c r="H213" s="235">
        <v>2</v>
      </c>
      <c r="I213" s="236"/>
      <c r="J213" s="237">
        <f>ROUND(I213*H213,2)</f>
        <v>0</v>
      </c>
      <c r="K213" s="238"/>
      <c r="L213" s="46"/>
      <c r="M213" s="239" t="s">
        <v>1</v>
      </c>
      <c r="N213" s="240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230</v>
      </c>
      <c r="AT213" s="243" t="s">
        <v>226</v>
      </c>
      <c r="AU213" s="243" t="s">
        <v>89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230</v>
      </c>
      <c r="BM213" s="243" t="s">
        <v>6085</v>
      </c>
    </row>
    <row r="214" s="2" customFormat="1" ht="16.5" customHeight="1">
      <c r="A214" s="40"/>
      <c r="B214" s="41"/>
      <c r="C214" s="278" t="s">
        <v>604</v>
      </c>
      <c r="D214" s="278" t="s">
        <v>390</v>
      </c>
      <c r="E214" s="279" t="s">
        <v>5743</v>
      </c>
      <c r="F214" s="280" t="s">
        <v>5744</v>
      </c>
      <c r="G214" s="281" t="s">
        <v>386</v>
      </c>
      <c r="H214" s="282">
        <v>2</v>
      </c>
      <c r="I214" s="283"/>
      <c r="J214" s="284">
        <f>ROUND(I214*H214,2)</f>
        <v>0</v>
      </c>
      <c r="K214" s="285"/>
      <c r="L214" s="286"/>
      <c r="M214" s="287" t="s">
        <v>1</v>
      </c>
      <c r="N214" s="288" t="s">
        <v>44</v>
      </c>
      <c r="O214" s="93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270</v>
      </c>
      <c r="AT214" s="243" t="s">
        <v>390</v>
      </c>
      <c r="AU214" s="243" t="s">
        <v>89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230</v>
      </c>
      <c r="BM214" s="243" t="s">
        <v>6086</v>
      </c>
    </row>
    <row r="215" s="2" customFormat="1" ht="16.5" customHeight="1">
      <c r="A215" s="40"/>
      <c r="B215" s="41"/>
      <c r="C215" s="231" t="s">
        <v>609</v>
      </c>
      <c r="D215" s="231" t="s">
        <v>226</v>
      </c>
      <c r="E215" s="232" t="s">
        <v>5758</v>
      </c>
      <c r="F215" s="233" t="s">
        <v>5759</v>
      </c>
      <c r="G215" s="234" t="s">
        <v>273</v>
      </c>
      <c r="H215" s="235">
        <v>115.5</v>
      </c>
      <c r="I215" s="236"/>
      <c r="J215" s="237">
        <f>ROUND(I215*H215,2)</f>
        <v>0</v>
      </c>
      <c r="K215" s="238"/>
      <c r="L215" s="46"/>
      <c r="M215" s="239" t="s">
        <v>1</v>
      </c>
      <c r="N215" s="240" t="s">
        <v>44</v>
      </c>
      <c r="O215" s="93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3" t="s">
        <v>230</v>
      </c>
      <c r="AT215" s="243" t="s">
        <v>226</v>
      </c>
      <c r="AU215" s="243" t="s">
        <v>89</v>
      </c>
      <c r="AY215" s="19" t="s">
        <v>224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9" t="s">
        <v>89</v>
      </c>
      <c r="BK215" s="244">
        <f>ROUND(I215*H215,2)</f>
        <v>0</v>
      </c>
      <c r="BL215" s="19" t="s">
        <v>230</v>
      </c>
      <c r="BM215" s="243" t="s">
        <v>6087</v>
      </c>
    </row>
    <row r="216" s="13" customFormat="1">
      <c r="A216" s="13"/>
      <c r="B216" s="245"/>
      <c r="C216" s="246"/>
      <c r="D216" s="247" t="s">
        <v>232</v>
      </c>
      <c r="E216" s="248" t="s">
        <v>1</v>
      </c>
      <c r="F216" s="249" t="s">
        <v>6088</v>
      </c>
      <c r="G216" s="246"/>
      <c r="H216" s="250">
        <v>115.5</v>
      </c>
      <c r="I216" s="251"/>
      <c r="J216" s="246"/>
      <c r="K216" s="246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232</v>
      </c>
      <c r="AU216" s="256" t="s">
        <v>89</v>
      </c>
      <c r="AV216" s="13" t="s">
        <v>89</v>
      </c>
      <c r="AW216" s="13" t="s">
        <v>33</v>
      </c>
      <c r="AX216" s="13" t="s">
        <v>78</v>
      </c>
      <c r="AY216" s="256" t="s">
        <v>224</v>
      </c>
    </row>
    <row r="217" s="15" customFormat="1">
      <c r="A217" s="15"/>
      <c r="B217" s="267"/>
      <c r="C217" s="268"/>
      <c r="D217" s="247" t="s">
        <v>232</v>
      </c>
      <c r="E217" s="269" t="s">
        <v>1</v>
      </c>
      <c r="F217" s="270" t="s">
        <v>248</v>
      </c>
      <c r="G217" s="268"/>
      <c r="H217" s="271">
        <v>115.5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232</v>
      </c>
      <c r="AU217" s="277" t="s">
        <v>89</v>
      </c>
      <c r="AV217" s="15" t="s">
        <v>230</v>
      </c>
      <c r="AW217" s="15" t="s">
        <v>33</v>
      </c>
      <c r="AX217" s="15" t="s">
        <v>84</v>
      </c>
      <c r="AY217" s="277" t="s">
        <v>224</v>
      </c>
    </row>
    <row r="218" s="2" customFormat="1" ht="16.5" customHeight="1">
      <c r="A218" s="40"/>
      <c r="B218" s="41"/>
      <c r="C218" s="231" t="s">
        <v>613</v>
      </c>
      <c r="D218" s="231" t="s">
        <v>226</v>
      </c>
      <c r="E218" s="232" t="s">
        <v>5762</v>
      </c>
      <c r="F218" s="233" t="s">
        <v>5763</v>
      </c>
      <c r="G218" s="234" t="s">
        <v>273</v>
      </c>
      <c r="H218" s="235">
        <v>98.5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6089</v>
      </c>
    </row>
    <row r="219" s="13" customFormat="1">
      <c r="A219" s="13"/>
      <c r="B219" s="245"/>
      <c r="C219" s="246"/>
      <c r="D219" s="247" t="s">
        <v>232</v>
      </c>
      <c r="E219" s="248" t="s">
        <v>1</v>
      </c>
      <c r="F219" s="249" t="s">
        <v>6056</v>
      </c>
      <c r="G219" s="246"/>
      <c r="H219" s="250">
        <v>98.5</v>
      </c>
      <c r="I219" s="251"/>
      <c r="J219" s="246"/>
      <c r="K219" s="246"/>
      <c r="L219" s="252"/>
      <c r="M219" s="253"/>
      <c r="N219" s="254"/>
      <c r="O219" s="254"/>
      <c r="P219" s="254"/>
      <c r="Q219" s="254"/>
      <c r="R219" s="254"/>
      <c r="S219" s="254"/>
      <c r="T219" s="25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6" t="s">
        <v>232</v>
      </c>
      <c r="AU219" s="256" t="s">
        <v>89</v>
      </c>
      <c r="AV219" s="13" t="s">
        <v>89</v>
      </c>
      <c r="AW219" s="13" t="s">
        <v>33</v>
      </c>
      <c r="AX219" s="13" t="s">
        <v>78</v>
      </c>
      <c r="AY219" s="256" t="s">
        <v>224</v>
      </c>
    </row>
    <row r="220" s="15" customFormat="1">
      <c r="A220" s="15"/>
      <c r="B220" s="267"/>
      <c r="C220" s="268"/>
      <c r="D220" s="247" t="s">
        <v>232</v>
      </c>
      <c r="E220" s="269" t="s">
        <v>1</v>
      </c>
      <c r="F220" s="270" t="s">
        <v>248</v>
      </c>
      <c r="G220" s="268"/>
      <c r="H220" s="271">
        <v>98.5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232</v>
      </c>
      <c r="AU220" s="277" t="s">
        <v>89</v>
      </c>
      <c r="AV220" s="15" t="s">
        <v>230</v>
      </c>
      <c r="AW220" s="15" t="s">
        <v>33</v>
      </c>
      <c r="AX220" s="15" t="s">
        <v>84</v>
      </c>
      <c r="AY220" s="277" t="s">
        <v>224</v>
      </c>
    </row>
    <row r="221" s="2" customFormat="1" ht="21.75" customHeight="1">
      <c r="A221" s="40"/>
      <c r="B221" s="41"/>
      <c r="C221" s="231" t="s">
        <v>618</v>
      </c>
      <c r="D221" s="231" t="s">
        <v>226</v>
      </c>
      <c r="E221" s="232" t="s">
        <v>5766</v>
      </c>
      <c r="F221" s="233" t="s">
        <v>6090</v>
      </c>
      <c r="G221" s="234" t="s">
        <v>386</v>
      </c>
      <c r="H221" s="235">
        <v>1</v>
      </c>
      <c r="I221" s="236"/>
      <c r="J221" s="237">
        <f>ROUND(I221*H221,2)</f>
        <v>0</v>
      </c>
      <c r="K221" s="238"/>
      <c r="L221" s="46"/>
      <c r="M221" s="239" t="s">
        <v>1</v>
      </c>
      <c r="N221" s="240" t="s">
        <v>44</v>
      </c>
      <c r="O221" s="93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3" t="s">
        <v>230</v>
      </c>
      <c r="AT221" s="243" t="s">
        <v>226</v>
      </c>
      <c r="AU221" s="243" t="s">
        <v>89</v>
      </c>
      <c r="AY221" s="19" t="s">
        <v>224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9" t="s">
        <v>89</v>
      </c>
      <c r="BK221" s="244">
        <f>ROUND(I221*H221,2)</f>
        <v>0</v>
      </c>
      <c r="BL221" s="19" t="s">
        <v>230</v>
      </c>
      <c r="BM221" s="243" t="s">
        <v>6091</v>
      </c>
    </row>
    <row r="222" s="2" customFormat="1" ht="21.75" customHeight="1">
      <c r="A222" s="40"/>
      <c r="B222" s="41"/>
      <c r="C222" s="231" t="s">
        <v>505</v>
      </c>
      <c r="D222" s="231" t="s">
        <v>226</v>
      </c>
      <c r="E222" s="232" t="s">
        <v>5775</v>
      </c>
      <c r="F222" s="233" t="s">
        <v>6092</v>
      </c>
      <c r="G222" s="234" t="s">
        <v>386</v>
      </c>
      <c r="H222" s="235">
        <v>1</v>
      </c>
      <c r="I222" s="236"/>
      <c r="J222" s="237">
        <f>ROUND(I222*H222,2)</f>
        <v>0</v>
      </c>
      <c r="K222" s="238"/>
      <c r="L222" s="46"/>
      <c r="M222" s="239" t="s">
        <v>1</v>
      </c>
      <c r="N222" s="240" t="s">
        <v>44</v>
      </c>
      <c r="O222" s="93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230</v>
      </c>
      <c r="AT222" s="243" t="s">
        <v>226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230</v>
      </c>
      <c r="BM222" s="243" t="s">
        <v>6093</v>
      </c>
    </row>
    <row r="223" s="12" customFormat="1" ht="22.8" customHeight="1">
      <c r="A223" s="12"/>
      <c r="B223" s="215"/>
      <c r="C223" s="216"/>
      <c r="D223" s="217" t="s">
        <v>77</v>
      </c>
      <c r="E223" s="229" t="s">
        <v>754</v>
      </c>
      <c r="F223" s="229" t="s">
        <v>755</v>
      </c>
      <c r="G223" s="216"/>
      <c r="H223" s="216"/>
      <c r="I223" s="219"/>
      <c r="J223" s="230">
        <f>BK223</f>
        <v>0</v>
      </c>
      <c r="K223" s="216"/>
      <c r="L223" s="221"/>
      <c r="M223" s="222"/>
      <c r="N223" s="223"/>
      <c r="O223" s="223"/>
      <c r="P223" s="224">
        <f>P224</f>
        <v>0</v>
      </c>
      <c r="Q223" s="223"/>
      <c r="R223" s="224">
        <f>R224</f>
        <v>0</v>
      </c>
      <c r="S223" s="223"/>
      <c r="T223" s="225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6" t="s">
        <v>84</v>
      </c>
      <c r="AT223" s="227" t="s">
        <v>77</v>
      </c>
      <c r="AU223" s="227" t="s">
        <v>84</v>
      </c>
      <c r="AY223" s="226" t="s">
        <v>224</v>
      </c>
      <c r="BK223" s="228">
        <f>BK224</f>
        <v>0</v>
      </c>
    </row>
    <row r="224" s="2" customFormat="1" ht="16.5" customHeight="1">
      <c r="A224" s="40"/>
      <c r="B224" s="41"/>
      <c r="C224" s="231" t="s">
        <v>558</v>
      </c>
      <c r="D224" s="231" t="s">
        <v>226</v>
      </c>
      <c r="E224" s="232" t="s">
        <v>2869</v>
      </c>
      <c r="F224" s="233" t="s">
        <v>2870</v>
      </c>
      <c r="G224" s="234" t="s">
        <v>322</v>
      </c>
      <c r="H224" s="235">
        <v>384.75999999999999</v>
      </c>
      <c r="I224" s="236"/>
      <c r="J224" s="237">
        <f>ROUND(I224*H224,2)</f>
        <v>0</v>
      </c>
      <c r="K224" s="238"/>
      <c r="L224" s="46"/>
      <c r="M224" s="239" t="s">
        <v>1</v>
      </c>
      <c r="N224" s="240" t="s">
        <v>44</v>
      </c>
      <c r="O224" s="93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3" t="s">
        <v>230</v>
      </c>
      <c r="AT224" s="243" t="s">
        <v>226</v>
      </c>
      <c r="AU224" s="243" t="s">
        <v>89</v>
      </c>
      <c r="AY224" s="19" t="s">
        <v>224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9" t="s">
        <v>89</v>
      </c>
      <c r="BK224" s="244">
        <f>ROUND(I224*H224,2)</f>
        <v>0</v>
      </c>
      <c r="BL224" s="19" t="s">
        <v>230</v>
      </c>
      <c r="BM224" s="243" t="s">
        <v>6094</v>
      </c>
    </row>
    <row r="225" s="12" customFormat="1" ht="25.92" customHeight="1">
      <c r="A225" s="12"/>
      <c r="B225" s="215"/>
      <c r="C225" s="216"/>
      <c r="D225" s="217" t="s">
        <v>77</v>
      </c>
      <c r="E225" s="218" t="s">
        <v>390</v>
      </c>
      <c r="F225" s="218" t="s">
        <v>2147</v>
      </c>
      <c r="G225" s="216"/>
      <c r="H225" s="216"/>
      <c r="I225" s="219"/>
      <c r="J225" s="220">
        <f>BK225</f>
        <v>0</v>
      </c>
      <c r="K225" s="216"/>
      <c r="L225" s="221"/>
      <c r="M225" s="222"/>
      <c r="N225" s="223"/>
      <c r="O225" s="223"/>
      <c r="P225" s="224">
        <f>P226+P232</f>
        <v>0</v>
      </c>
      <c r="Q225" s="223"/>
      <c r="R225" s="224">
        <f>R226+R232</f>
        <v>0</v>
      </c>
      <c r="S225" s="223"/>
      <c r="T225" s="225">
        <f>T226+T232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6" t="s">
        <v>93</v>
      </c>
      <c r="AT225" s="227" t="s">
        <v>77</v>
      </c>
      <c r="AU225" s="227" t="s">
        <v>78</v>
      </c>
      <c r="AY225" s="226" t="s">
        <v>224</v>
      </c>
      <c r="BK225" s="228">
        <f>BK226+BK232</f>
        <v>0</v>
      </c>
    </row>
    <row r="226" s="12" customFormat="1" ht="22.8" customHeight="1">
      <c r="A226" s="12"/>
      <c r="B226" s="215"/>
      <c r="C226" s="216"/>
      <c r="D226" s="217" t="s">
        <v>77</v>
      </c>
      <c r="E226" s="229" t="s">
        <v>2148</v>
      </c>
      <c r="F226" s="229" t="s">
        <v>2149</v>
      </c>
      <c r="G226" s="216"/>
      <c r="H226" s="216"/>
      <c r="I226" s="219"/>
      <c r="J226" s="230">
        <f>BK226</f>
        <v>0</v>
      </c>
      <c r="K226" s="216"/>
      <c r="L226" s="221"/>
      <c r="M226" s="222"/>
      <c r="N226" s="223"/>
      <c r="O226" s="223"/>
      <c r="P226" s="224">
        <f>SUM(P227:P231)</f>
        <v>0</v>
      </c>
      <c r="Q226" s="223"/>
      <c r="R226" s="224">
        <f>SUM(R227:R231)</f>
        <v>0</v>
      </c>
      <c r="S226" s="223"/>
      <c r="T226" s="225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6" t="s">
        <v>93</v>
      </c>
      <c r="AT226" s="227" t="s">
        <v>77</v>
      </c>
      <c r="AU226" s="227" t="s">
        <v>84</v>
      </c>
      <c r="AY226" s="226" t="s">
        <v>224</v>
      </c>
      <c r="BK226" s="228">
        <f>SUM(BK227:BK231)</f>
        <v>0</v>
      </c>
    </row>
    <row r="227" s="2" customFormat="1" ht="16.5" customHeight="1">
      <c r="A227" s="40"/>
      <c r="B227" s="41"/>
      <c r="C227" s="231" t="s">
        <v>632</v>
      </c>
      <c r="D227" s="231" t="s">
        <v>226</v>
      </c>
      <c r="E227" s="232" t="s">
        <v>1395</v>
      </c>
      <c r="F227" s="233" t="s">
        <v>6095</v>
      </c>
      <c r="G227" s="234" t="s">
        <v>273</v>
      </c>
      <c r="H227" s="235">
        <v>150</v>
      </c>
      <c r="I227" s="236"/>
      <c r="J227" s="237">
        <f>ROUND(I227*H227,2)</f>
        <v>0</v>
      </c>
      <c r="K227" s="238"/>
      <c r="L227" s="46"/>
      <c r="M227" s="239" t="s">
        <v>1</v>
      </c>
      <c r="N227" s="240" t="s">
        <v>44</v>
      </c>
      <c r="O227" s="93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637</v>
      </c>
      <c r="AT227" s="243" t="s">
        <v>226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637</v>
      </c>
      <c r="BM227" s="243" t="s">
        <v>6096</v>
      </c>
    </row>
    <row r="228" s="13" customFormat="1">
      <c r="A228" s="13"/>
      <c r="B228" s="245"/>
      <c r="C228" s="246"/>
      <c r="D228" s="247" t="s">
        <v>232</v>
      </c>
      <c r="E228" s="248" t="s">
        <v>1</v>
      </c>
      <c r="F228" s="249" t="s">
        <v>6097</v>
      </c>
      <c r="G228" s="246"/>
      <c r="H228" s="250">
        <v>150</v>
      </c>
      <c r="I228" s="251"/>
      <c r="J228" s="246"/>
      <c r="K228" s="246"/>
      <c r="L228" s="252"/>
      <c r="M228" s="253"/>
      <c r="N228" s="254"/>
      <c r="O228" s="254"/>
      <c r="P228" s="254"/>
      <c r="Q228" s="254"/>
      <c r="R228" s="254"/>
      <c r="S228" s="254"/>
      <c r="T228" s="25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6" t="s">
        <v>232</v>
      </c>
      <c r="AU228" s="256" t="s">
        <v>89</v>
      </c>
      <c r="AV228" s="13" t="s">
        <v>89</v>
      </c>
      <c r="AW228" s="13" t="s">
        <v>33</v>
      </c>
      <c r="AX228" s="13" t="s">
        <v>78</v>
      </c>
      <c r="AY228" s="256" t="s">
        <v>224</v>
      </c>
    </row>
    <row r="229" s="15" customFormat="1">
      <c r="A229" s="15"/>
      <c r="B229" s="267"/>
      <c r="C229" s="268"/>
      <c r="D229" s="247" t="s">
        <v>232</v>
      </c>
      <c r="E229" s="269" t="s">
        <v>1</v>
      </c>
      <c r="F229" s="270" t="s">
        <v>248</v>
      </c>
      <c r="G229" s="268"/>
      <c r="H229" s="271">
        <v>150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232</v>
      </c>
      <c r="AU229" s="277" t="s">
        <v>89</v>
      </c>
      <c r="AV229" s="15" t="s">
        <v>230</v>
      </c>
      <c r="AW229" s="15" t="s">
        <v>33</v>
      </c>
      <c r="AX229" s="15" t="s">
        <v>84</v>
      </c>
      <c r="AY229" s="277" t="s">
        <v>224</v>
      </c>
    </row>
    <row r="230" s="2" customFormat="1" ht="16.5" customHeight="1">
      <c r="A230" s="40"/>
      <c r="B230" s="41"/>
      <c r="C230" s="278" t="s">
        <v>637</v>
      </c>
      <c r="D230" s="278" t="s">
        <v>390</v>
      </c>
      <c r="E230" s="279" t="s">
        <v>6098</v>
      </c>
      <c r="F230" s="280" t="s">
        <v>6099</v>
      </c>
      <c r="G230" s="281" t="s">
        <v>273</v>
      </c>
      <c r="H230" s="282">
        <v>150</v>
      </c>
      <c r="I230" s="283"/>
      <c r="J230" s="284">
        <f>ROUND(I230*H230,2)</f>
        <v>0</v>
      </c>
      <c r="K230" s="285"/>
      <c r="L230" s="286"/>
      <c r="M230" s="287" t="s">
        <v>1</v>
      </c>
      <c r="N230" s="288" t="s">
        <v>44</v>
      </c>
      <c r="O230" s="93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3" t="s">
        <v>1647</v>
      </c>
      <c r="AT230" s="243" t="s">
        <v>390</v>
      </c>
      <c r="AU230" s="243" t="s">
        <v>89</v>
      </c>
      <c r="AY230" s="19" t="s">
        <v>224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9" t="s">
        <v>89</v>
      </c>
      <c r="BK230" s="244">
        <f>ROUND(I230*H230,2)</f>
        <v>0</v>
      </c>
      <c r="BL230" s="19" t="s">
        <v>637</v>
      </c>
      <c r="BM230" s="243" t="s">
        <v>6100</v>
      </c>
    </row>
    <row r="231" s="2" customFormat="1" ht="16.5" customHeight="1">
      <c r="A231" s="40"/>
      <c r="B231" s="41"/>
      <c r="C231" s="231" t="s">
        <v>642</v>
      </c>
      <c r="D231" s="231" t="s">
        <v>226</v>
      </c>
      <c r="E231" s="232" t="s">
        <v>6101</v>
      </c>
      <c r="F231" s="233" t="s">
        <v>6102</v>
      </c>
      <c r="G231" s="234" t="s">
        <v>810</v>
      </c>
      <c r="H231" s="289"/>
      <c r="I231" s="236"/>
      <c r="J231" s="237">
        <f>ROUND(I231*H231,2)</f>
        <v>0</v>
      </c>
      <c r="K231" s="238"/>
      <c r="L231" s="46"/>
      <c r="M231" s="239" t="s">
        <v>1</v>
      </c>
      <c r="N231" s="240" t="s">
        <v>44</v>
      </c>
      <c r="O231" s="93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3" t="s">
        <v>637</v>
      </c>
      <c r="AT231" s="243" t="s">
        <v>226</v>
      </c>
      <c r="AU231" s="243" t="s">
        <v>89</v>
      </c>
      <c r="AY231" s="19" t="s">
        <v>224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9" t="s">
        <v>89</v>
      </c>
      <c r="BK231" s="244">
        <f>ROUND(I231*H231,2)</f>
        <v>0</v>
      </c>
      <c r="BL231" s="19" t="s">
        <v>637</v>
      </c>
      <c r="BM231" s="243" t="s">
        <v>6103</v>
      </c>
    </row>
    <row r="232" s="12" customFormat="1" ht="22.8" customHeight="1">
      <c r="A232" s="12"/>
      <c r="B232" s="215"/>
      <c r="C232" s="216"/>
      <c r="D232" s="217" t="s">
        <v>77</v>
      </c>
      <c r="E232" s="229" t="s">
        <v>3172</v>
      </c>
      <c r="F232" s="229" t="s">
        <v>3173</v>
      </c>
      <c r="G232" s="216"/>
      <c r="H232" s="216"/>
      <c r="I232" s="219"/>
      <c r="J232" s="230">
        <f>BK232</f>
        <v>0</v>
      </c>
      <c r="K232" s="216"/>
      <c r="L232" s="221"/>
      <c r="M232" s="222"/>
      <c r="N232" s="223"/>
      <c r="O232" s="223"/>
      <c r="P232" s="224">
        <f>SUM(P233:P253)</f>
        <v>0</v>
      </c>
      <c r="Q232" s="223"/>
      <c r="R232" s="224">
        <f>SUM(R233:R253)</f>
        <v>0</v>
      </c>
      <c r="S232" s="223"/>
      <c r="T232" s="225">
        <f>SUM(T233:T253)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6" t="s">
        <v>93</v>
      </c>
      <c r="AT232" s="227" t="s">
        <v>77</v>
      </c>
      <c r="AU232" s="227" t="s">
        <v>84</v>
      </c>
      <c r="AY232" s="226" t="s">
        <v>224</v>
      </c>
      <c r="BK232" s="228">
        <f>SUM(BK233:BK253)</f>
        <v>0</v>
      </c>
    </row>
    <row r="233" s="2" customFormat="1" ht="16.5" customHeight="1">
      <c r="A233" s="40"/>
      <c r="B233" s="41"/>
      <c r="C233" s="231" t="s">
        <v>646</v>
      </c>
      <c r="D233" s="231" t="s">
        <v>226</v>
      </c>
      <c r="E233" s="232" t="s">
        <v>5831</v>
      </c>
      <c r="F233" s="233" t="s">
        <v>5832</v>
      </c>
      <c r="G233" s="234" t="s">
        <v>273</v>
      </c>
      <c r="H233" s="235">
        <v>129</v>
      </c>
      <c r="I233" s="236"/>
      <c r="J233" s="237">
        <f>ROUND(I233*H233,2)</f>
        <v>0</v>
      </c>
      <c r="K233" s="238"/>
      <c r="L233" s="46"/>
      <c r="M233" s="239" t="s">
        <v>1</v>
      </c>
      <c r="N233" s="240" t="s">
        <v>44</v>
      </c>
      <c r="O233" s="93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3" t="s">
        <v>637</v>
      </c>
      <c r="AT233" s="243" t="s">
        <v>226</v>
      </c>
      <c r="AU233" s="243" t="s">
        <v>89</v>
      </c>
      <c r="AY233" s="19" t="s">
        <v>224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9" t="s">
        <v>89</v>
      </c>
      <c r="BK233" s="244">
        <f>ROUND(I233*H233,2)</f>
        <v>0</v>
      </c>
      <c r="BL233" s="19" t="s">
        <v>637</v>
      </c>
      <c r="BM233" s="243" t="s">
        <v>6104</v>
      </c>
    </row>
    <row r="234" s="13" customFormat="1">
      <c r="A234" s="13"/>
      <c r="B234" s="245"/>
      <c r="C234" s="246"/>
      <c r="D234" s="247" t="s">
        <v>232</v>
      </c>
      <c r="E234" s="248" t="s">
        <v>1</v>
      </c>
      <c r="F234" s="249" t="s">
        <v>6105</v>
      </c>
      <c r="G234" s="246"/>
      <c r="H234" s="250">
        <v>129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6" t="s">
        <v>232</v>
      </c>
      <c r="AU234" s="256" t="s">
        <v>89</v>
      </c>
      <c r="AV234" s="13" t="s">
        <v>89</v>
      </c>
      <c r="AW234" s="13" t="s">
        <v>33</v>
      </c>
      <c r="AX234" s="13" t="s">
        <v>78</v>
      </c>
      <c r="AY234" s="256" t="s">
        <v>224</v>
      </c>
    </row>
    <row r="235" s="15" customFormat="1">
      <c r="A235" s="15"/>
      <c r="B235" s="267"/>
      <c r="C235" s="268"/>
      <c r="D235" s="247" t="s">
        <v>232</v>
      </c>
      <c r="E235" s="269" t="s">
        <v>1</v>
      </c>
      <c r="F235" s="270" t="s">
        <v>248</v>
      </c>
      <c r="G235" s="268"/>
      <c r="H235" s="271">
        <v>129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232</v>
      </c>
      <c r="AU235" s="277" t="s">
        <v>89</v>
      </c>
      <c r="AV235" s="15" t="s">
        <v>230</v>
      </c>
      <c r="AW235" s="15" t="s">
        <v>33</v>
      </c>
      <c r="AX235" s="15" t="s">
        <v>84</v>
      </c>
      <c r="AY235" s="277" t="s">
        <v>224</v>
      </c>
    </row>
    <row r="236" s="2" customFormat="1" ht="16.5" customHeight="1">
      <c r="A236" s="40"/>
      <c r="B236" s="41"/>
      <c r="C236" s="278" t="s">
        <v>655</v>
      </c>
      <c r="D236" s="278" t="s">
        <v>390</v>
      </c>
      <c r="E236" s="279" t="s">
        <v>5615</v>
      </c>
      <c r="F236" s="280" t="s">
        <v>5616</v>
      </c>
      <c r="G236" s="281" t="s">
        <v>273</v>
      </c>
      <c r="H236" s="282">
        <v>129</v>
      </c>
      <c r="I236" s="283"/>
      <c r="J236" s="284">
        <f>ROUND(I236*H236,2)</f>
        <v>0</v>
      </c>
      <c r="K236" s="285"/>
      <c r="L236" s="286"/>
      <c r="M236" s="287" t="s">
        <v>1</v>
      </c>
      <c r="N236" s="288" t="s">
        <v>44</v>
      </c>
      <c r="O236" s="93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3" t="s">
        <v>1647</v>
      </c>
      <c r="AT236" s="243" t="s">
        <v>390</v>
      </c>
      <c r="AU236" s="243" t="s">
        <v>89</v>
      </c>
      <c r="AY236" s="19" t="s">
        <v>224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9" t="s">
        <v>89</v>
      </c>
      <c r="BK236" s="244">
        <f>ROUND(I236*H236,2)</f>
        <v>0</v>
      </c>
      <c r="BL236" s="19" t="s">
        <v>637</v>
      </c>
      <c r="BM236" s="243" t="s">
        <v>6106</v>
      </c>
    </row>
    <row r="237" s="2" customFormat="1" ht="16.5" customHeight="1">
      <c r="A237" s="40"/>
      <c r="B237" s="41"/>
      <c r="C237" s="231" t="s">
        <v>660</v>
      </c>
      <c r="D237" s="231" t="s">
        <v>226</v>
      </c>
      <c r="E237" s="232" t="s">
        <v>6107</v>
      </c>
      <c r="F237" s="233" t="s">
        <v>6108</v>
      </c>
      <c r="G237" s="234" t="s">
        <v>273</v>
      </c>
      <c r="H237" s="235">
        <v>21</v>
      </c>
      <c r="I237" s="236"/>
      <c r="J237" s="237">
        <f>ROUND(I237*H237,2)</f>
        <v>0</v>
      </c>
      <c r="K237" s="238"/>
      <c r="L237" s="46"/>
      <c r="M237" s="239" t="s">
        <v>1</v>
      </c>
      <c r="N237" s="240" t="s">
        <v>44</v>
      </c>
      <c r="O237" s="93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637</v>
      </c>
      <c r="AT237" s="243" t="s">
        <v>226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637</v>
      </c>
      <c r="BM237" s="243" t="s">
        <v>6109</v>
      </c>
    </row>
    <row r="238" s="2" customFormat="1" ht="16.5" customHeight="1">
      <c r="A238" s="40"/>
      <c r="B238" s="41"/>
      <c r="C238" s="278" t="s">
        <v>664</v>
      </c>
      <c r="D238" s="278" t="s">
        <v>390</v>
      </c>
      <c r="E238" s="279" t="s">
        <v>6110</v>
      </c>
      <c r="F238" s="280" t="s">
        <v>6111</v>
      </c>
      <c r="G238" s="281" t="s">
        <v>273</v>
      </c>
      <c r="H238" s="282">
        <v>21</v>
      </c>
      <c r="I238" s="283"/>
      <c r="J238" s="284">
        <f>ROUND(I238*H238,2)</f>
        <v>0</v>
      </c>
      <c r="K238" s="285"/>
      <c r="L238" s="286"/>
      <c r="M238" s="287" t="s">
        <v>1</v>
      </c>
      <c r="N238" s="288" t="s">
        <v>44</v>
      </c>
      <c r="O238" s="93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1647</v>
      </c>
      <c r="AT238" s="243" t="s">
        <v>390</v>
      </c>
      <c r="AU238" s="243" t="s">
        <v>89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637</v>
      </c>
      <c r="BM238" s="243" t="s">
        <v>6112</v>
      </c>
    </row>
    <row r="239" s="2" customFormat="1" ht="16.5" customHeight="1">
      <c r="A239" s="40"/>
      <c r="B239" s="41"/>
      <c r="C239" s="231" t="s">
        <v>670</v>
      </c>
      <c r="D239" s="231" t="s">
        <v>226</v>
      </c>
      <c r="E239" s="232" t="s">
        <v>3174</v>
      </c>
      <c r="F239" s="233" t="s">
        <v>3175</v>
      </c>
      <c r="G239" s="234" t="s">
        <v>386</v>
      </c>
      <c r="H239" s="235">
        <v>7</v>
      </c>
      <c r="I239" s="236"/>
      <c r="J239" s="237">
        <f>ROUND(I239*H239,2)</f>
        <v>0</v>
      </c>
      <c r="K239" s="238"/>
      <c r="L239" s="46"/>
      <c r="M239" s="239" t="s">
        <v>1</v>
      </c>
      <c r="N239" s="240" t="s">
        <v>44</v>
      </c>
      <c r="O239" s="93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3" t="s">
        <v>637</v>
      </c>
      <c r="AT239" s="243" t="s">
        <v>226</v>
      </c>
      <c r="AU239" s="243" t="s">
        <v>89</v>
      </c>
      <c r="AY239" s="19" t="s">
        <v>224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9" t="s">
        <v>89</v>
      </c>
      <c r="BK239" s="244">
        <f>ROUND(I239*H239,2)</f>
        <v>0</v>
      </c>
      <c r="BL239" s="19" t="s">
        <v>637</v>
      </c>
      <c r="BM239" s="243" t="s">
        <v>6113</v>
      </c>
    </row>
    <row r="240" s="2" customFormat="1" ht="16.5" customHeight="1">
      <c r="A240" s="40"/>
      <c r="B240" s="41"/>
      <c r="C240" s="278" t="s">
        <v>687</v>
      </c>
      <c r="D240" s="278" t="s">
        <v>390</v>
      </c>
      <c r="E240" s="279" t="s">
        <v>5639</v>
      </c>
      <c r="F240" s="280" t="s">
        <v>5640</v>
      </c>
      <c r="G240" s="281" t="s">
        <v>386</v>
      </c>
      <c r="H240" s="282">
        <v>3</v>
      </c>
      <c r="I240" s="283"/>
      <c r="J240" s="284">
        <f>ROUND(I240*H240,2)</f>
        <v>0</v>
      </c>
      <c r="K240" s="285"/>
      <c r="L240" s="286"/>
      <c r="M240" s="287" t="s">
        <v>1</v>
      </c>
      <c r="N240" s="288" t="s">
        <v>44</v>
      </c>
      <c r="O240" s="93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3" t="s">
        <v>1647</v>
      </c>
      <c r="AT240" s="243" t="s">
        <v>390</v>
      </c>
      <c r="AU240" s="243" t="s">
        <v>89</v>
      </c>
      <c r="AY240" s="19" t="s">
        <v>224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9" t="s">
        <v>89</v>
      </c>
      <c r="BK240" s="244">
        <f>ROUND(I240*H240,2)</f>
        <v>0</v>
      </c>
      <c r="BL240" s="19" t="s">
        <v>637</v>
      </c>
      <c r="BM240" s="243" t="s">
        <v>6114</v>
      </c>
    </row>
    <row r="241" s="2" customFormat="1" ht="16.5" customHeight="1">
      <c r="A241" s="40"/>
      <c r="B241" s="41"/>
      <c r="C241" s="278" t="s">
        <v>703</v>
      </c>
      <c r="D241" s="278" t="s">
        <v>390</v>
      </c>
      <c r="E241" s="279" t="s">
        <v>6115</v>
      </c>
      <c r="F241" s="280" t="s">
        <v>6116</v>
      </c>
      <c r="G241" s="281" t="s">
        <v>386</v>
      </c>
      <c r="H241" s="282">
        <v>1</v>
      </c>
      <c r="I241" s="283"/>
      <c r="J241" s="284">
        <f>ROUND(I241*H241,2)</f>
        <v>0</v>
      </c>
      <c r="K241" s="285"/>
      <c r="L241" s="286"/>
      <c r="M241" s="287" t="s">
        <v>1</v>
      </c>
      <c r="N241" s="288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1647</v>
      </c>
      <c r="AT241" s="243" t="s">
        <v>390</v>
      </c>
      <c r="AU241" s="243" t="s">
        <v>89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637</v>
      </c>
      <c r="BM241" s="243" t="s">
        <v>6117</v>
      </c>
    </row>
    <row r="242" s="2" customFormat="1" ht="16.5" customHeight="1">
      <c r="A242" s="40"/>
      <c r="B242" s="41"/>
      <c r="C242" s="278" t="s">
        <v>711</v>
      </c>
      <c r="D242" s="278" t="s">
        <v>390</v>
      </c>
      <c r="E242" s="279" t="s">
        <v>6118</v>
      </c>
      <c r="F242" s="280" t="s">
        <v>6119</v>
      </c>
      <c r="G242" s="281" t="s">
        <v>386</v>
      </c>
      <c r="H242" s="282">
        <v>1</v>
      </c>
      <c r="I242" s="283"/>
      <c r="J242" s="284">
        <f>ROUND(I242*H242,2)</f>
        <v>0</v>
      </c>
      <c r="K242" s="285"/>
      <c r="L242" s="286"/>
      <c r="M242" s="287" t="s">
        <v>1</v>
      </c>
      <c r="N242" s="288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1647</v>
      </c>
      <c r="AT242" s="243" t="s">
        <v>390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637</v>
      </c>
      <c r="BM242" s="243" t="s">
        <v>6120</v>
      </c>
    </row>
    <row r="243" s="2" customFormat="1" ht="16.5" customHeight="1">
      <c r="A243" s="40"/>
      <c r="B243" s="41"/>
      <c r="C243" s="278" t="s">
        <v>716</v>
      </c>
      <c r="D243" s="278" t="s">
        <v>390</v>
      </c>
      <c r="E243" s="279" t="s">
        <v>6033</v>
      </c>
      <c r="F243" s="280" t="s">
        <v>6034</v>
      </c>
      <c r="G243" s="281" t="s">
        <v>386</v>
      </c>
      <c r="H243" s="282">
        <v>2</v>
      </c>
      <c r="I243" s="283"/>
      <c r="J243" s="284">
        <f>ROUND(I243*H243,2)</f>
        <v>0</v>
      </c>
      <c r="K243" s="285"/>
      <c r="L243" s="286"/>
      <c r="M243" s="287" t="s">
        <v>1</v>
      </c>
      <c r="N243" s="288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1647</v>
      </c>
      <c r="AT243" s="243" t="s">
        <v>390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637</v>
      </c>
      <c r="BM243" s="243" t="s">
        <v>6121</v>
      </c>
    </row>
    <row r="244" s="2" customFormat="1" ht="16.5" customHeight="1">
      <c r="A244" s="40"/>
      <c r="B244" s="41"/>
      <c r="C244" s="231" t="s">
        <v>720</v>
      </c>
      <c r="D244" s="231" t="s">
        <v>226</v>
      </c>
      <c r="E244" s="232" t="s">
        <v>6122</v>
      </c>
      <c r="F244" s="233" t="s">
        <v>6123</v>
      </c>
      <c r="G244" s="234" t="s">
        <v>273</v>
      </c>
      <c r="H244" s="235">
        <v>150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637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637</v>
      </c>
      <c r="BM244" s="243" t="s">
        <v>6124</v>
      </c>
    </row>
    <row r="245" s="13" customFormat="1">
      <c r="A245" s="13"/>
      <c r="B245" s="245"/>
      <c r="C245" s="246"/>
      <c r="D245" s="247" t="s">
        <v>232</v>
      </c>
      <c r="E245" s="248" t="s">
        <v>1</v>
      </c>
      <c r="F245" s="249" t="s">
        <v>6097</v>
      </c>
      <c r="G245" s="246"/>
      <c r="H245" s="250">
        <v>150</v>
      </c>
      <c r="I245" s="251"/>
      <c r="J245" s="246"/>
      <c r="K245" s="246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232</v>
      </c>
      <c r="AU245" s="256" t="s">
        <v>89</v>
      </c>
      <c r="AV245" s="13" t="s">
        <v>89</v>
      </c>
      <c r="AW245" s="13" t="s">
        <v>33</v>
      </c>
      <c r="AX245" s="13" t="s">
        <v>78</v>
      </c>
      <c r="AY245" s="256" t="s">
        <v>224</v>
      </c>
    </row>
    <row r="246" s="15" customFormat="1">
      <c r="A246" s="15"/>
      <c r="B246" s="267"/>
      <c r="C246" s="268"/>
      <c r="D246" s="247" t="s">
        <v>232</v>
      </c>
      <c r="E246" s="269" t="s">
        <v>1</v>
      </c>
      <c r="F246" s="270" t="s">
        <v>248</v>
      </c>
      <c r="G246" s="268"/>
      <c r="H246" s="271">
        <v>150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232</v>
      </c>
      <c r="AU246" s="277" t="s">
        <v>89</v>
      </c>
      <c r="AV246" s="15" t="s">
        <v>230</v>
      </c>
      <c r="AW246" s="15" t="s">
        <v>33</v>
      </c>
      <c r="AX246" s="15" t="s">
        <v>84</v>
      </c>
      <c r="AY246" s="277" t="s">
        <v>224</v>
      </c>
    </row>
    <row r="247" s="2" customFormat="1" ht="16.5" customHeight="1">
      <c r="A247" s="40"/>
      <c r="B247" s="41"/>
      <c r="C247" s="231" t="s">
        <v>724</v>
      </c>
      <c r="D247" s="231" t="s">
        <v>226</v>
      </c>
      <c r="E247" s="232" t="s">
        <v>5851</v>
      </c>
      <c r="F247" s="233" t="s">
        <v>5852</v>
      </c>
      <c r="G247" s="234" t="s">
        <v>273</v>
      </c>
      <c r="H247" s="235">
        <v>150</v>
      </c>
      <c r="I247" s="236"/>
      <c r="J247" s="237">
        <f>ROUND(I247*H247,2)</f>
        <v>0</v>
      </c>
      <c r="K247" s="238"/>
      <c r="L247" s="46"/>
      <c r="M247" s="239" t="s">
        <v>1</v>
      </c>
      <c r="N247" s="240" t="s">
        <v>44</v>
      </c>
      <c r="O247" s="93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3" t="s">
        <v>637</v>
      </c>
      <c r="AT247" s="243" t="s">
        <v>226</v>
      </c>
      <c r="AU247" s="243" t="s">
        <v>89</v>
      </c>
      <c r="AY247" s="19" t="s">
        <v>224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9" t="s">
        <v>89</v>
      </c>
      <c r="BK247" s="244">
        <f>ROUND(I247*H247,2)</f>
        <v>0</v>
      </c>
      <c r="BL247" s="19" t="s">
        <v>637</v>
      </c>
      <c r="BM247" s="243" t="s">
        <v>6125</v>
      </c>
    </row>
    <row r="248" s="2" customFormat="1" ht="16.5" customHeight="1">
      <c r="A248" s="40"/>
      <c r="B248" s="41"/>
      <c r="C248" s="231" t="s">
        <v>737</v>
      </c>
      <c r="D248" s="231" t="s">
        <v>226</v>
      </c>
      <c r="E248" s="232" t="s">
        <v>6126</v>
      </c>
      <c r="F248" s="233" t="s">
        <v>6127</v>
      </c>
      <c r="G248" s="234" t="s">
        <v>3008</v>
      </c>
      <c r="H248" s="235">
        <v>1</v>
      </c>
      <c r="I248" s="236"/>
      <c r="J248" s="237">
        <f>ROUND(I248*H248,2)</f>
        <v>0</v>
      </c>
      <c r="K248" s="238"/>
      <c r="L248" s="46"/>
      <c r="M248" s="239" t="s">
        <v>1</v>
      </c>
      <c r="N248" s="240" t="s">
        <v>44</v>
      </c>
      <c r="O248" s="93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3" t="s">
        <v>637</v>
      </c>
      <c r="AT248" s="243" t="s">
        <v>226</v>
      </c>
      <c r="AU248" s="243" t="s">
        <v>89</v>
      </c>
      <c r="AY248" s="19" t="s">
        <v>224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9" t="s">
        <v>89</v>
      </c>
      <c r="BK248" s="244">
        <f>ROUND(I248*H248,2)</f>
        <v>0</v>
      </c>
      <c r="BL248" s="19" t="s">
        <v>637</v>
      </c>
      <c r="BM248" s="243" t="s">
        <v>6128</v>
      </c>
    </row>
    <row r="249" s="2" customFormat="1" ht="16.5" customHeight="1">
      <c r="A249" s="40"/>
      <c r="B249" s="41"/>
      <c r="C249" s="231" t="s">
        <v>741</v>
      </c>
      <c r="D249" s="231" t="s">
        <v>226</v>
      </c>
      <c r="E249" s="232" t="s">
        <v>6129</v>
      </c>
      <c r="F249" s="233" t="s">
        <v>6130</v>
      </c>
      <c r="G249" s="234" t="s">
        <v>386</v>
      </c>
      <c r="H249" s="235">
        <v>1</v>
      </c>
      <c r="I249" s="236"/>
      <c r="J249" s="237">
        <f>ROUND(I249*H249,2)</f>
        <v>0</v>
      </c>
      <c r="K249" s="238"/>
      <c r="L249" s="46"/>
      <c r="M249" s="239" t="s">
        <v>1</v>
      </c>
      <c r="N249" s="240" t="s">
        <v>44</v>
      </c>
      <c r="O249" s="93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3" t="s">
        <v>637</v>
      </c>
      <c r="AT249" s="243" t="s">
        <v>226</v>
      </c>
      <c r="AU249" s="243" t="s">
        <v>89</v>
      </c>
      <c r="AY249" s="19" t="s">
        <v>224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9" t="s">
        <v>89</v>
      </c>
      <c r="BK249" s="244">
        <f>ROUND(I249*H249,2)</f>
        <v>0</v>
      </c>
      <c r="BL249" s="19" t="s">
        <v>637</v>
      </c>
      <c r="BM249" s="243" t="s">
        <v>6131</v>
      </c>
    </row>
    <row r="250" s="2" customFormat="1" ht="16.5" customHeight="1">
      <c r="A250" s="40"/>
      <c r="B250" s="41"/>
      <c r="C250" s="231" t="s">
        <v>749</v>
      </c>
      <c r="D250" s="231" t="s">
        <v>226</v>
      </c>
      <c r="E250" s="232" t="s">
        <v>6132</v>
      </c>
      <c r="F250" s="233" t="s">
        <v>6133</v>
      </c>
      <c r="G250" s="234" t="s">
        <v>273</v>
      </c>
      <c r="H250" s="235">
        <v>150</v>
      </c>
      <c r="I250" s="236"/>
      <c r="J250" s="237">
        <f>ROUND(I250*H250,2)</f>
        <v>0</v>
      </c>
      <c r="K250" s="238"/>
      <c r="L250" s="46"/>
      <c r="M250" s="239" t="s">
        <v>1</v>
      </c>
      <c r="N250" s="240" t="s">
        <v>44</v>
      </c>
      <c r="O250" s="93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3" t="s">
        <v>637</v>
      </c>
      <c r="AT250" s="243" t="s">
        <v>226</v>
      </c>
      <c r="AU250" s="243" t="s">
        <v>89</v>
      </c>
      <c r="AY250" s="19" t="s">
        <v>224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9" t="s">
        <v>89</v>
      </c>
      <c r="BK250" s="244">
        <f>ROUND(I250*H250,2)</f>
        <v>0</v>
      </c>
      <c r="BL250" s="19" t="s">
        <v>637</v>
      </c>
      <c r="BM250" s="243" t="s">
        <v>6134</v>
      </c>
    </row>
    <row r="251" s="13" customFormat="1">
      <c r="A251" s="13"/>
      <c r="B251" s="245"/>
      <c r="C251" s="246"/>
      <c r="D251" s="247" t="s">
        <v>232</v>
      </c>
      <c r="E251" s="248" t="s">
        <v>1</v>
      </c>
      <c r="F251" s="249" t="s">
        <v>6097</v>
      </c>
      <c r="G251" s="246"/>
      <c r="H251" s="250">
        <v>150</v>
      </c>
      <c r="I251" s="251"/>
      <c r="J251" s="246"/>
      <c r="K251" s="246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232</v>
      </c>
      <c r="AU251" s="256" t="s">
        <v>89</v>
      </c>
      <c r="AV251" s="13" t="s">
        <v>89</v>
      </c>
      <c r="AW251" s="13" t="s">
        <v>33</v>
      </c>
      <c r="AX251" s="13" t="s">
        <v>78</v>
      </c>
      <c r="AY251" s="256" t="s">
        <v>224</v>
      </c>
    </row>
    <row r="252" s="15" customFormat="1">
      <c r="A252" s="15"/>
      <c r="B252" s="267"/>
      <c r="C252" s="268"/>
      <c r="D252" s="247" t="s">
        <v>232</v>
      </c>
      <c r="E252" s="269" t="s">
        <v>1</v>
      </c>
      <c r="F252" s="270" t="s">
        <v>248</v>
      </c>
      <c r="G252" s="268"/>
      <c r="H252" s="271">
        <v>150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232</v>
      </c>
      <c r="AU252" s="277" t="s">
        <v>89</v>
      </c>
      <c r="AV252" s="15" t="s">
        <v>230</v>
      </c>
      <c r="AW252" s="15" t="s">
        <v>33</v>
      </c>
      <c r="AX252" s="15" t="s">
        <v>84</v>
      </c>
      <c r="AY252" s="277" t="s">
        <v>224</v>
      </c>
    </row>
    <row r="253" s="2" customFormat="1" ht="16.5" customHeight="1">
      <c r="A253" s="40"/>
      <c r="B253" s="41"/>
      <c r="C253" s="231" t="s">
        <v>756</v>
      </c>
      <c r="D253" s="231" t="s">
        <v>226</v>
      </c>
      <c r="E253" s="232" t="s">
        <v>6135</v>
      </c>
      <c r="F253" s="233" t="s">
        <v>6136</v>
      </c>
      <c r="G253" s="234" t="s">
        <v>3008</v>
      </c>
      <c r="H253" s="235">
        <v>3</v>
      </c>
      <c r="I253" s="236"/>
      <c r="J253" s="237">
        <f>ROUND(I253*H253,2)</f>
        <v>0</v>
      </c>
      <c r="K253" s="238"/>
      <c r="L253" s="46"/>
      <c r="M253" s="301" t="s">
        <v>1</v>
      </c>
      <c r="N253" s="302" t="s">
        <v>44</v>
      </c>
      <c r="O253" s="303"/>
      <c r="P253" s="304">
        <f>O253*H253</f>
        <v>0</v>
      </c>
      <c r="Q253" s="304">
        <v>0</v>
      </c>
      <c r="R253" s="304">
        <f>Q253*H253</f>
        <v>0</v>
      </c>
      <c r="S253" s="304">
        <v>0</v>
      </c>
      <c r="T253" s="30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637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637</v>
      </c>
      <c r="BM253" s="243" t="s">
        <v>6137</v>
      </c>
    </row>
    <row r="254" s="2" customFormat="1" ht="6.96" customHeight="1">
      <c r="A254" s="40"/>
      <c r="B254" s="68"/>
      <c r="C254" s="69"/>
      <c r="D254" s="69"/>
      <c r="E254" s="69"/>
      <c r="F254" s="69"/>
      <c r="G254" s="69"/>
      <c r="H254" s="69"/>
      <c r="I254" s="69"/>
      <c r="J254" s="69"/>
      <c r="K254" s="69"/>
      <c r="L254" s="46"/>
      <c r="M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</sheetData>
  <sheetProtection sheet="1" autoFilter="0" formatColumns="0" formatRows="0" objects="1" scenarios="1" spinCount="100000" saltValue="UYJtN1HycbT1qoAcoUNDLoxN5exno0IkKp5gL8t2mtpWEk/G5SV7Kg+WNP4ZLAupSsCkVkZGKYTMvP7p8F3yBA==" hashValue="82MtfPJZ9x5BnO3z0YfI5+3rmpmUxqk8vBIlc9M3kj7qTzgjmuomgqujknvb+C4pE9xrYvcyoL3jtJtX1xOY6Q==" algorithmName="SHA-512" password="CC35"/>
  <autoFilter ref="C131:K2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6138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26</v>
      </c>
      <c r="F17" s="40"/>
      <c r="G17" s="40"/>
      <c r="H17" s="40"/>
      <c r="I17" s="153" t="s">
        <v>27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28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27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30</v>
      </c>
      <c r="E22" s="40"/>
      <c r="F22" s="40"/>
      <c r="G22" s="40"/>
      <c r="H22" s="40"/>
      <c r="I22" s="153" t="s">
        <v>25</v>
      </c>
      <c r="J22" s="143" t="s">
        <v>31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32</v>
      </c>
      <c r="F23" s="40"/>
      <c r="G23" s="40"/>
      <c r="H23" s="40"/>
      <c r="I23" s="153" t="s">
        <v>27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">
        <v>35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36</v>
      </c>
      <c r="F26" s="40"/>
      <c r="G26" s="40"/>
      <c r="H26" s="40"/>
      <c r="I26" s="153" t="s">
        <v>27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38</v>
      </c>
      <c r="E32" s="40"/>
      <c r="F32" s="40"/>
      <c r="G32" s="40"/>
      <c r="H32" s="40"/>
      <c r="I32" s="40"/>
      <c r="J32" s="164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40</v>
      </c>
      <c r="G34" s="40"/>
      <c r="H34" s="40"/>
      <c r="I34" s="165" t="s">
        <v>39</v>
      </c>
      <c r="J34" s="165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42</v>
      </c>
      <c r="E35" s="153" t="s">
        <v>43</v>
      </c>
      <c r="F35" s="166">
        <f>ROUND((SUM(BE127:BE266)),  2)</f>
        <v>0</v>
      </c>
      <c r="G35" s="40"/>
      <c r="H35" s="40"/>
      <c r="I35" s="167">
        <v>0.20999999999999999</v>
      </c>
      <c r="J35" s="166">
        <f>ROUND(((SUM(BE127:BE266))*I35),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ROUND((SUM(BF127:BF266)),  2)</f>
        <v>0</v>
      </c>
      <c r="G36" s="40"/>
      <c r="H36" s="40"/>
      <c r="I36" s="167">
        <v>0.12</v>
      </c>
      <c r="J36" s="166">
        <f>ROUND(((SUM(BF127:BF266))*I36),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009 - SO 09 - LIKVIDACE SRÁŽKOVÝCH VOD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P.Č. 961, 2340, K.Ú. NOVÉ MĚSTO NAD METUJÍ</v>
      </c>
      <c r="G91" s="42"/>
      <c r="H91" s="42"/>
      <c r="I91" s="34" t="s">
        <v>22</v>
      </c>
      <c r="J91" s="81" t="str">
        <f>IF(J14="","",J14)</f>
        <v>18. 12. 2024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</v>
      </c>
      <c r="G93" s="42"/>
      <c r="H93" s="42"/>
      <c r="I93" s="34" t="s">
        <v>30</v>
      </c>
      <c r="J93" s="38" t="str">
        <f>E23</f>
        <v>ATELIER ARCHITEKTURY A URBANISMU,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JIŘÍ KOCIÁN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157</v>
      </c>
      <c r="D96" s="189"/>
      <c r="E96" s="189"/>
      <c r="F96" s="189"/>
      <c r="G96" s="189"/>
      <c r="H96" s="189"/>
      <c r="I96" s="189"/>
      <c r="J96" s="190" t="s">
        <v>158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159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160</v>
      </c>
    </row>
    <row r="99" s="9" customFormat="1" ht="24.96" customHeight="1">
      <c r="A99" s="9"/>
      <c r="B99" s="192"/>
      <c r="C99" s="193"/>
      <c r="D99" s="194" t="s">
        <v>161</v>
      </c>
      <c r="E99" s="195"/>
      <c r="F99" s="195"/>
      <c r="G99" s="195"/>
      <c r="H99" s="195"/>
      <c r="I99" s="195"/>
      <c r="J99" s="196">
        <f>J128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162</v>
      </c>
      <c r="E100" s="200"/>
      <c r="F100" s="200"/>
      <c r="G100" s="200"/>
      <c r="H100" s="200"/>
      <c r="I100" s="200"/>
      <c r="J100" s="201">
        <f>J129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5449</v>
      </c>
      <c r="E101" s="200"/>
      <c r="F101" s="200"/>
      <c r="G101" s="200"/>
      <c r="H101" s="200"/>
      <c r="I101" s="200"/>
      <c r="J101" s="201">
        <f>J156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2829</v>
      </c>
      <c r="E102" s="200"/>
      <c r="F102" s="200"/>
      <c r="G102" s="200"/>
      <c r="H102" s="200"/>
      <c r="I102" s="200"/>
      <c r="J102" s="201">
        <f>J161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5451</v>
      </c>
      <c r="E103" s="200"/>
      <c r="F103" s="200"/>
      <c r="G103" s="200"/>
      <c r="H103" s="200"/>
      <c r="I103" s="200"/>
      <c r="J103" s="201">
        <f>J182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5452</v>
      </c>
      <c r="E104" s="200"/>
      <c r="F104" s="200"/>
      <c r="G104" s="200"/>
      <c r="H104" s="200"/>
      <c r="I104" s="200"/>
      <c r="J104" s="201">
        <f>J259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J265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209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SOCIÁLNÍ REHABILITACE NOVÉ MĚSTO NAD METUJÍ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150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151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152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009 - SO 09 - LIKVIDACE SRÁŽKOVÝCH VOD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P.Č. 961, 2340, K.Ú. NOVÉ MĚSTO NAD METUJÍ</v>
      </c>
      <c r="G121" s="42"/>
      <c r="H121" s="42"/>
      <c r="I121" s="34" t="s">
        <v>22</v>
      </c>
      <c r="J121" s="81" t="str">
        <f>IF(J14="","",J14)</f>
        <v>18. 12. 2024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40.05" customHeight="1">
      <c r="A123" s="40"/>
      <c r="B123" s="41"/>
      <c r="C123" s="34" t="s">
        <v>24</v>
      </c>
      <c r="D123" s="42"/>
      <c r="E123" s="42"/>
      <c r="F123" s="29" t="str">
        <f>E17</f>
        <v>KRÁLOVÉHRADECKÝ KRAJ</v>
      </c>
      <c r="G123" s="42"/>
      <c r="H123" s="42"/>
      <c r="I123" s="34" t="s">
        <v>30</v>
      </c>
      <c r="J123" s="38" t="str">
        <f>E23</f>
        <v>ATELIER ARCHITEKTURY A URBANISMU,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28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>JIŘÍ KOCIÁN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3"/>
      <c r="B126" s="204"/>
      <c r="C126" s="205" t="s">
        <v>210</v>
      </c>
      <c r="D126" s="206" t="s">
        <v>63</v>
      </c>
      <c r="E126" s="206" t="s">
        <v>59</v>
      </c>
      <c r="F126" s="206" t="s">
        <v>60</v>
      </c>
      <c r="G126" s="206" t="s">
        <v>211</v>
      </c>
      <c r="H126" s="206" t="s">
        <v>212</v>
      </c>
      <c r="I126" s="206" t="s">
        <v>213</v>
      </c>
      <c r="J126" s="207" t="s">
        <v>158</v>
      </c>
      <c r="K126" s="208" t="s">
        <v>214</v>
      </c>
      <c r="L126" s="209"/>
      <c r="M126" s="102" t="s">
        <v>1</v>
      </c>
      <c r="N126" s="103" t="s">
        <v>42</v>
      </c>
      <c r="O126" s="103" t="s">
        <v>215</v>
      </c>
      <c r="P126" s="103" t="s">
        <v>216</v>
      </c>
      <c r="Q126" s="103" t="s">
        <v>217</v>
      </c>
      <c r="R126" s="103" t="s">
        <v>218</v>
      </c>
      <c r="S126" s="103" t="s">
        <v>219</v>
      </c>
      <c r="T126" s="104" t="s">
        <v>220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40"/>
      <c r="B127" s="41"/>
      <c r="C127" s="109" t="s">
        <v>221</v>
      </c>
      <c r="D127" s="42"/>
      <c r="E127" s="42"/>
      <c r="F127" s="42"/>
      <c r="G127" s="42"/>
      <c r="H127" s="42"/>
      <c r="I127" s="42"/>
      <c r="J127" s="210">
        <f>BK127</f>
        <v>0</v>
      </c>
      <c r="K127" s="42"/>
      <c r="L127" s="46"/>
      <c r="M127" s="105"/>
      <c r="N127" s="211"/>
      <c r="O127" s="106"/>
      <c r="P127" s="212">
        <f>P128</f>
        <v>0</v>
      </c>
      <c r="Q127" s="106"/>
      <c r="R127" s="212">
        <f>R128</f>
        <v>0</v>
      </c>
      <c r="S127" s="106"/>
      <c r="T127" s="213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160</v>
      </c>
      <c r="BK127" s="214">
        <f>BK128</f>
        <v>0</v>
      </c>
    </row>
    <row r="128" s="12" customFormat="1" ht="25.92" customHeight="1">
      <c r="A128" s="12"/>
      <c r="B128" s="215"/>
      <c r="C128" s="216"/>
      <c r="D128" s="217" t="s">
        <v>77</v>
      </c>
      <c r="E128" s="218" t="s">
        <v>222</v>
      </c>
      <c r="F128" s="218" t="s">
        <v>223</v>
      </c>
      <c r="G128" s="216"/>
      <c r="H128" s="216"/>
      <c r="I128" s="219"/>
      <c r="J128" s="220">
        <f>BK128</f>
        <v>0</v>
      </c>
      <c r="K128" s="216"/>
      <c r="L128" s="221"/>
      <c r="M128" s="222"/>
      <c r="N128" s="223"/>
      <c r="O128" s="223"/>
      <c r="P128" s="224">
        <f>P129+P156+P161+P182+P259+P265</f>
        <v>0</v>
      </c>
      <c r="Q128" s="223"/>
      <c r="R128" s="224">
        <f>R129+R156+R161+R182+R259+R265</f>
        <v>0</v>
      </c>
      <c r="S128" s="223"/>
      <c r="T128" s="225">
        <f>T129+T156+T161+T182+T259+T265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6" t="s">
        <v>84</v>
      </c>
      <c r="AT128" s="227" t="s">
        <v>77</v>
      </c>
      <c r="AU128" s="227" t="s">
        <v>78</v>
      </c>
      <c r="AY128" s="226" t="s">
        <v>224</v>
      </c>
      <c r="BK128" s="228">
        <f>BK129+BK156+BK161+BK182+BK259+BK265</f>
        <v>0</v>
      </c>
    </row>
    <row r="129" s="12" customFormat="1" ht="22.8" customHeight="1">
      <c r="A129" s="12"/>
      <c r="B129" s="215"/>
      <c r="C129" s="216"/>
      <c r="D129" s="217" t="s">
        <v>77</v>
      </c>
      <c r="E129" s="229" t="s">
        <v>84</v>
      </c>
      <c r="F129" s="229" t="s">
        <v>225</v>
      </c>
      <c r="G129" s="216"/>
      <c r="H129" s="216"/>
      <c r="I129" s="219"/>
      <c r="J129" s="230">
        <f>BK129</f>
        <v>0</v>
      </c>
      <c r="K129" s="216"/>
      <c r="L129" s="221"/>
      <c r="M129" s="222"/>
      <c r="N129" s="223"/>
      <c r="O129" s="223"/>
      <c r="P129" s="224">
        <f>SUM(P130:P155)</f>
        <v>0</v>
      </c>
      <c r="Q129" s="223"/>
      <c r="R129" s="224">
        <f>SUM(R130:R155)</f>
        <v>0</v>
      </c>
      <c r="S129" s="223"/>
      <c r="T129" s="225">
        <f>SUM(T130:T155)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6" t="s">
        <v>84</v>
      </c>
      <c r="AT129" s="227" t="s">
        <v>77</v>
      </c>
      <c r="AU129" s="227" t="s">
        <v>84</v>
      </c>
      <c r="AY129" s="226" t="s">
        <v>224</v>
      </c>
      <c r="BK129" s="228">
        <f>SUM(BK130:BK155)</f>
        <v>0</v>
      </c>
    </row>
    <row r="130" s="2" customFormat="1" ht="16.5" customHeight="1">
      <c r="A130" s="40"/>
      <c r="B130" s="41"/>
      <c r="C130" s="231" t="s">
        <v>84</v>
      </c>
      <c r="D130" s="231" t="s">
        <v>226</v>
      </c>
      <c r="E130" s="232" t="s">
        <v>5479</v>
      </c>
      <c r="F130" s="233" t="s">
        <v>5480</v>
      </c>
      <c r="G130" s="234" t="s">
        <v>2591</v>
      </c>
      <c r="H130" s="235">
        <v>120</v>
      </c>
      <c r="I130" s="236"/>
      <c r="J130" s="237">
        <f>ROUND(I130*H130,2)</f>
        <v>0</v>
      </c>
      <c r="K130" s="238"/>
      <c r="L130" s="46"/>
      <c r="M130" s="239" t="s">
        <v>1</v>
      </c>
      <c r="N130" s="240" t="s">
        <v>44</v>
      </c>
      <c r="O130" s="93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3" t="s">
        <v>230</v>
      </c>
      <c r="AT130" s="243" t="s">
        <v>226</v>
      </c>
      <c r="AU130" s="243" t="s">
        <v>89</v>
      </c>
      <c r="AY130" s="19" t="s">
        <v>224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9" t="s">
        <v>89</v>
      </c>
      <c r="BK130" s="244">
        <f>ROUND(I130*H130,2)</f>
        <v>0</v>
      </c>
      <c r="BL130" s="19" t="s">
        <v>230</v>
      </c>
      <c r="BM130" s="243" t="s">
        <v>6139</v>
      </c>
    </row>
    <row r="131" s="2" customFormat="1" ht="16.5" customHeight="1">
      <c r="A131" s="40"/>
      <c r="B131" s="41"/>
      <c r="C131" s="231" t="s">
        <v>89</v>
      </c>
      <c r="D131" s="231" t="s">
        <v>226</v>
      </c>
      <c r="E131" s="232" t="s">
        <v>5482</v>
      </c>
      <c r="F131" s="233" t="s">
        <v>5483</v>
      </c>
      <c r="G131" s="234" t="s">
        <v>5484</v>
      </c>
      <c r="H131" s="235">
        <v>20</v>
      </c>
      <c r="I131" s="236"/>
      <c r="J131" s="237">
        <f>ROUND(I131*H131,2)</f>
        <v>0</v>
      </c>
      <c r="K131" s="238"/>
      <c r="L131" s="46"/>
      <c r="M131" s="239" t="s">
        <v>1</v>
      </c>
      <c r="N131" s="240" t="s">
        <v>44</v>
      </c>
      <c r="O131" s="93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3" t="s">
        <v>230</v>
      </c>
      <c r="AT131" s="243" t="s">
        <v>226</v>
      </c>
      <c r="AU131" s="243" t="s">
        <v>89</v>
      </c>
      <c r="AY131" s="19" t="s">
        <v>224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9" t="s">
        <v>89</v>
      </c>
      <c r="BK131" s="244">
        <f>ROUND(I131*H131,2)</f>
        <v>0</v>
      </c>
      <c r="BL131" s="19" t="s">
        <v>230</v>
      </c>
      <c r="BM131" s="243" t="s">
        <v>6140</v>
      </c>
    </row>
    <row r="132" s="2" customFormat="1" ht="16.5" customHeight="1">
      <c r="A132" s="40"/>
      <c r="B132" s="41"/>
      <c r="C132" s="231" t="s">
        <v>93</v>
      </c>
      <c r="D132" s="231" t="s">
        <v>226</v>
      </c>
      <c r="E132" s="232" t="s">
        <v>6141</v>
      </c>
      <c r="F132" s="233" t="s">
        <v>6142</v>
      </c>
      <c r="G132" s="234" t="s">
        <v>236</v>
      </c>
      <c r="H132" s="235">
        <v>0.66000000000000003</v>
      </c>
      <c r="I132" s="236"/>
      <c r="J132" s="237">
        <f>ROUND(I132*H132,2)</f>
        <v>0</v>
      </c>
      <c r="K132" s="238"/>
      <c r="L132" s="46"/>
      <c r="M132" s="239" t="s">
        <v>1</v>
      </c>
      <c r="N132" s="240" t="s">
        <v>44</v>
      </c>
      <c r="O132" s="93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3" t="s">
        <v>230</v>
      </c>
      <c r="AT132" s="243" t="s">
        <v>226</v>
      </c>
      <c r="AU132" s="243" t="s">
        <v>89</v>
      </c>
      <c r="AY132" s="19" t="s">
        <v>224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9" t="s">
        <v>89</v>
      </c>
      <c r="BK132" s="244">
        <f>ROUND(I132*H132,2)</f>
        <v>0</v>
      </c>
      <c r="BL132" s="19" t="s">
        <v>230</v>
      </c>
      <c r="BM132" s="243" t="s">
        <v>6143</v>
      </c>
    </row>
    <row r="133" s="2" customFormat="1" ht="16.5" customHeight="1">
      <c r="A133" s="40"/>
      <c r="B133" s="41"/>
      <c r="C133" s="231" t="s">
        <v>230</v>
      </c>
      <c r="D133" s="231" t="s">
        <v>226</v>
      </c>
      <c r="E133" s="232" t="s">
        <v>6144</v>
      </c>
      <c r="F133" s="233" t="s">
        <v>6145</v>
      </c>
      <c r="G133" s="234" t="s">
        <v>236</v>
      </c>
      <c r="H133" s="235">
        <v>169.03999999999999</v>
      </c>
      <c r="I133" s="236"/>
      <c r="J133" s="237">
        <f>ROUND(I133*H133,2)</f>
        <v>0</v>
      </c>
      <c r="K133" s="238"/>
      <c r="L133" s="46"/>
      <c r="M133" s="239" t="s">
        <v>1</v>
      </c>
      <c r="N133" s="240" t="s">
        <v>44</v>
      </c>
      <c r="O133" s="93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3" t="s">
        <v>230</v>
      </c>
      <c r="AT133" s="243" t="s">
        <v>226</v>
      </c>
      <c r="AU133" s="243" t="s">
        <v>89</v>
      </c>
      <c r="AY133" s="19" t="s">
        <v>224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9" t="s">
        <v>89</v>
      </c>
      <c r="BK133" s="244">
        <f>ROUND(I133*H133,2)</f>
        <v>0</v>
      </c>
      <c r="BL133" s="19" t="s">
        <v>230</v>
      </c>
      <c r="BM133" s="243" t="s">
        <v>6146</v>
      </c>
    </row>
    <row r="134" s="2" customFormat="1" ht="21.75" customHeight="1">
      <c r="A134" s="40"/>
      <c r="B134" s="41"/>
      <c r="C134" s="231" t="s">
        <v>255</v>
      </c>
      <c r="D134" s="231" t="s">
        <v>226</v>
      </c>
      <c r="E134" s="232" t="s">
        <v>5501</v>
      </c>
      <c r="F134" s="233" t="s">
        <v>5502</v>
      </c>
      <c r="G134" s="234" t="s">
        <v>236</v>
      </c>
      <c r="H134" s="235">
        <v>126.56</v>
      </c>
      <c r="I134" s="236"/>
      <c r="J134" s="237">
        <f>ROUND(I134*H134,2)</f>
        <v>0</v>
      </c>
      <c r="K134" s="238"/>
      <c r="L134" s="46"/>
      <c r="M134" s="239" t="s">
        <v>1</v>
      </c>
      <c r="N134" s="240" t="s">
        <v>44</v>
      </c>
      <c r="O134" s="93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3" t="s">
        <v>230</v>
      </c>
      <c r="AT134" s="243" t="s">
        <v>226</v>
      </c>
      <c r="AU134" s="243" t="s">
        <v>89</v>
      </c>
      <c r="AY134" s="19" t="s">
        <v>224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9" t="s">
        <v>89</v>
      </c>
      <c r="BK134" s="244">
        <f>ROUND(I134*H134,2)</f>
        <v>0</v>
      </c>
      <c r="BL134" s="19" t="s">
        <v>230</v>
      </c>
      <c r="BM134" s="243" t="s">
        <v>6147</v>
      </c>
    </row>
    <row r="135" s="2" customFormat="1" ht="16.5" customHeight="1">
      <c r="A135" s="40"/>
      <c r="B135" s="41"/>
      <c r="C135" s="231" t="s">
        <v>260</v>
      </c>
      <c r="D135" s="231" t="s">
        <v>226</v>
      </c>
      <c r="E135" s="232" t="s">
        <v>6148</v>
      </c>
      <c r="F135" s="233" t="s">
        <v>6149</v>
      </c>
      <c r="G135" s="234" t="s">
        <v>236</v>
      </c>
      <c r="H135" s="235">
        <v>40.899999999999999</v>
      </c>
      <c r="I135" s="236"/>
      <c r="J135" s="237">
        <f>ROUND(I135*H135,2)</f>
        <v>0</v>
      </c>
      <c r="K135" s="238"/>
      <c r="L135" s="46"/>
      <c r="M135" s="239" t="s">
        <v>1</v>
      </c>
      <c r="N135" s="240" t="s">
        <v>44</v>
      </c>
      <c r="O135" s="93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3" t="s">
        <v>230</v>
      </c>
      <c r="AT135" s="243" t="s">
        <v>226</v>
      </c>
      <c r="AU135" s="243" t="s">
        <v>89</v>
      </c>
      <c r="AY135" s="19" t="s">
        <v>224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9" t="s">
        <v>89</v>
      </c>
      <c r="BK135" s="244">
        <f>ROUND(I135*H135,2)</f>
        <v>0</v>
      </c>
      <c r="BL135" s="19" t="s">
        <v>230</v>
      </c>
      <c r="BM135" s="243" t="s">
        <v>6150</v>
      </c>
    </row>
    <row r="136" s="2" customFormat="1" ht="16.5" customHeight="1">
      <c r="A136" s="40"/>
      <c r="B136" s="41"/>
      <c r="C136" s="231" t="s">
        <v>264</v>
      </c>
      <c r="D136" s="231" t="s">
        <v>226</v>
      </c>
      <c r="E136" s="232" t="s">
        <v>5524</v>
      </c>
      <c r="F136" s="233" t="s">
        <v>5525</v>
      </c>
      <c r="G136" s="234" t="s">
        <v>229</v>
      </c>
      <c r="H136" s="235">
        <v>7.1799999999999997</v>
      </c>
      <c r="I136" s="236"/>
      <c r="J136" s="237">
        <f>ROUND(I136*H136,2)</f>
        <v>0</v>
      </c>
      <c r="K136" s="238"/>
      <c r="L136" s="46"/>
      <c r="M136" s="239" t="s">
        <v>1</v>
      </c>
      <c r="N136" s="240" t="s">
        <v>44</v>
      </c>
      <c r="O136" s="93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3" t="s">
        <v>230</v>
      </c>
      <c r="AT136" s="243" t="s">
        <v>226</v>
      </c>
      <c r="AU136" s="243" t="s">
        <v>89</v>
      </c>
      <c r="AY136" s="19" t="s">
        <v>224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9" t="s">
        <v>89</v>
      </c>
      <c r="BK136" s="244">
        <f>ROUND(I136*H136,2)</f>
        <v>0</v>
      </c>
      <c r="BL136" s="19" t="s">
        <v>230</v>
      </c>
      <c r="BM136" s="243" t="s">
        <v>6151</v>
      </c>
    </row>
    <row r="137" s="2" customFormat="1" ht="16.5" customHeight="1">
      <c r="A137" s="40"/>
      <c r="B137" s="41"/>
      <c r="C137" s="231" t="s">
        <v>270</v>
      </c>
      <c r="D137" s="231" t="s">
        <v>226</v>
      </c>
      <c r="E137" s="232" t="s">
        <v>5530</v>
      </c>
      <c r="F137" s="233" t="s">
        <v>5531</v>
      </c>
      <c r="G137" s="234" t="s">
        <v>229</v>
      </c>
      <c r="H137" s="235">
        <v>7.1799999999999997</v>
      </c>
      <c r="I137" s="236"/>
      <c r="J137" s="237">
        <f>ROUND(I137*H137,2)</f>
        <v>0</v>
      </c>
      <c r="K137" s="238"/>
      <c r="L137" s="46"/>
      <c r="M137" s="239" t="s">
        <v>1</v>
      </c>
      <c r="N137" s="240" t="s">
        <v>44</v>
      </c>
      <c r="O137" s="93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3" t="s">
        <v>230</v>
      </c>
      <c r="AT137" s="243" t="s">
        <v>226</v>
      </c>
      <c r="AU137" s="243" t="s">
        <v>89</v>
      </c>
      <c r="AY137" s="19" t="s">
        <v>224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9" t="s">
        <v>89</v>
      </c>
      <c r="BK137" s="244">
        <f>ROUND(I137*H137,2)</f>
        <v>0</v>
      </c>
      <c r="BL137" s="19" t="s">
        <v>230</v>
      </c>
      <c r="BM137" s="243" t="s">
        <v>6152</v>
      </c>
    </row>
    <row r="138" s="2" customFormat="1" ht="16.5" customHeight="1">
      <c r="A138" s="40"/>
      <c r="B138" s="41"/>
      <c r="C138" s="231" t="s">
        <v>276</v>
      </c>
      <c r="D138" s="231" t="s">
        <v>226</v>
      </c>
      <c r="E138" s="232" t="s">
        <v>5533</v>
      </c>
      <c r="F138" s="233" t="s">
        <v>5534</v>
      </c>
      <c r="G138" s="234" t="s">
        <v>229</v>
      </c>
      <c r="H138" s="235">
        <v>142.33000000000001</v>
      </c>
      <c r="I138" s="236"/>
      <c r="J138" s="237">
        <f>ROUND(I138*H138,2)</f>
        <v>0</v>
      </c>
      <c r="K138" s="238"/>
      <c r="L138" s="46"/>
      <c r="M138" s="239" t="s">
        <v>1</v>
      </c>
      <c r="N138" s="240" t="s">
        <v>44</v>
      </c>
      <c r="O138" s="93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3" t="s">
        <v>230</v>
      </c>
      <c r="AT138" s="243" t="s">
        <v>226</v>
      </c>
      <c r="AU138" s="243" t="s">
        <v>89</v>
      </c>
      <c r="AY138" s="19" t="s">
        <v>224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9" t="s">
        <v>89</v>
      </c>
      <c r="BK138" s="244">
        <f>ROUND(I138*H138,2)</f>
        <v>0</v>
      </c>
      <c r="BL138" s="19" t="s">
        <v>230</v>
      </c>
      <c r="BM138" s="243" t="s">
        <v>6153</v>
      </c>
    </row>
    <row r="139" s="2" customFormat="1" ht="16.5" customHeight="1">
      <c r="A139" s="40"/>
      <c r="B139" s="41"/>
      <c r="C139" s="231" t="s">
        <v>281</v>
      </c>
      <c r="D139" s="231" t="s">
        <v>226</v>
      </c>
      <c r="E139" s="232" t="s">
        <v>5540</v>
      </c>
      <c r="F139" s="233" t="s">
        <v>5541</v>
      </c>
      <c r="G139" s="234" t="s">
        <v>229</v>
      </c>
      <c r="H139" s="235">
        <v>142.33000000000001</v>
      </c>
      <c r="I139" s="236"/>
      <c r="J139" s="237">
        <f>ROUND(I139*H139,2)</f>
        <v>0</v>
      </c>
      <c r="K139" s="238"/>
      <c r="L139" s="46"/>
      <c r="M139" s="239" t="s">
        <v>1</v>
      </c>
      <c r="N139" s="240" t="s">
        <v>44</v>
      </c>
      <c r="O139" s="93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3" t="s">
        <v>230</v>
      </c>
      <c r="AT139" s="243" t="s">
        <v>226</v>
      </c>
      <c r="AU139" s="243" t="s">
        <v>89</v>
      </c>
      <c r="AY139" s="19" t="s">
        <v>224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9" t="s">
        <v>89</v>
      </c>
      <c r="BK139" s="244">
        <f>ROUND(I139*H139,2)</f>
        <v>0</v>
      </c>
      <c r="BL139" s="19" t="s">
        <v>230</v>
      </c>
      <c r="BM139" s="243" t="s">
        <v>6154</v>
      </c>
    </row>
    <row r="140" s="2" customFormat="1" ht="21.75" customHeight="1">
      <c r="A140" s="40"/>
      <c r="B140" s="41"/>
      <c r="C140" s="231" t="s">
        <v>288</v>
      </c>
      <c r="D140" s="231" t="s">
        <v>226</v>
      </c>
      <c r="E140" s="232" t="s">
        <v>249</v>
      </c>
      <c r="F140" s="233" t="s">
        <v>250</v>
      </c>
      <c r="G140" s="234" t="s">
        <v>236</v>
      </c>
      <c r="H140" s="235">
        <v>168.13</v>
      </c>
      <c r="I140" s="236"/>
      <c r="J140" s="237">
        <f>ROUND(I140*H140,2)</f>
        <v>0</v>
      </c>
      <c r="K140" s="238"/>
      <c r="L140" s="46"/>
      <c r="M140" s="239" t="s">
        <v>1</v>
      </c>
      <c r="N140" s="240" t="s">
        <v>44</v>
      </c>
      <c r="O140" s="93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230</v>
      </c>
      <c r="AT140" s="243" t="s">
        <v>226</v>
      </c>
      <c r="AU140" s="243" t="s">
        <v>89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230</v>
      </c>
      <c r="BM140" s="243" t="s">
        <v>6155</v>
      </c>
    </row>
    <row r="141" s="2" customFormat="1" ht="16.5" customHeight="1">
      <c r="A141" s="40"/>
      <c r="B141" s="41"/>
      <c r="C141" s="231" t="s">
        <v>8</v>
      </c>
      <c r="D141" s="231" t="s">
        <v>226</v>
      </c>
      <c r="E141" s="232" t="s">
        <v>5010</v>
      </c>
      <c r="F141" s="233" t="s">
        <v>5011</v>
      </c>
      <c r="G141" s="234" t="s">
        <v>236</v>
      </c>
      <c r="H141" s="235">
        <v>168.13</v>
      </c>
      <c r="I141" s="236"/>
      <c r="J141" s="237">
        <f>ROUND(I141*H141,2)</f>
        <v>0</v>
      </c>
      <c r="K141" s="238"/>
      <c r="L141" s="46"/>
      <c r="M141" s="239" t="s">
        <v>1</v>
      </c>
      <c r="N141" s="240" t="s">
        <v>44</v>
      </c>
      <c r="O141" s="93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3" t="s">
        <v>230</v>
      </c>
      <c r="AT141" s="243" t="s">
        <v>226</v>
      </c>
      <c r="AU141" s="243" t="s">
        <v>89</v>
      </c>
      <c r="AY141" s="19" t="s">
        <v>224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9" t="s">
        <v>89</v>
      </c>
      <c r="BK141" s="244">
        <f>ROUND(I141*H141,2)</f>
        <v>0</v>
      </c>
      <c r="BL141" s="19" t="s">
        <v>230</v>
      </c>
      <c r="BM141" s="243" t="s">
        <v>6156</v>
      </c>
    </row>
    <row r="142" s="2" customFormat="1" ht="16.5" customHeight="1">
      <c r="A142" s="40"/>
      <c r="B142" s="41"/>
      <c r="C142" s="231" t="s">
        <v>304</v>
      </c>
      <c r="D142" s="231" t="s">
        <v>226</v>
      </c>
      <c r="E142" s="232" t="s">
        <v>5014</v>
      </c>
      <c r="F142" s="233" t="s">
        <v>5984</v>
      </c>
      <c r="G142" s="234" t="s">
        <v>236</v>
      </c>
      <c r="H142" s="235">
        <v>168.13</v>
      </c>
      <c r="I142" s="236"/>
      <c r="J142" s="237">
        <f>ROUND(I142*H142,2)</f>
        <v>0</v>
      </c>
      <c r="K142" s="238"/>
      <c r="L142" s="46"/>
      <c r="M142" s="239" t="s">
        <v>1</v>
      </c>
      <c r="N142" s="240" t="s">
        <v>44</v>
      </c>
      <c r="O142" s="93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3" t="s">
        <v>230</v>
      </c>
      <c r="AT142" s="243" t="s">
        <v>226</v>
      </c>
      <c r="AU142" s="243" t="s">
        <v>89</v>
      </c>
      <c r="AY142" s="19" t="s">
        <v>224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9" t="s">
        <v>89</v>
      </c>
      <c r="BK142" s="244">
        <f>ROUND(I142*H142,2)</f>
        <v>0</v>
      </c>
      <c r="BL142" s="19" t="s">
        <v>230</v>
      </c>
      <c r="BM142" s="243" t="s">
        <v>6157</v>
      </c>
    </row>
    <row r="143" s="2" customFormat="1" ht="16.5" customHeight="1">
      <c r="A143" s="40"/>
      <c r="B143" s="41"/>
      <c r="C143" s="231" t="s">
        <v>310</v>
      </c>
      <c r="D143" s="231" t="s">
        <v>226</v>
      </c>
      <c r="E143" s="232" t="s">
        <v>5547</v>
      </c>
      <c r="F143" s="233" t="s">
        <v>5548</v>
      </c>
      <c r="G143" s="234" t="s">
        <v>236</v>
      </c>
      <c r="H143" s="235">
        <v>168.13</v>
      </c>
      <c r="I143" s="236"/>
      <c r="J143" s="237">
        <f>ROUND(I143*H143,2)</f>
        <v>0</v>
      </c>
      <c r="K143" s="238"/>
      <c r="L143" s="46"/>
      <c r="M143" s="239" t="s">
        <v>1</v>
      </c>
      <c r="N143" s="240" t="s">
        <v>44</v>
      </c>
      <c r="O143" s="93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3" t="s">
        <v>230</v>
      </c>
      <c r="AT143" s="243" t="s">
        <v>226</v>
      </c>
      <c r="AU143" s="243" t="s">
        <v>89</v>
      </c>
      <c r="AY143" s="19" t="s">
        <v>224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9" t="s">
        <v>89</v>
      </c>
      <c r="BK143" s="244">
        <f>ROUND(I143*H143,2)</f>
        <v>0</v>
      </c>
      <c r="BL143" s="19" t="s">
        <v>230</v>
      </c>
      <c r="BM143" s="243" t="s">
        <v>6158</v>
      </c>
    </row>
    <row r="144" s="2" customFormat="1" ht="16.5" customHeight="1">
      <c r="A144" s="40"/>
      <c r="B144" s="41"/>
      <c r="C144" s="231" t="s">
        <v>315</v>
      </c>
      <c r="D144" s="231" t="s">
        <v>226</v>
      </c>
      <c r="E144" s="232" t="s">
        <v>2855</v>
      </c>
      <c r="F144" s="233" t="s">
        <v>2856</v>
      </c>
      <c r="G144" s="234" t="s">
        <v>236</v>
      </c>
      <c r="H144" s="235">
        <v>168.37000000000001</v>
      </c>
      <c r="I144" s="236"/>
      <c r="J144" s="237">
        <f>ROUND(I144*H144,2)</f>
        <v>0</v>
      </c>
      <c r="K144" s="238"/>
      <c r="L144" s="46"/>
      <c r="M144" s="239" t="s">
        <v>1</v>
      </c>
      <c r="N144" s="240" t="s">
        <v>44</v>
      </c>
      <c r="O144" s="93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3" t="s">
        <v>230</v>
      </c>
      <c r="AT144" s="243" t="s">
        <v>226</v>
      </c>
      <c r="AU144" s="243" t="s">
        <v>89</v>
      </c>
      <c r="AY144" s="19" t="s">
        <v>224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9" t="s">
        <v>89</v>
      </c>
      <c r="BK144" s="244">
        <f>ROUND(I144*H144,2)</f>
        <v>0</v>
      </c>
      <c r="BL144" s="19" t="s">
        <v>230</v>
      </c>
      <c r="BM144" s="243" t="s">
        <v>6159</v>
      </c>
    </row>
    <row r="145" s="13" customFormat="1">
      <c r="A145" s="13"/>
      <c r="B145" s="245"/>
      <c r="C145" s="246"/>
      <c r="D145" s="247" t="s">
        <v>232</v>
      </c>
      <c r="E145" s="248" t="s">
        <v>1</v>
      </c>
      <c r="F145" s="249" t="s">
        <v>6160</v>
      </c>
      <c r="G145" s="246"/>
      <c r="H145" s="250">
        <v>169.03999999999999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232</v>
      </c>
      <c r="AU145" s="256" t="s">
        <v>89</v>
      </c>
      <c r="AV145" s="13" t="s">
        <v>89</v>
      </c>
      <c r="AW145" s="13" t="s">
        <v>33</v>
      </c>
      <c r="AX145" s="13" t="s">
        <v>78</v>
      </c>
      <c r="AY145" s="256" t="s">
        <v>224</v>
      </c>
    </row>
    <row r="146" s="13" customFormat="1">
      <c r="A146" s="13"/>
      <c r="B146" s="245"/>
      <c r="C146" s="246"/>
      <c r="D146" s="247" t="s">
        <v>232</v>
      </c>
      <c r="E146" s="248" t="s">
        <v>1</v>
      </c>
      <c r="F146" s="249" t="s">
        <v>6161</v>
      </c>
      <c r="G146" s="246"/>
      <c r="H146" s="250">
        <v>126.56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232</v>
      </c>
      <c r="AU146" s="256" t="s">
        <v>89</v>
      </c>
      <c r="AV146" s="13" t="s">
        <v>89</v>
      </c>
      <c r="AW146" s="13" t="s">
        <v>33</v>
      </c>
      <c r="AX146" s="13" t="s">
        <v>78</v>
      </c>
      <c r="AY146" s="256" t="s">
        <v>224</v>
      </c>
    </row>
    <row r="147" s="13" customFormat="1">
      <c r="A147" s="13"/>
      <c r="B147" s="245"/>
      <c r="C147" s="246"/>
      <c r="D147" s="247" t="s">
        <v>232</v>
      </c>
      <c r="E147" s="248" t="s">
        <v>1</v>
      </c>
      <c r="F147" s="249" t="s">
        <v>6162</v>
      </c>
      <c r="G147" s="246"/>
      <c r="H147" s="250">
        <v>40.899999999999999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232</v>
      </c>
      <c r="AU147" s="256" t="s">
        <v>89</v>
      </c>
      <c r="AV147" s="13" t="s">
        <v>89</v>
      </c>
      <c r="AW147" s="13" t="s">
        <v>33</v>
      </c>
      <c r="AX147" s="13" t="s">
        <v>78</v>
      </c>
      <c r="AY147" s="256" t="s">
        <v>224</v>
      </c>
    </row>
    <row r="148" s="13" customFormat="1">
      <c r="A148" s="13"/>
      <c r="B148" s="245"/>
      <c r="C148" s="246"/>
      <c r="D148" s="247" t="s">
        <v>232</v>
      </c>
      <c r="E148" s="248" t="s">
        <v>1</v>
      </c>
      <c r="F148" s="249" t="s">
        <v>6163</v>
      </c>
      <c r="G148" s="246"/>
      <c r="H148" s="250">
        <v>-168.13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232</v>
      </c>
      <c r="AU148" s="256" t="s">
        <v>89</v>
      </c>
      <c r="AV148" s="13" t="s">
        <v>89</v>
      </c>
      <c r="AW148" s="13" t="s">
        <v>33</v>
      </c>
      <c r="AX148" s="13" t="s">
        <v>78</v>
      </c>
      <c r="AY148" s="256" t="s">
        <v>224</v>
      </c>
    </row>
    <row r="149" s="15" customFormat="1">
      <c r="A149" s="15"/>
      <c r="B149" s="267"/>
      <c r="C149" s="268"/>
      <c r="D149" s="247" t="s">
        <v>232</v>
      </c>
      <c r="E149" s="269" t="s">
        <v>1</v>
      </c>
      <c r="F149" s="270" t="s">
        <v>248</v>
      </c>
      <c r="G149" s="268"/>
      <c r="H149" s="271">
        <v>168.37000000000001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232</v>
      </c>
      <c r="AU149" s="277" t="s">
        <v>89</v>
      </c>
      <c r="AV149" s="15" t="s">
        <v>230</v>
      </c>
      <c r="AW149" s="15" t="s">
        <v>33</v>
      </c>
      <c r="AX149" s="15" t="s">
        <v>84</v>
      </c>
      <c r="AY149" s="277" t="s">
        <v>224</v>
      </c>
    </row>
    <row r="150" s="2" customFormat="1" ht="16.5" customHeight="1">
      <c r="A150" s="40"/>
      <c r="B150" s="41"/>
      <c r="C150" s="278" t="s">
        <v>319</v>
      </c>
      <c r="D150" s="278" t="s">
        <v>390</v>
      </c>
      <c r="E150" s="279" t="s">
        <v>6164</v>
      </c>
      <c r="F150" s="280" t="s">
        <v>6165</v>
      </c>
      <c r="G150" s="281" t="s">
        <v>322</v>
      </c>
      <c r="H150" s="282">
        <v>24.620000000000001</v>
      </c>
      <c r="I150" s="283"/>
      <c r="J150" s="284">
        <f>ROUND(I150*H150,2)</f>
        <v>0</v>
      </c>
      <c r="K150" s="285"/>
      <c r="L150" s="286"/>
      <c r="M150" s="287" t="s">
        <v>1</v>
      </c>
      <c r="N150" s="288" t="s">
        <v>44</v>
      </c>
      <c r="O150" s="93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3" t="s">
        <v>270</v>
      </c>
      <c r="AT150" s="243" t="s">
        <v>390</v>
      </c>
      <c r="AU150" s="243" t="s">
        <v>89</v>
      </c>
      <c r="AY150" s="19" t="s">
        <v>224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9" t="s">
        <v>89</v>
      </c>
      <c r="BK150" s="244">
        <f>ROUND(I150*H150,2)</f>
        <v>0</v>
      </c>
      <c r="BL150" s="19" t="s">
        <v>230</v>
      </c>
      <c r="BM150" s="243" t="s">
        <v>6166</v>
      </c>
    </row>
    <row r="151" s="2" customFormat="1" ht="16.5" customHeight="1">
      <c r="A151" s="40"/>
      <c r="B151" s="41"/>
      <c r="C151" s="278" t="s">
        <v>326</v>
      </c>
      <c r="D151" s="278" t="s">
        <v>390</v>
      </c>
      <c r="E151" s="279" t="s">
        <v>5551</v>
      </c>
      <c r="F151" s="280" t="s">
        <v>5552</v>
      </c>
      <c r="G151" s="281" t="s">
        <v>322</v>
      </c>
      <c r="H151" s="282">
        <v>26.640000000000001</v>
      </c>
      <c r="I151" s="283"/>
      <c r="J151" s="284">
        <f>ROUND(I151*H151,2)</f>
        <v>0</v>
      </c>
      <c r="K151" s="285"/>
      <c r="L151" s="286"/>
      <c r="M151" s="287" t="s">
        <v>1</v>
      </c>
      <c r="N151" s="288" t="s">
        <v>44</v>
      </c>
      <c r="O151" s="93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3" t="s">
        <v>270</v>
      </c>
      <c r="AT151" s="243" t="s">
        <v>390</v>
      </c>
      <c r="AU151" s="243" t="s">
        <v>89</v>
      </c>
      <c r="AY151" s="19" t="s">
        <v>224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9" t="s">
        <v>89</v>
      </c>
      <c r="BK151" s="244">
        <f>ROUND(I151*H151,2)</f>
        <v>0</v>
      </c>
      <c r="BL151" s="19" t="s">
        <v>230</v>
      </c>
      <c r="BM151" s="243" t="s">
        <v>6167</v>
      </c>
    </row>
    <row r="152" s="2" customFormat="1" ht="16.5" customHeight="1">
      <c r="A152" s="40"/>
      <c r="B152" s="41"/>
      <c r="C152" s="231" t="s">
        <v>334</v>
      </c>
      <c r="D152" s="231" t="s">
        <v>226</v>
      </c>
      <c r="E152" s="232" t="s">
        <v>2858</v>
      </c>
      <c r="F152" s="233" t="s">
        <v>2859</v>
      </c>
      <c r="G152" s="234" t="s">
        <v>236</v>
      </c>
      <c r="H152" s="235">
        <v>51.759999999999998</v>
      </c>
      <c r="I152" s="236"/>
      <c r="J152" s="237">
        <f>ROUND(I152*H152,2)</f>
        <v>0</v>
      </c>
      <c r="K152" s="238"/>
      <c r="L152" s="46"/>
      <c r="M152" s="239" t="s">
        <v>1</v>
      </c>
      <c r="N152" s="240" t="s">
        <v>44</v>
      </c>
      <c r="O152" s="93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3" t="s">
        <v>230</v>
      </c>
      <c r="AT152" s="243" t="s">
        <v>226</v>
      </c>
      <c r="AU152" s="243" t="s">
        <v>89</v>
      </c>
      <c r="AY152" s="19" t="s">
        <v>224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9" t="s">
        <v>89</v>
      </c>
      <c r="BK152" s="244">
        <f>ROUND(I152*H152,2)</f>
        <v>0</v>
      </c>
      <c r="BL152" s="19" t="s">
        <v>230</v>
      </c>
      <c r="BM152" s="243" t="s">
        <v>6168</v>
      </c>
    </row>
    <row r="153" s="2" customFormat="1" ht="16.5" customHeight="1">
      <c r="A153" s="40"/>
      <c r="B153" s="41"/>
      <c r="C153" s="278" t="s">
        <v>341</v>
      </c>
      <c r="D153" s="278" t="s">
        <v>390</v>
      </c>
      <c r="E153" s="279" t="s">
        <v>2861</v>
      </c>
      <c r="F153" s="280" t="s">
        <v>2862</v>
      </c>
      <c r="G153" s="281" t="s">
        <v>322</v>
      </c>
      <c r="H153" s="282">
        <v>77.700000000000003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44</v>
      </c>
      <c r="O153" s="93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3" t="s">
        <v>270</v>
      </c>
      <c r="AT153" s="243" t="s">
        <v>390</v>
      </c>
      <c r="AU153" s="243" t="s">
        <v>89</v>
      </c>
      <c r="AY153" s="19" t="s">
        <v>224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9" t="s">
        <v>89</v>
      </c>
      <c r="BK153" s="244">
        <f>ROUND(I153*H153,2)</f>
        <v>0</v>
      </c>
      <c r="BL153" s="19" t="s">
        <v>230</v>
      </c>
      <c r="BM153" s="243" t="s">
        <v>6169</v>
      </c>
    </row>
    <row r="154" s="13" customFormat="1">
      <c r="A154" s="13"/>
      <c r="B154" s="245"/>
      <c r="C154" s="246"/>
      <c r="D154" s="247" t="s">
        <v>232</v>
      </c>
      <c r="E154" s="248" t="s">
        <v>1</v>
      </c>
      <c r="F154" s="249" t="s">
        <v>6170</v>
      </c>
      <c r="G154" s="246"/>
      <c r="H154" s="250">
        <v>77.700000000000003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232</v>
      </c>
      <c r="AU154" s="256" t="s">
        <v>89</v>
      </c>
      <c r="AV154" s="13" t="s">
        <v>89</v>
      </c>
      <c r="AW154" s="13" t="s">
        <v>33</v>
      </c>
      <c r="AX154" s="13" t="s">
        <v>78</v>
      </c>
      <c r="AY154" s="256" t="s">
        <v>224</v>
      </c>
    </row>
    <row r="155" s="15" customFormat="1">
      <c r="A155" s="15"/>
      <c r="B155" s="267"/>
      <c r="C155" s="268"/>
      <c r="D155" s="247" t="s">
        <v>232</v>
      </c>
      <c r="E155" s="269" t="s">
        <v>1</v>
      </c>
      <c r="F155" s="270" t="s">
        <v>248</v>
      </c>
      <c r="G155" s="268"/>
      <c r="H155" s="271">
        <v>77.700000000000003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232</v>
      </c>
      <c r="AU155" s="277" t="s">
        <v>89</v>
      </c>
      <c r="AV155" s="15" t="s">
        <v>230</v>
      </c>
      <c r="AW155" s="15" t="s">
        <v>33</v>
      </c>
      <c r="AX155" s="15" t="s">
        <v>84</v>
      </c>
      <c r="AY155" s="277" t="s">
        <v>224</v>
      </c>
    </row>
    <row r="156" s="12" customFormat="1" ht="22.8" customHeight="1">
      <c r="A156" s="12"/>
      <c r="B156" s="215"/>
      <c r="C156" s="216"/>
      <c r="D156" s="217" t="s">
        <v>77</v>
      </c>
      <c r="E156" s="229" t="s">
        <v>93</v>
      </c>
      <c r="F156" s="229" t="s">
        <v>5561</v>
      </c>
      <c r="G156" s="216"/>
      <c r="H156" s="216"/>
      <c r="I156" s="219"/>
      <c r="J156" s="230">
        <f>BK156</f>
        <v>0</v>
      </c>
      <c r="K156" s="216"/>
      <c r="L156" s="221"/>
      <c r="M156" s="222"/>
      <c r="N156" s="223"/>
      <c r="O156" s="223"/>
      <c r="P156" s="224">
        <f>SUM(P157:P160)</f>
        <v>0</v>
      </c>
      <c r="Q156" s="223"/>
      <c r="R156" s="224">
        <f>SUM(R157:R160)</f>
        <v>0</v>
      </c>
      <c r="S156" s="223"/>
      <c r="T156" s="225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6" t="s">
        <v>84</v>
      </c>
      <c r="AT156" s="227" t="s">
        <v>77</v>
      </c>
      <c r="AU156" s="227" t="s">
        <v>84</v>
      </c>
      <c r="AY156" s="226" t="s">
        <v>224</v>
      </c>
      <c r="BK156" s="228">
        <f>SUM(BK157:BK160)</f>
        <v>0</v>
      </c>
    </row>
    <row r="157" s="2" customFormat="1" ht="24.15" customHeight="1">
      <c r="A157" s="40"/>
      <c r="B157" s="41"/>
      <c r="C157" s="231" t="s">
        <v>345</v>
      </c>
      <c r="D157" s="231" t="s">
        <v>226</v>
      </c>
      <c r="E157" s="232" t="s">
        <v>6171</v>
      </c>
      <c r="F157" s="233" t="s">
        <v>6172</v>
      </c>
      <c r="G157" s="234" t="s">
        <v>386</v>
      </c>
      <c r="H157" s="235">
        <v>1</v>
      </c>
      <c r="I157" s="236"/>
      <c r="J157" s="237">
        <f>ROUND(I157*H157,2)</f>
        <v>0</v>
      </c>
      <c r="K157" s="238"/>
      <c r="L157" s="46"/>
      <c r="M157" s="239" t="s">
        <v>1</v>
      </c>
      <c r="N157" s="240" t="s">
        <v>44</v>
      </c>
      <c r="O157" s="93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3" t="s">
        <v>230</v>
      </c>
      <c r="AT157" s="243" t="s">
        <v>226</v>
      </c>
      <c r="AU157" s="243" t="s">
        <v>89</v>
      </c>
      <c r="AY157" s="19" t="s">
        <v>224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9" t="s">
        <v>89</v>
      </c>
      <c r="BK157" s="244">
        <f>ROUND(I157*H157,2)</f>
        <v>0</v>
      </c>
      <c r="BL157" s="19" t="s">
        <v>230</v>
      </c>
      <c r="BM157" s="243" t="s">
        <v>6173</v>
      </c>
    </row>
    <row r="158" s="2" customFormat="1" ht="16.5" customHeight="1">
      <c r="A158" s="40"/>
      <c r="B158" s="41"/>
      <c r="C158" s="278" t="s">
        <v>7</v>
      </c>
      <c r="D158" s="278" t="s">
        <v>390</v>
      </c>
      <c r="E158" s="279" t="s">
        <v>6174</v>
      </c>
      <c r="F158" s="280" t="s">
        <v>6175</v>
      </c>
      <c r="G158" s="281" t="s">
        <v>386</v>
      </c>
      <c r="H158" s="282">
        <v>1</v>
      </c>
      <c r="I158" s="283"/>
      <c r="J158" s="284">
        <f>ROUND(I158*H158,2)</f>
        <v>0</v>
      </c>
      <c r="K158" s="285"/>
      <c r="L158" s="286"/>
      <c r="M158" s="287" t="s">
        <v>1</v>
      </c>
      <c r="N158" s="288" t="s">
        <v>44</v>
      </c>
      <c r="O158" s="93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3" t="s">
        <v>270</v>
      </c>
      <c r="AT158" s="243" t="s">
        <v>390</v>
      </c>
      <c r="AU158" s="243" t="s">
        <v>89</v>
      </c>
      <c r="AY158" s="19" t="s">
        <v>224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9" t="s">
        <v>89</v>
      </c>
      <c r="BK158" s="244">
        <f>ROUND(I158*H158,2)</f>
        <v>0</v>
      </c>
      <c r="BL158" s="19" t="s">
        <v>230</v>
      </c>
      <c r="BM158" s="243" t="s">
        <v>6176</v>
      </c>
    </row>
    <row r="159" s="2" customFormat="1" ht="16.5" customHeight="1">
      <c r="A159" s="40"/>
      <c r="B159" s="41"/>
      <c r="C159" s="231" t="s">
        <v>357</v>
      </c>
      <c r="D159" s="231" t="s">
        <v>226</v>
      </c>
      <c r="E159" s="232" t="s">
        <v>6177</v>
      </c>
      <c r="F159" s="233" t="s">
        <v>6178</v>
      </c>
      <c r="G159" s="234" t="s">
        <v>386</v>
      </c>
      <c r="H159" s="235">
        <v>1</v>
      </c>
      <c r="I159" s="236"/>
      <c r="J159" s="237">
        <f>ROUND(I159*H159,2)</f>
        <v>0</v>
      </c>
      <c r="K159" s="238"/>
      <c r="L159" s="46"/>
      <c r="M159" s="239" t="s">
        <v>1</v>
      </c>
      <c r="N159" s="240" t="s">
        <v>44</v>
      </c>
      <c r="O159" s="93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3" t="s">
        <v>230</v>
      </c>
      <c r="AT159" s="243" t="s">
        <v>226</v>
      </c>
      <c r="AU159" s="243" t="s">
        <v>89</v>
      </c>
      <c r="AY159" s="19" t="s">
        <v>224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9" t="s">
        <v>89</v>
      </c>
      <c r="BK159" s="244">
        <f>ROUND(I159*H159,2)</f>
        <v>0</v>
      </c>
      <c r="BL159" s="19" t="s">
        <v>230</v>
      </c>
      <c r="BM159" s="243" t="s">
        <v>6179</v>
      </c>
    </row>
    <row r="160" s="2" customFormat="1" ht="21.75" customHeight="1">
      <c r="A160" s="40"/>
      <c r="B160" s="41"/>
      <c r="C160" s="278" t="s">
        <v>361</v>
      </c>
      <c r="D160" s="278" t="s">
        <v>390</v>
      </c>
      <c r="E160" s="279" t="s">
        <v>6180</v>
      </c>
      <c r="F160" s="280" t="s">
        <v>6181</v>
      </c>
      <c r="G160" s="281" t="s">
        <v>386</v>
      </c>
      <c r="H160" s="282">
        <v>1</v>
      </c>
      <c r="I160" s="283"/>
      <c r="J160" s="284">
        <f>ROUND(I160*H160,2)</f>
        <v>0</v>
      </c>
      <c r="K160" s="285"/>
      <c r="L160" s="286"/>
      <c r="M160" s="287" t="s">
        <v>1</v>
      </c>
      <c r="N160" s="288" t="s">
        <v>44</v>
      </c>
      <c r="O160" s="93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3" t="s">
        <v>270</v>
      </c>
      <c r="AT160" s="243" t="s">
        <v>390</v>
      </c>
      <c r="AU160" s="243" t="s">
        <v>89</v>
      </c>
      <c r="AY160" s="19" t="s">
        <v>224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9" t="s">
        <v>89</v>
      </c>
      <c r="BK160" s="244">
        <f>ROUND(I160*H160,2)</f>
        <v>0</v>
      </c>
      <c r="BL160" s="19" t="s">
        <v>230</v>
      </c>
      <c r="BM160" s="243" t="s">
        <v>6182</v>
      </c>
    </row>
    <row r="161" s="12" customFormat="1" ht="22.8" customHeight="1">
      <c r="A161" s="12"/>
      <c r="B161" s="215"/>
      <c r="C161" s="216"/>
      <c r="D161" s="217" t="s">
        <v>77</v>
      </c>
      <c r="E161" s="229" t="s">
        <v>230</v>
      </c>
      <c r="F161" s="229" t="s">
        <v>2865</v>
      </c>
      <c r="G161" s="216"/>
      <c r="H161" s="216"/>
      <c r="I161" s="219"/>
      <c r="J161" s="230">
        <f>BK161</f>
        <v>0</v>
      </c>
      <c r="K161" s="216"/>
      <c r="L161" s="221"/>
      <c r="M161" s="222"/>
      <c r="N161" s="223"/>
      <c r="O161" s="223"/>
      <c r="P161" s="224">
        <f>SUM(P162:P181)</f>
        <v>0</v>
      </c>
      <c r="Q161" s="223"/>
      <c r="R161" s="224">
        <f>SUM(R162:R181)</f>
        <v>0</v>
      </c>
      <c r="S161" s="223"/>
      <c r="T161" s="225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6" t="s">
        <v>84</v>
      </c>
      <c r="AT161" s="227" t="s">
        <v>77</v>
      </c>
      <c r="AU161" s="227" t="s">
        <v>84</v>
      </c>
      <c r="AY161" s="226" t="s">
        <v>224</v>
      </c>
      <c r="BK161" s="228">
        <f>SUM(BK162:BK181)</f>
        <v>0</v>
      </c>
    </row>
    <row r="162" s="2" customFormat="1" ht="16.5" customHeight="1">
      <c r="A162" s="40"/>
      <c r="B162" s="41"/>
      <c r="C162" s="231" t="s">
        <v>367</v>
      </c>
      <c r="D162" s="231" t="s">
        <v>226</v>
      </c>
      <c r="E162" s="232" t="s">
        <v>5569</v>
      </c>
      <c r="F162" s="233" t="s">
        <v>5570</v>
      </c>
      <c r="G162" s="234" t="s">
        <v>236</v>
      </c>
      <c r="H162" s="235">
        <v>11.949999999999999</v>
      </c>
      <c r="I162" s="236"/>
      <c r="J162" s="237">
        <f>ROUND(I162*H162,2)</f>
        <v>0</v>
      </c>
      <c r="K162" s="238"/>
      <c r="L162" s="46"/>
      <c r="M162" s="239" t="s">
        <v>1</v>
      </c>
      <c r="N162" s="240" t="s">
        <v>44</v>
      </c>
      <c r="O162" s="93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3" t="s">
        <v>230</v>
      </c>
      <c r="AT162" s="243" t="s">
        <v>226</v>
      </c>
      <c r="AU162" s="243" t="s">
        <v>89</v>
      </c>
      <c r="AY162" s="19" t="s">
        <v>224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9" t="s">
        <v>89</v>
      </c>
      <c r="BK162" s="244">
        <f>ROUND(I162*H162,2)</f>
        <v>0</v>
      </c>
      <c r="BL162" s="19" t="s">
        <v>230</v>
      </c>
      <c r="BM162" s="243" t="s">
        <v>6183</v>
      </c>
    </row>
    <row r="163" s="13" customFormat="1">
      <c r="A163" s="13"/>
      <c r="B163" s="245"/>
      <c r="C163" s="246"/>
      <c r="D163" s="247" t="s">
        <v>232</v>
      </c>
      <c r="E163" s="248" t="s">
        <v>1</v>
      </c>
      <c r="F163" s="249" t="s">
        <v>6184</v>
      </c>
      <c r="G163" s="246"/>
      <c r="H163" s="250">
        <v>8.0500000000000007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232</v>
      </c>
      <c r="AU163" s="256" t="s">
        <v>89</v>
      </c>
      <c r="AV163" s="13" t="s">
        <v>89</v>
      </c>
      <c r="AW163" s="13" t="s">
        <v>33</v>
      </c>
      <c r="AX163" s="13" t="s">
        <v>78</v>
      </c>
      <c r="AY163" s="256" t="s">
        <v>224</v>
      </c>
    </row>
    <row r="164" s="13" customFormat="1">
      <c r="A164" s="13"/>
      <c r="B164" s="245"/>
      <c r="C164" s="246"/>
      <c r="D164" s="247" t="s">
        <v>232</v>
      </c>
      <c r="E164" s="248" t="s">
        <v>1</v>
      </c>
      <c r="F164" s="249" t="s">
        <v>6185</v>
      </c>
      <c r="G164" s="246"/>
      <c r="H164" s="250">
        <v>0.90000000000000002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232</v>
      </c>
      <c r="AU164" s="256" t="s">
        <v>89</v>
      </c>
      <c r="AV164" s="13" t="s">
        <v>89</v>
      </c>
      <c r="AW164" s="13" t="s">
        <v>33</v>
      </c>
      <c r="AX164" s="13" t="s">
        <v>78</v>
      </c>
      <c r="AY164" s="256" t="s">
        <v>224</v>
      </c>
    </row>
    <row r="165" s="13" customFormat="1">
      <c r="A165" s="13"/>
      <c r="B165" s="245"/>
      <c r="C165" s="246"/>
      <c r="D165" s="247" t="s">
        <v>232</v>
      </c>
      <c r="E165" s="248" t="s">
        <v>1</v>
      </c>
      <c r="F165" s="249" t="s">
        <v>6186</v>
      </c>
      <c r="G165" s="246"/>
      <c r="H165" s="250">
        <v>3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232</v>
      </c>
      <c r="AU165" s="256" t="s">
        <v>89</v>
      </c>
      <c r="AV165" s="13" t="s">
        <v>89</v>
      </c>
      <c r="AW165" s="13" t="s">
        <v>33</v>
      </c>
      <c r="AX165" s="13" t="s">
        <v>78</v>
      </c>
      <c r="AY165" s="256" t="s">
        <v>224</v>
      </c>
    </row>
    <row r="166" s="15" customFormat="1">
      <c r="A166" s="15"/>
      <c r="B166" s="267"/>
      <c r="C166" s="268"/>
      <c r="D166" s="247" t="s">
        <v>232</v>
      </c>
      <c r="E166" s="269" t="s">
        <v>1</v>
      </c>
      <c r="F166" s="270" t="s">
        <v>248</v>
      </c>
      <c r="G166" s="268"/>
      <c r="H166" s="271">
        <v>11.949999999999999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232</v>
      </c>
      <c r="AU166" s="277" t="s">
        <v>89</v>
      </c>
      <c r="AV166" s="15" t="s">
        <v>230</v>
      </c>
      <c r="AW166" s="15" t="s">
        <v>33</v>
      </c>
      <c r="AX166" s="15" t="s">
        <v>84</v>
      </c>
      <c r="AY166" s="277" t="s">
        <v>224</v>
      </c>
    </row>
    <row r="167" s="2" customFormat="1" ht="16.5" customHeight="1">
      <c r="A167" s="40"/>
      <c r="B167" s="41"/>
      <c r="C167" s="231" t="s">
        <v>373</v>
      </c>
      <c r="D167" s="231" t="s">
        <v>226</v>
      </c>
      <c r="E167" s="232" t="s">
        <v>5576</v>
      </c>
      <c r="F167" s="233" t="s">
        <v>5577</v>
      </c>
      <c r="G167" s="234" t="s">
        <v>386</v>
      </c>
      <c r="H167" s="235">
        <v>4</v>
      </c>
      <c r="I167" s="236"/>
      <c r="J167" s="237">
        <f>ROUND(I167*H167,2)</f>
        <v>0</v>
      </c>
      <c r="K167" s="238"/>
      <c r="L167" s="46"/>
      <c r="M167" s="239" t="s">
        <v>1</v>
      </c>
      <c r="N167" s="240" t="s">
        <v>44</v>
      </c>
      <c r="O167" s="93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3" t="s">
        <v>230</v>
      </c>
      <c r="AT167" s="243" t="s">
        <v>226</v>
      </c>
      <c r="AU167" s="243" t="s">
        <v>89</v>
      </c>
      <c r="AY167" s="19" t="s">
        <v>224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9" t="s">
        <v>89</v>
      </c>
      <c r="BK167" s="244">
        <f>ROUND(I167*H167,2)</f>
        <v>0</v>
      </c>
      <c r="BL167" s="19" t="s">
        <v>230</v>
      </c>
      <c r="BM167" s="243" t="s">
        <v>6187</v>
      </c>
    </row>
    <row r="168" s="2" customFormat="1" ht="16.5" customHeight="1">
      <c r="A168" s="40"/>
      <c r="B168" s="41"/>
      <c r="C168" s="278" t="s">
        <v>379</v>
      </c>
      <c r="D168" s="278" t="s">
        <v>390</v>
      </c>
      <c r="E168" s="279" t="s">
        <v>5997</v>
      </c>
      <c r="F168" s="280" t="s">
        <v>5998</v>
      </c>
      <c r="G168" s="281" t="s">
        <v>386</v>
      </c>
      <c r="H168" s="282">
        <v>1</v>
      </c>
      <c r="I168" s="283"/>
      <c r="J168" s="284">
        <f>ROUND(I168*H168,2)</f>
        <v>0</v>
      </c>
      <c r="K168" s="285"/>
      <c r="L168" s="286"/>
      <c r="M168" s="287" t="s">
        <v>1</v>
      </c>
      <c r="N168" s="288" t="s">
        <v>44</v>
      </c>
      <c r="O168" s="93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3" t="s">
        <v>270</v>
      </c>
      <c r="AT168" s="243" t="s">
        <v>390</v>
      </c>
      <c r="AU168" s="243" t="s">
        <v>89</v>
      </c>
      <c r="AY168" s="19" t="s">
        <v>224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9" t="s">
        <v>89</v>
      </c>
      <c r="BK168" s="244">
        <f>ROUND(I168*H168,2)</f>
        <v>0</v>
      </c>
      <c r="BL168" s="19" t="s">
        <v>230</v>
      </c>
      <c r="BM168" s="243" t="s">
        <v>6188</v>
      </c>
    </row>
    <row r="169" s="2" customFormat="1" ht="16.5" customHeight="1">
      <c r="A169" s="40"/>
      <c r="B169" s="41"/>
      <c r="C169" s="278" t="s">
        <v>286</v>
      </c>
      <c r="D169" s="278" t="s">
        <v>390</v>
      </c>
      <c r="E169" s="279" t="s">
        <v>5579</v>
      </c>
      <c r="F169" s="280" t="s">
        <v>5580</v>
      </c>
      <c r="G169" s="281" t="s">
        <v>386</v>
      </c>
      <c r="H169" s="282">
        <v>3</v>
      </c>
      <c r="I169" s="283"/>
      <c r="J169" s="284">
        <f>ROUND(I169*H169,2)</f>
        <v>0</v>
      </c>
      <c r="K169" s="285"/>
      <c r="L169" s="286"/>
      <c r="M169" s="287" t="s">
        <v>1</v>
      </c>
      <c r="N169" s="288" t="s">
        <v>44</v>
      </c>
      <c r="O169" s="93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3" t="s">
        <v>270</v>
      </c>
      <c r="AT169" s="243" t="s">
        <v>390</v>
      </c>
      <c r="AU169" s="243" t="s">
        <v>89</v>
      </c>
      <c r="AY169" s="19" t="s">
        <v>224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9" t="s">
        <v>89</v>
      </c>
      <c r="BK169" s="244">
        <f>ROUND(I169*H169,2)</f>
        <v>0</v>
      </c>
      <c r="BL169" s="19" t="s">
        <v>230</v>
      </c>
      <c r="BM169" s="243" t="s">
        <v>6189</v>
      </c>
    </row>
    <row r="170" s="2" customFormat="1" ht="16.5" customHeight="1">
      <c r="A170" s="40"/>
      <c r="B170" s="41"/>
      <c r="C170" s="231" t="s">
        <v>389</v>
      </c>
      <c r="D170" s="231" t="s">
        <v>226</v>
      </c>
      <c r="E170" s="232" t="s">
        <v>6190</v>
      </c>
      <c r="F170" s="233" t="s">
        <v>6191</v>
      </c>
      <c r="G170" s="234" t="s">
        <v>386</v>
      </c>
      <c r="H170" s="235">
        <v>1</v>
      </c>
      <c r="I170" s="236"/>
      <c r="J170" s="237">
        <f>ROUND(I170*H170,2)</f>
        <v>0</v>
      </c>
      <c r="K170" s="238"/>
      <c r="L170" s="46"/>
      <c r="M170" s="239" t="s">
        <v>1</v>
      </c>
      <c r="N170" s="240" t="s">
        <v>44</v>
      </c>
      <c r="O170" s="93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3" t="s">
        <v>230</v>
      </c>
      <c r="AT170" s="243" t="s">
        <v>226</v>
      </c>
      <c r="AU170" s="243" t="s">
        <v>89</v>
      </c>
      <c r="AY170" s="19" t="s">
        <v>224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9" t="s">
        <v>89</v>
      </c>
      <c r="BK170" s="244">
        <f>ROUND(I170*H170,2)</f>
        <v>0</v>
      </c>
      <c r="BL170" s="19" t="s">
        <v>230</v>
      </c>
      <c r="BM170" s="243" t="s">
        <v>6192</v>
      </c>
    </row>
    <row r="171" s="13" customFormat="1">
      <c r="A171" s="13"/>
      <c r="B171" s="245"/>
      <c r="C171" s="246"/>
      <c r="D171" s="247" t="s">
        <v>232</v>
      </c>
      <c r="E171" s="248" t="s">
        <v>1</v>
      </c>
      <c r="F171" s="249" t="s">
        <v>6193</v>
      </c>
      <c r="G171" s="246"/>
      <c r="H171" s="250">
        <v>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232</v>
      </c>
      <c r="AU171" s="256" t="s">
        <v>89</v>
      </c>
      <c r="AV171" s="13" t="s">
        <v>89</v>
      </c>
      <c r="AW171" s="13" t="s">
        <v>33</v>
      </c>
      <c r="AX171" s="13" t="s">
        <v>78</v>
      </c>
      <c r="AY171" s="256" t="s">
        <v>224</v>
      </c>
    </row>
    <row r="172" s="15" customFormat="1">
      <c r="A172" s="15"/>
      <c r="B172" s="267"/>
      <c r="C172" s="268"/>
      <c r="D172" s="247" t="s">
        <v>232</v>
      </c>
      <c r="E172" s="269" t="s">
        <v>1</v>
      </c>
      <c r="F172" s="270" t="s">
        <v>248</v>
      </c>
      <c r="G172" s="268"/>
      <c r="H172" s="271">
        <v>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232</v>
      </c>
      <c r="AU172" s="277" t="s">
        <v>89</v>
      </c>
      <c r="AV172" s="15" t="s">
        <v>230</v>
      </c>
      <c r="AW172" s="15" t="s">
        <v>33</v>
      </c>
      <c r="AX172" s="15" t="s">
        <v>84</v>
      </c>
      <c r="AY172" s="277" t="s">
        <v>224</v>
      </c>
    </row>
    <row r="173" s="2" customFormat="1" ht="16.5" customHeight="1">
      <c r="A173" s="40"/>
      <c r="B173" s="41"/>
      <c r="C173" s="278" t="s">
        <v>397</v>
      </c>
      <c r="D173" s="278" t="s">
        <v>390</v>
      </c>
      <c r="E173" s="279" t="s">
        <v>6194</v>
      </c>
      <c r="F173" s="280" t="s">
        <v>6195</v>
      </c>
      <c r="G173" s="281" t="s">
        <v>386</v>
      </c>
      <c r="H173" s="282">
        <v>1</v>
      </c>
      <c r="I173" s="283"/>
      <c r="J173" s="284">
        <f>ROUND(I173*H173,2)</f>
        <v>0</v>
      </c>
      <c r="K173" s="285"/>
      <c r="L173" s="286"/>
      <c r="M173" s="287" t="s">
        <v>1</v>
      </c>
      <c r="N173" s="288" t="s">
        <v>44</v>
      </c>
      <c r="O173" s="93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3" t="s">
        <v>270</v>
      </c>
      <c r="AT173" s="243" t="s">
        <v>390</v>
      </c>
      <c r="AU173" s="243" t="s">
        <v>89</v>
      </c>
      <c r="AY173" s="19" t="s">
        <v>224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9" t="s">
        <v>89</v>
      </c>
      <c r="BK173" s="244">
        <f>ROUND(I173*H173,2)</f>
        <v>0</v>
      </c>
      <c r="BL173" s="19" t="s">
        <v>230</v>
      </c>
      <c r="BM173" s="243" t="s">
        <v>6196</v>
      </c>
    </row>
    <row r="174" s="13" customFormat="1">
      <c r="A174" s="13"/>
      <c r="B174" s="245"/>
      <c r="C174" s="246"/>
      <c r="D174" s="247" t="s">
        <v>232</v>
      </c>
      <c r="E174" s="248" t="s">
        <v>1</v>
      </c>
      <c r="F174" s="249" t="s">
        <v>6193</v>
      </c>
      <c r="G174" s="246"/>
      <c r="H174" s="250">
        <v>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232</v>
      </c>
      <c r="AU174" s="256" t="s">
        <v>89</v>
      </c>
      <c r="AV174" s="13" t="s">
        <v>89</v>
      </c>
      <c r="AW174" s="13" t="s">
        <v>33</v>
      </c>
      <c r="AX174" s="13" t="s">
        <v>78</v>
      </c>
      <c r="AY174" s="256" t="s">
        <v>224</v>
      </c>
    </row>
    <row r="175" s="15" customFormat="1">
      <c r="A175" s="15"/>
      <c r="B175" s="267"/>
      <c r="C175" s="268"/>
      <c r="D175" s="247" t="s">
        <v>232</v>
      </c>
      <c r="E175" s="269" t="s">
        <v>1</v>
      </c>
      <c r="F175" s="270" t="s">
        <v>248</v>
      </c>
      <c r="G175" s="268"/>
      <c r="H175" s="271">
        <v>1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232</v>
      </c>
      <c r="AU175" s="277" t="s">
        <v>89</v>
      </c>
      <c r="AV175" s="15" t="s">
        <v>230</v>
      </c>
      <c r="AW175" s="15" t="s">
        <v>33</v>
      </c>
      <c r="AX175" s="15" t="s">
        <v>84</v>
      </c>
      <c r="AY175" s="277" t="s">
        <v>224</v>
      </c>
    </row>
    <row r="176" s="2" customFormat="1" ht="21.75" customHeight="1">
      <c r="A176" s="40"/>
      <c r="B176" s="41"/>
      <c r="C176" s="231" t="s">
        <v>407</v>
      </c>
      <c r="D176" s="231" t="s">
        <v>226</v>
      </c>
      <c r="E176" s="232" t="s">
        <v>5582</v>
      </c>
      <c r="F176" s="233" t="s">
        <v>5583</v>
      </c>
      <c r="G176" s="234" t="s">
        <v>236</v>
      </c>
      <c r="H176" s="235">
        <v>3.5800000000000001</v>
      </c>
      <c r="I176" s="236"/>
      <c r="J176" s="237">
        <f>ROUND(I176*H176,2)</f>
        <v>0</v>
      </c>
      <c r="K176" s="238"/>
      <c r="L176" s="46"/>
      <c r="M176" s="239" t="s">
        <v>1</v>
      </c>
      <c r="N176" s="240" t="s">
        <v>44</v>
      </c>
      <c r="O176" s="93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3" t="s">
        <v>230</v>
      </c>
      <c r="AT176" s="243" t="s">
        <v>226</v>
      </c>
      <c r="AU176" s="243" t="s">
        <v>89</v>
      </c>
      <c r="AY176" s="19" t="s">
        <v>224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9" t="s">
        <v>89</v>
      </c>
      <c r="BK176" s="244">
        <f>ROUND(I176*H176,2)</f>
        <v>0</v>
      </c>
      <c r="BL176" s="19" t="s">
        <v>230</v>
      </c>
      <c r="BM176" s="243" t="s">
        <v>6197</v>
      </c>
    </row>
    <row r="177" s="13" customFormat="1">
      <c r="A177" s="13"/>
      <c r="B177" s="245"/>
      <c r="C177" s="246"/>
      <c r="D177" s="247" t="s">
        <v>232</v>
      </c>
      <c r="E177" s="248" t="s">
        <v>1</v>
      </c>
      <c r="F177" s="249" t="s">
        <v>6198</v>
      </c>
      <c r="G177" s="246"/>
      <c r="H177" s="250">
        <v>3.5800000000000001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232</v>
      </c>
      <c r="AU177" s="256" t="s">
        <v>89</v>
      </c>
      <c r="AV177" s="13" t="s">
        <v>89</v>
      </c>
      <c r="AW177" s="13" t="s">
        <v>33</v>
      </c>
      <c r="AX177" s="13" t="s">
        <v>78</v>
      </c>
      <c r="AY177" s="256" t="s">
        <v>224</v>
      </c>
    </row>
    <row r="178" s="15" customFormat="1">
      <c r="A178" s="15"/>
      <c r="B178" s="267"/>
      <c r="C178" s="268"/>
      <c r="D178" s="247" t="s">
        <v>232</v>
      </c>
      <c r="E178" s="269" t="s">
        <v>1</v>
      </c>
      <c r="F178" s="270" t="s">
        <v>248</v>
      </c>
      <c r="G178" s="268"/>
      <c r="H178" s="271">
        <v>3.5800000000000001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232</v>
      </c>
      <c r="AU178" s="277" t="s">
        <v>89</v>
      </c>
      <c r="AV178" s="15" t="s">
        <v>230</v>
      </c>
      <c r="AW178" s="15" t="s">
        <v>33</v>
      </c>
      <c r="AX178" s="15" t="s">
        <v>84</v>
      </c>
      <c r="AY178" s="277" t="s">
        <v>224</v>
      </c>
    </row>
    <row r="179" s="2" customFormat="1" ht="21.75" customHeight="1">
      <c r="A179" s="40"/>
      <c r="B179" s="41"/>
      <c r="C179" s="231" t="s">
        <v>395</v>
      </c>
      <c r="D179" s="231" t="s">
        <v>226</v>
      </c>
      <c r="E179" s="232" t="s">
        <v>5585</v>
      </c>
      <c r="F179" s="233" t="s">
        <v>5586</v>
      </c>
      <c r="G179" s="234" t="s">
        <v>229</v>
      </c>
      <c r="H179" s="235">
        <v>3.7400000000000002</v>
      </c>
      <c r="I179" s="236"/>
      <c r="J179" s="237">
        <f>ROUND(I179*H179,2)</f>
        <v>0</v>
      </c>
      <c r="K179" s="238"/>
      <c r="L179" s="46"/>
      <c r="M179" s="239" t="s">
        <v>1</v>
      </c>
      <c r="N179" s="240" t="s">
        <v>44</v>
      </c>
      <c r="O179" s="93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3" t="s">
        <v>230</v>
      </c>
      <c r="AT179" s="243" t="s">
        <v>226</v>
      </c>
      <c r="AU179" s="243" t="s">
        <v>89</v>
      </c>
      <c r="AY179" s="19" t="s">
        <v>224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9" t="s">
        <v>89</v>
      </c>
      <c r="BK179" s="244">
        <f>ROUND(I179*H179,2)</f>
        <v>0</v>
      </c>
      <c r="BL179" s="19" t="s">
        <v>230</v>
      </c>
      <c r="BM179" s="243" t="s">
        <v>6199</v>
      </c>
    </row>
    <row r="180" s="2" customFormat="1" ht="24.15" customHeight="1">
      <c r="A180" s="40"/>
      <c r="B180" s="41"/>
      <c r="C180" s="231" t="s">
        <v>418</v>
      </c>
      <c r="D180" s="231" t="s">
        <v>226</v>
      </c>
      <c r="E180" s="232" t="s">
        <v>5589</v>
      </c>
      <c r="F180" s="233" t="s">
        <v>5590</v>
      </c>
      <c r="G180" s="234" t="s">
        <v>229</v>
      </c>
      <c r="H180" s="235">
        <v>3.7400000000000002</v>
      </c>
      <c r="I180" s="236"/>
      <c r="J180" s="237">
        <f>ROUND(I180*H180,2)</f>
        <v>0</v>
      </c>
      <c r="K180" s="238"/>
      <c r="L180" s="46"/>
      <c r="M180" s="239" t="s">
        <v>1</v>
      </c>
      <c r="N180" s="240" t="s">
        <v>44</v>
      </c>
      <c r="O180" s="93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3" t="s">
        <v>230</v>
      </c>
      <c r="AT180" s="243" t="s">
        <v>226</v>
      </c>
      <c r="AU180" s="243" t="s">
        <v>89</v>
      </c>
      <c r="AY180" s="19" t="s">
        <v>224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9" t="s">
        <v>89</v>
      </c>
      <c r="BK180" s="244">
        <f>ROUND(I180*H180,2)</f>
        <v>0</v>
      </c>
      <c r="BL180" s="19" t="s">
        <v>230</v>
      </c>
      <c r="BM180" s="243" t="s">
        <v>6200</v>
      </c>
    </row>
    <row r="181" s="2" customFormat="1" ht="16.5" customHeight="1">
      <c r="A181" s="40"/>
      <c r="B181" s="41"/>
      <c r="C181" s="231" t="s">
        <v>423</v>
      </c>
      <c r="D181" s="231" t="s">
        <v>226</v>
      </c>
      <c r="E181" s="232" t="s">
        <v>6201</v>
      </c>
      <c r="F181" s="233" t="s">
        <v>6202</v>
      </c>
      <c r="G181" s="234" t="s">
        <v>322</v>
      </c>
      <c r="H181" s="235">
        <v>0.28999999999999998</v>
      </c>
      <c r="I181" s="236"/>
      <c r="J181" s="237">
        <f>ROUND(I181*H181,2)</f>
        <v>0</v>
      </c>
      <c r="K181" s="238"/>
      <c r="L181" s="46"/>
      <c r="M181" s="239" t="s">
        <v>1</v>
      </c>
      <c r="N181" s="240" t="s">
        <v>44</v>
      </c>
      <c r="O181" s="93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3" t="s">
        <v>230</v>
      </c>
      <c r="AT181" s="243" t="s">
        <v>226</v>
      </c>
      <c r="AU181" s="243" t="s">
        <v>89</v>
      </c>
      <c r="AY181" s="19" t="s">
        <v>224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9" t="s">
        <v>89</v>
      </c>
      <c r="BK181" s="244">
        <f>ROUND(I181*H181,2)</f>
        <v>0</v>
      </c>
      <c r="BL181" s="19" t="s">
        <v>230</v>
      </c>
      <c r="BM181" s="243" t="s">
        <v>6203</v>
      </c>
    </row>
    <row r="182" s="12" customFormat="1" ht="22.8" customHeight="1">
      <c r="A182" s="12"/>
      <c r="B182" s="215"/>
      <c r="C182" s="216"/>
      <c r="D182" s="217" t="s">
        <v>77</v>
      </c>
      <c r="E182" s="229" t="s">
        <v>270</v>
      </c>
      <c r="F182" s="229" t="s">
        <v>5611</v>
      </c>
      <c r="G182" s="216"/>
      <c r="H182" s="216"/>
      <c r="I182" s="219"/>
      <c r="J182" s="230">
        <f>BK182</f>
        <v>0</v>
      </c>
      <c r="K182" s="216"/>
      <c r="L182" s="221"/>
      <c r="M182" s="222"/>
      <c r="N182" s="223"/>
      <c r="O182" s="223"/>
      <c r="P182" s="224">
        <f>SUM(P183:P258)</f>
        <v>0</v>
      </c>
      <c r="Q182" s="223"/>
      <c r="R182" s="224">
        <f>SUM(R183:R258)</f>
        <v>0</v>
      </c>
      <c r="S182" s="223"/>
      <c r="T182" s="225">
        <f>SUM(T183:T258)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6" t="s">
        <v>84</v>
      </c>
      <c r="AT182" s="227" t="s">
        <v>77</v>
      </c>
      <c r="AU182" s="227" t="s">
        <v>84</v>
      </c>
      <c r="AY182" s="226" t="s">
        <v>224</v>
      </c>
      <c r="BK182" s="228">
        <f>SUM(BK183:BK258)</f>
        <v>0</v>
      </c>
    </row>
    <row r="183" s="2" customFormat="1" ht="21.75" customHeight="1">
      <c r="A183" s="40"/>
      <c r="B183" s="41"/>
      <c r="C183" s="231" t="s">
        <v>428</v>
      </c>
      <c r="D183" s="231" t="s">
        <v>226</v>
      </c>
      <c r="E183" s="232" t="s">
        <v>5612</v>
      </c>
      <c r="F183" s="233" t="s">
        <v>5613</v>
      </c>
      <c r="G183" s="234" t="s">
        <v>273</v>
      </c>
      <c r="H183" s="235">
        <v>34</v>
      </c>
      <c r="I183" s="236"/>
      <c r="J183" s="237">
        <f>ROUND(I183*H183,2)</f>
        <v>0</v>
      </c>
      <c r="K183" s="238"/>
      <c r="L183" s="46"/>
      <c r="M183" s="239" t="s">
        <v>1</v>
      </c>
      <c r="N183" s="240" t="s">
        <v>44</v>
      </c>
      <c r="O183" s="93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3" t="s">
        <v>230</v>
      </c>
      <c r="AT183" s="243" t="s">
        <v>226</v>
      </c>
      <c r="AU183" s="243" t="s">
        <v>89</v>
      </c>
      <c r="AY183" s="19" t="s">
        <v>224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9" t="s">
        <v>89</v>
      </c>
      <c r="BK183" s="244">
        <f>ROUND(I183*H183,2)</f>
        <v>0</v>
      </c>
      <c r="BL183" s="19" t="s">
        <v>230</v>
      </c>
      <c r="BM183" s="243" t="s">
        <v>6204</v>
      </c>
    </row>
    <row r="184" s="13" customFormat="1">
      <c r="A184" s="13"/>
      <c r="B184" s="245"/>
      <c r="C184" s="246"/>
      <c r="D184" s="247" t="s">
        <v>232</v>
      </c>
      <c r="E184" s="248" t="s">
        <v>1</v>
      </c>
      <c r="F184" s="249" t="s">
        <v>6205</v>
      </c>
      <c r="G184" s="246"/>
      <c r="H184" s="250">
        <v>30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232</v>
      </c>
      <c r="AU184" s="256" t="s">
        <v>89</v>
      </c>
      <c r="AV184" s="13" t="s">
        <v>89</v>
      </c>
      <c r="AW184" s="13" t="s">
        <v>33</v>
      </c>
      <c r="AX184" s="13" t="s">
        <v>78</v>
      </c>
      <c r="AY184" s="256" t="s">
        <v>224</v>
      </c>
    </row>
    <row r="185" s="13" customFormat="1">
      <c r="A185" s="13"/>
      <c r="B185" s="245"/>
      <c r="C185" s="246"/>
      <c r="D185" s="247" t="s">
        <v>232</v>
      </c>
      <c r="E185" s="248" t="s">
        <v>1</v>
      </c>
      <c r="F185" s="249" t="s">
        <v>6206</v>
      </c>
      <c r="G185" s="246"/>
      <c r="H185" s="250">
        <v>4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232</v>
      </c>
      <c r="AU185" s="256" t="s">
        <v>89</v>
      </c>
      <c r="AV185" s="13" t="s">
        <v>89</v>
      </c>
      <c r="AW185" s="13" t="s">
        <v>33</v>
      </c>
      <c r="AX185" s="13" t="s">
        <v>78</v>
      </c>
      <c r="AY185" s="256" t="s">
        <v>224</v>
      </c>
    </row>
    <row r="186" s="15" customFormat="1">
      <c r="A186" s="15"/>
      <c r="B186" s="267"/>
      <c r="C186" s="268"/>
      <c r="D186" s="247" t="s">
        <v>232</v>
      </c>
      <c r="E186" s="269" t="s">
        <v>1</v>
      </c>
      <c r="F186" s="270" t="s">
        <v>248</v>
      </c>
      <c r="G186" s="268"/>
      <c r="H186" s="271">
        <v>34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232</v>
      </c>
      <c r="AU186" s="277" t="s">
        <v>89</v>
      </c>
      <c r="AV186" s="15" t="s">
        <v>230</v>
      </c>
      <c r="AW186" s="15" t="s">
        <v>33</v>
      </c>
      <c r="AX186" s="15" t="s">
        <v>84</v>
      </c>
      <c r="AY186" s="277" t="s">
        <v>224</v>
      </c>
    </row>
    <row r="187" s="2" customFormat="1" ht="16.5" customHeight="1">
      <c r="A187" s="40"/>
      <c r="B187" s="41"/>
      <c r="C187" s="278" t="s">
        <v>433</v>
      </c>
      <c r="D187" s="278" t="s">
        <v>390</v>
      </c>
      <c r="E187" s="279" t="s">
        <v>6002</v>
      </c>
      <c r="F187" s="280" t="s">
        <v>6003</v>
      </c>
      <c r="G187" s="281" t="s">
        <v>273</v>
      </c>
      <c r="H187" s="282">
        <v>34</v>
      </c>
      <c r="I187" s="283"/>
      <c r="J187" s="284">
        <f>ROUND(I187*H187,2)</f>
        <v>0</v>
      </c>
      <c r="K187" s="285"/>
      <c r="L187" s="286"/>
      <c r="M187" s="287" t="s">
        <v>1</v>
      </c>
      <c r="N187" s="288" t="s">
        <v>44</v>
      </c>
      <c r="O187" s="93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3" t="s">
        <v>270</v>
      </c>
      <c r="AT187" s="243" t="s">
        <v>390</v>
      </c>
      <c r="AU187" s="243" t="s">
        <v>89</v>
      </c>
      <c r="AY187" s="19" t="s">
        <v>224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9" t="s">
        <v>89</v>
      </c>
      <c r="BK187" s="244">
        <f>ROUND(I187*H187,2)</f>
        <v>0</v>
      </c>
      <c r="BL187" s="19" t="s">
        <v>230</v>
      </c>
      <c r="BM187" s="243" t="s">
        <v>6207</v>
      </c>
    </row>
    <row r="188" s="13" customFormat="1">
      <c r="A188" s="13"/>
      <c r="B188" s="245"/>
      <c r="C188" s="246"/>
      <c r="D188" s="247" t="s">
        <v>232</v>
      </c>
      <c r="E188" s="248" t="s">
        <v>1</v>
      </c>
      <c r="F188" s="249" t="s">
        <v>6208</v>
      </c>
      <c r="G188" s="246"/>
      <c r="H188" s="250">
        <v>34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232</v>
      </c>
      <c r="AU188" s="256" t="s">
        <v>89</v>
      </c>
      <c r="AV188" s="13" t="s">
        <v>89</v>
      </c>
      <c r="AW188" s="13" t="s">
        <v>33</v>
      </c>
      <c r="AX188" s="13" t="s">
        <v>78</v>
      </c>
      <c r="AY188" s="256" t="s">
        <v>224</v>
      </c>
    </row>
    <row r="189" s="15" customFormat="1">
      <c r="A189" s="15"/>
      <c r="B189" s="267"/>
      <c r="C189" s="268"/>
      <c r="D189" s="247" t="s">
        <v>232</v>
      </c>
      <c r="E189" s="269" t="s">
        <v>1</v>
      </c>
      <c r="F189" s="270" t="s">
        <v>248</v>
      </c>
      <c r="G189" s="268"/>
      <c r="H189" s="271">
        <v>34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232</v>
      </c>
      <c r="AU189" s="277" t="s">
        <v>89</v>
      </c>
      <c r="AV189" s="15" t="s">
        <v>230</v>
      </c>
      <c r="AW189" s="15" t="s">
        <v>33</v>
      </c>
      <c r="AX189" s="15" t="s">
        <v>84</v>
      </c>
      <c r="AY189" s="277" t="s">
        <v>224</v>
      </c>
    </row>
    <row r="190" s="2" customFormat="1" ht="16.5" customHeight="1">
      <c r="A190" s="40"/>
      <c r="B190" s="41"/>
      <c r="C190" s="231" t="s">
        <v>437</v>
      </c>
      <c r="D190" s="231" t="s">
        <v>226</v>
      </c>
      <c r="E190" s="232" t="s">
        <v>6209</v>
      </c>
      <c r="F190" s="233" t="s">
        <v>6210</v>
      </c>
      <c r="G190" s="234" t="s">
        <v>273</v>
      </c>
      <c r="H190" s="235">
        <v>7</v>
      </c>
      <c r="I190" s="236"/>
      <c r="J190" s="237">
        <f>ROUND(I190*H190,2)</f>
        <v>0</v>
      </c>
      <c r="K190" s="238"/>
      <c r="L190" s="46"/>
      <c r="M190" s="239" t="s">
        <v>1</v>
      </c>
      <c r="N190" s="240" t="s">
        <v>44</v>
      </c>
      <c r="O190" s="93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3" t="s">
        <v>230</v>
      </c>
      <c r="AT190" s="243" t="s">
        <v>226</v>
      </c>
      <c r="AU190" s="243" t="s">
        <v>89</v>
      </c>
      <c r="AY190" s="19" t="s">
        <v>224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9" t="s">
        <v>89</v>
      </c>
      <c r="BK190" s="244">
        <f>ROUND(I190*H190,2)</f>
        <v>0</v>
      </c>
      <c r="BL190" s="19" t="s">
        <v>230</v>
      </c>
      <c r="BM190" s="243" t="s">
        <v>6211</v>
      </c>
    </row>
    <row r="191" s="13" customFormat="1">
      <c r="A191" s="13"/>
      <c r="B191" s="245"/>
      <c r="C191" s="246"/>
      <c r="D191" s="247" t="s">
        <v>232</v>
      </c>
      <c r="E191" s="248" t="s">
        <v>1</v>
      </c>
      <c r="F191" s="249" t="s">
        <v>6212</v>
      </c>
      <c r="G191" s="246"/>
      <c r="H191" s="250">
        <v>7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232</v>
      </c>
      <c r="AU191" s="256" t="s">
        <v>89</v>
      </c>
      <c r="AV191" s="13" t="s">
        <v>89</v>
      </c>
      <c r="AW191" s="13" t="s">
        <v>33</v>
      </c>
      <c r="AX191" s="13" t="s">
        <v>78</v>
      </c>
      <c r="AY191" s="256" t="s">
        <v>224</v>
      </c>
    </row>
    <row r="192" s="15" customFormat="1">
      <c r="A192" s="15"/>
      <c r="B192" s="267"/>
      <c r="C192" s="268"/>
      <c r="D192" s="247" t="s">
        <v>232</v>
      </c>
      <c r="E192" s="269" t="s">
        <v>1</v>
      </c>
      <c r="F192" s="270" t="s">
        <v>248</v>
      </c>
      <c r="G192" s="268"/>
      <c r="H192" s="271">
        <v>7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232</v>
      </c>
      <c r="AU192" s="277" t="s">
        <v>89</v>
      </c>
      <c r="AV192" s="15" t="s">
        <v>230</v>
      </c>
      <c r="AW192" s="15" t="s">
        <v>33</v>
      </c>
      <c r="AX192" s="15" t="s">
        <v>84</v>
      </c>
      <c r="AY192" s="277" t="s">
        <v>224</v>
      </c>
    </row>
    <row r="193" s="2" customFormat="1" ht="16.5" customHeight="1">
      <c r="A193" s="40"/>
      <c r="B193" s="41"/>
      <c r="C193" s="278" t="s">
        <v>441</v>
      </c>
      <c r="D193" s="278" t="s">
        <v>390</v>
      </c>
      <c r="E193" s="279" t="s">
        <v>6213</v>
      </c>
      <c r="F193" s="280" t="s">
        <v>6214</v>
      </c>
      <c r="G193" s="281" t="s">
        <v>273</v>
      </c>
      <c r="H193" s="282">
        <v>7.21</v>
      </c>
      <c r="I193" s="283"/>
      <c r="J193" s="284">
        <f>ROUND(I193*H193,2)</f>
        <v>0</v>
      </c>
      <c r="K193" s="285"/>
      <c r="L193" s="286"/>
      <c r="M193" s="287" t="s">
        <v>1</v>
      </c>
      <c r="N193" s="288" t="s">
        <v>44</v>
      </c>
      <c r="O193" s="93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3" t="s">
        <v>270</v>
      </c>
      <c r="AT193" s="243" t="s">
        <v>390</v>
      </c>
      <c r="AU193" s="243" t="s">
        <v>89</v>
      </c>
      <c r="AY193" s="19" t="s">
        <v>224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9" t="s">
        <v>89</v>
      </c>
      <c r="BK193" s="244">
        <f>ROUND(I193*H193,2)</f>
        <v>0</v>
      </c>
      <c r="BL193" s="19" t="s">
        <v>230</v>
      </c>
      <c r="BM193" s="243" t="s">
        <v>6215</v>
      </c>
    </row>
    <row r="194" s="13" customFormat="1">
      <c r="A194" s="13"/>
      <c r="B194" s="245"/>
      <c r="C194" s="246"/>
      <c r="D194" s="247" t="s">
        <v>232</v>
      </c>
      <c r="E194" s="248" t="s">
        <v>1</v>
      </c>
      <c r="F194" s="249" t="s">
        <v>6216</v>
      </c>
      <c r="G194" s="246"/>
      <c r="H194" s="250">
        <v>7.21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232</v>
      </c>
      <c r="AU194" s="256" t="s">
        <v>89</v>
      </c>
      <c r="AV194" s="13" t="s">
        <v>89</v>
      </c>
      <c r="AW194" s="13" t="s">
        <v>33</v>
      </c>
      <c r="AX194" s="13" t="s">
        <v>78</v>
      </c>
      <c r="AY194" s="256" t="s">
        <v>224</v>
      </c>
    </row>
    <row r="195" s="15" customFormat="1">
      <c r="A195" s="15"/>
      <c r="B195" s="267"/>
      <c r="C195" s="268"/>
      <c r="D195" s="247" t="s">
        <v>232</v>
      </c>
      <c r="E195" s="269" t="s">
        <v>1</v>
      </c>
      <c r="F195" s="270" t="s">
        <v>248</v>
      </c>
      <c r="G195" s="268"/>
      <c r="H195" s="271">
        <v>7.21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232</v>
      </c>
      <c r="AU195" s="277" t="s">
        <v>89</v>
      </c>
      <c r="AV195" s="15" t="s">
        <v>230</v>
      </c>
      <c r="AW195" s="15" t="s">
        <v>33</v>
      </c>
      <c r="AX195" s="15" t="s">
        <v>84</v>
      </c>
      <c r="AY195" s="277" t="s">
        <v>224</v>
      </c>
    </row>
    <row r="196" s="2" customFormat="1" ht="16.5" customHeight="1">
      <c r="A196" s="40"/>
      <c r="B196" s="41"/>
      <c r="C196" s="231" t="s">
        <v>446</v>
      </c>
      <c r="D196" s="231" t="s">
        <v>226</v>
      </c>
      <c r="E196" s="232" t="s">
        <v>6217</v>
      </c>
      <c r="F196" s="233" t="s">
        <v>6218</v>
      </c>
      <c r="G196" s="234" t="s">
        <v>273</v>
      </c>
      <c r="H196" s="235">
        <v>5</v>
      </c>
      <c r="I196" s="236"/>
      <c r="J196" s="237">
        <f>ROUND(I196*H196,2)</f>
        <v>0</v>
      </c>
      <c r="K196" s="238"/>
      <c r="L196" s="46"/>
      <c r="M196" s="239" t="s">
        <v>1</v>
      </c>
      <c r="N196" s="240" t="s">
        <v>44</v>
      </c>
      <c r="O196" s="93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3" t="s">
        <v>230</v>
      </c>
      <c r="AT196" s="243" t="s">
        <v>226</v>
      </c>
      <c r="AU196" s="243" t="s">
        <v>89</v>
      </c>
      <c r="AY196" s="19" t="s">
        <v>224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9" t="s">
        <v>89</v>
      </c>
      <c r="BK196" s="244">
        <f>ROUND(I196*H196,2)</f>
        <v>0</v>
      </c>
      <c r="BL196" s="19" t="s">
        <v>230</v>
      </c>
      <c r="BM196" s="243" t="s">
        <v>6219</v>
      </c>
    </row>
    <row r="197" s="13" customFormat="1">
      <c r="A197" s="13"/>
      <c r="B197" s="245"/>
      <c r="C197" s="246"/>
      <c r="D197" s="247" t="s">
        <v>232</v>
      </c>
      <c r="E197" s="248" t="s">
        <v>1</v>
      </c>
      <c r="F197" s="249" t="s">
        <v>6220</v>
      </c>
      <c r="G197" s="246"/>
      <c r="H197" s="250">
        <v>5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232</v>
      </c>
      <c r="AU197" s="256" t="s">
        <v>89</v>
      </c>
      <c r="AV197" s="13" t="s">
        <v>89</v>
      </c>
      <c r="AW197" s="13" t="s">
        <v>33</v>
      </c>
      <c r="AX197" s="13" t="s">
        <v>78</v>
      </c>
      <c r="AY197" s="256" t="s">
        <v>224</v>
      </c>
    </row>
    <row r="198" s="15" customFormat="1">
      <c r="A198" s="15"/>
      <c r="B198" s="267"/>
      <c r="C198" s="268"/>
      <c r="D198" s="247" t="s">
        <v>232</v>
      </c>
      <c r="E198" s="269" t="s">
        <v>1</v>
      </c>
      <c r="F198" s="270" t="s">
        <v>248</v>
      </c>
      <c r="G198" s="268"/>
      <c r="H198" s="271">
        <v>5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232</v>
      </c>
      <c r="AU198" s="277" t="s">
        <v>89</v>
      </c>
      <c r="AV198" s="15" t="s">
        <v>230</v>
      </c>
      <c r="AW198" s="15" t="s">
        <v>33</v>
      </c>
      <c r="AX198" s="15" t="s">
        <v>84</v>
      </c>
      <c r="AY198" s="277" t="s">
        <v>224</v>
      </c>
    </row>
    <row r="199" s="2" customFormat="1" ht="16.5" customHeight="1">
      <c r="A199" s="40"/>
      <c r="B199" s="41"/>
      <c r="C199" s="278" t="s">
        <v>451</v>
      </c>
      <c r="D199" s="278" t="s">
        <v>390</v>
      </c>
      <c r="E199" s="279" t="s">
        <v>6221</v>
      </c>
      <c r="F199" s="280" t="s">
        <v>6222</v>
      </c>
      <c r="G199" s="281" t="s">
        <v>273</v>
      </c>
      <c r="H199" s="282">
        <v>5.1500000000000004</v>
      </c>
      <c r="I199" s="283"/>
      <c r="J199" s="284">
        <f>ROUND(I199*H199,2)</f>
        <v>0</v>
      </c>
      <c r="K199" s="285"/>
      <c r="L199" s="286"/>
      <c r="M199" s="287" t="s">
        <v>1</v>
      </c>
      <c r="N199" s="288" t="s">
        <v>44</v>
      </c>
      <c r="O199" s="93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3" t="s">
        <v>270</v>
      </c>
      <c r="AT199" s="243" t="s">
        <v>390</v>
      </c>
      <c r="AU199" s="243" t="s">
        <v>89</v>
      </c>
      <c r="AY199" s="19" t="s">
        <v>224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9" t="s">
        <v>89</v>
      </c>
      <c r="BK199" s="244">
        <f>ROUND(I199*H199,2)</f>
        <v>0</v>
      </c>
      <c r="BL199" s="19" t="s">
        <v>230</v>
      </c>
      <c r="BM199" s="243" t="s">
        <v>6223</v>
      </c>
    </row>
    <row r="200" s="2" customFormat="1" ht="16.5" customHeight="1">
      <c r="A200" s="40"/>
      <c r="B200" s="41"/>
      <c r="C200" s="231" t="s">
        <v>455</v>
      </c>
      <c r="D200" s="231" t="s">
        <v>226</v>
      </c>
      <c r="E200" s="232" t="s">
        <v>6009</v>
      </c>
      <c r="F200" s="233" t="s">
        <v>6010</v>
      </c>
      <c r="G200" s="234" t="s">
        <v>273</v>
      </c>
      <c r="H200" s="235">
        <v>59.5</v>
      </c>
      <c r="I200" s="236"/>
      <c r="J200" s="237">
        <f>ROUND(I200*H200,2)</f>
        <v>0</v>
      </c>
      <c r="K200" s="238"/>
      <c r="L200" s="46"/>
      <c r="M200" s="239" t="s">
        <v>1</v>
      </c>
      <c r="N200" s="240" t="s">
        <v>44</v>
      </c>
      <c r="O200" s="93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3" t="s">
        <v>230</v>
      </c>
      <c r="AT200" s="243" t="s">
        <v>226</v>
      </c>
      <c r="AU200" s="243" t="s">
        <v>89</v>
      </c>
      <c r="AY200" s="19" t="s">
        <v>224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9" t="s">
        <v>89</v>
      </c>
      <c r="BK200" s="244">
        <f>ROUND(I200*H200,2)</f>
        <v>0</v>
      </c>
      <c r="BL200" s="19" t="s">
        <v>230</v>
      </c>
      <c r="BM200" s="243" t="s">
        <v>6224</v>
      </c>
    </row>
    <row r="201" s="13" customFormat="1">
      <c r="A201" s="13"/>
      <c r="B201" s="245"/>
      <c r="C201" s="246"/>
      <c r="D201" s="247" t="s">
        <v>232</v>
      </c>
      <c r="E201" s="248" t="s">
        <v>1</v>
      </c>
      <c r="F201" s="249" t="s">
        <v>6225</v>
      </c>
      <c r="G201" s="246"/>
      <c r="H201" s="250">
        <v>59.5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232</v>
      </c>
      <c r="AU201" s="256" t="s">
        <v>89</v>
      </c>
      <c r="AV201" s="13" t="s">
        <v>89</v>
      </c>
      <c r="AW201" s="13" t="s">
        <v>33</v>
      </c>
      <c r="AX201" s="13" t="s">
        <v>78</v>
      </c>
      <c r="AY201" s="256" t="s">
        <v>224</v>
      </c>
    </row>
    <row r="202" s="15" customFormat="1">
      <c r="A202" s="15"/>
      <c r="B202" s="267"/>
      <c r="C202" s="268"/>
      <c r="D202" s="247" t="s">
        <v>232</v>
      </c>
      <c r="E202" s="269" t="s">
        <v>1</v>
      </c>
      <c r="F202" s="270" t="s">
        <v>248</v>
      </c>
      <c r="G202" s="268"/>
      <c r="H202" s="271">
        <v>59.5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232</v>
      </c>
      <c r="AU202" s="277" t="s">
        <v>89</v>
      </c>
      <c r="AV202" s="15" t="s">
        <v>230</v>
      </c>
      <c r="AW202" s="15" t="s">
        <v>33</v>
      </c>
      <c r="AX202" s="15" t="s">
        <v>84</v>
      </c>
      <c r="AY202" s="277" t="s">
        <v>224</v>
      </c>
    </row>
    <row r="203" s="2" customFormat="1" ht="16.5" customHeight="1">
      <c r="A203" s="40"/>
      <c r="B203" s="41"/>
      <c r="C203" s="278" t="s">
        <v>462</v>
      </c>
      <c r="D203" s="278" t="s">
        <v>390</v>
      </c>
      <c r="E203" s="279" t="s">
        <v>6013</v>
      </c>
      <c r="F203" s="280" t="s">
        <v>6014</v>
      </c>
      <c r="G203" s="281" t="s">
        <v>273</v>
      </c>
      <c r="H203" s="282">
        <v>59.5</v>
      </c>
      <c r="I203" s="283"/>
      <c r="J203" s="284">
        <f>ROUND(I203*H203,2)</f>
        <v>0</v>
      </c>
      <c r="K203" s="285"/>
      <c r="L203" s="286"/>
      <c r="M203" s="287" t="s">
        <v>1</v>
      </c>
      <c r="N203" s="288" t="s">
        <v>44</v>
      </c>
      <c r="O203" s="93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3" t="s">
        <v>270</v>
      </c>
      <c r="AT203" s="243" t="s">
        <v>390</v>
      </c>
      <c r="AU203" s="243" t="s">
        <v>89</v>
      </c>
      <c r="AY203" s="19" t="s">
        <v>224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9" t="s">
        <v>89</v>
      </c>
      <c r="BK203" s="244">
        <f>ROUND(I203*H203,2)</f>
        <v>0</v>
      </c>
      <c r="BL203" s="19" t="s">
        <v>230</v>
      </c>
      <c r="BM203" s="243" t="s">
        <v>6226</v>
      </c>
    </row>
    <row r="204" s="13" customFormat="1">
      <c r="A204" s="13"/>
      <c r="B204" s="245"/>
      <c r="C204" s="246"/>
      <c r="D204" s="247" t="s">
        <v>232</v>
      </c>
      <c r="E204" s="248" t="s">
        <v>1</v>
      </c>
      <c r="F204" s="249" t="s">
        <v>6227</v>
      </c>
      <c r="G204" s="246"/>
      <c r="H204" s="250">
        <v>59.5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232</v>
      </c>
      <c r="AU204" s="256" t="s">
        <v>89</v>
      </c>
      <c r="AV204" s="13" t="s">
        <v>89</v>
      </c>
      <c r="AW204" s="13" t="s">
        <v>33</v>
      </c>
      <c r="AX204" s="13" t="s">
        <v>78</v>
      </c>
      <c r="AY204" s="256" t="s">
        <v>224</v>
      </c>
    </row>
    <row r="205" s="15" customFormat="1">
      <c r="A205" s="15"/>
      <c r="B205" s="267"/>
      <c r="C205" s="268"/>
      <c r="D205" s="247" t="s">
        <v>232</v>
      </c>
      <c r="E205" s="269" t="s">
        <v>1</v>
      </c>
      <c r="F205" s="270" t="s">
        <v>248</v>
      </c>
      <c r="G205" s="268"/>
      <c r="H205" s="271">
        <v>59.5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232</v>
      </c>
      <c r="AU205" s="277" t="s">
        <v>89</v>
      </c>
      <c r="AV205" s="15" t="s">
        <v>230</v>
      </c>
      <c r="AW205" s="15" t="s">
        <v>33</v>
      </c>
      <c r="AX205" s="15" t="s">
        <v>84</v>
      </c>
      <c r="AY205" s="277" t="s">
        <v>224</v>
      </c>
    </row>
    <row r="206" s="2" customFormat="1" ht="16.5" customHeight="1">
      <c r="A206" s="40"/>
      <c r="B206" s="41"/>
      <c r="C206" s="231" t="s">
        <v>470</v>
      </c>
      <c r="D206" s="231" t="s">
        <v>226</v>
      </c>
      <c r="E206" s="232" t="s">
        <v>5630</v>
      </c>
      <c r="F206" s="233" t="s">
        <v>5631</v>
      </c>
      <c r="G206" s="234" t="s">
        <v>273</v>
      </c>
      <c r="H206" s="235">
        <v>9</v>
      </c>
      <c r="I206" s="236"/>
      <c r="J206" s="237">
        <f>ROUND(I206*H206,2)</f>
        <v>0</v>
      </c>
      <c r="K206" s="238"/>
      <c r="L206" s="46"/>
      <c r="M206" s="239" t="s">
        <v>1</v>
      </c>
      <c r="N206" s="240" t="s">
        <v>44</v>
      </c>
      <c r="O206" s="93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3" t="s">
        <v>230</v>
      </c>
      <c r="AT206" s="243" t="s">
        <v>226</v>
      </c>
      <c r="AU206" s="243" t="s">
        <v>89</v>
      </c>
      <c r="AY206" s="19" t="s">
        <v>224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9" t="s">
        <v>89</v>
      </c>
      <c r="BK206" s="244">
        <f>ROUND(I206*H206,2)</f>
        <v>0</v>
      </c>
      <c r="BL206" s="19" t="s">
        <v>230</v>
      </c>
      <c r="BM206" s="243" t="s">
        <v>6228</v>
      </c>
    </row>
    <row r="207" s="13" customFormat="1">
      <c r="A207" s="13"/>
      <c r="B207" s="245"/>
      <c r="C207" s="246"/>
      <c r="D207" s="247" t="s">
        <v>232</v>
      </c>
      <c r="E207" s="248" t="s">
        <v>1</v>
      </c>
      <c r="F207" s="249" t="s">
        <v>6229</v>
      </c>
      <c r="G207" s="246"/>
      <c r="H207" s="250">
        <v>9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232</v>
      </c>
      <c r="AU207" s="256" t="s">
        <v>89</v>
      </c>
      <c r="AV207" s="13" t="s">
        <v>89</v>
      </c>
      <c r="AW207" s="13" t="s">
        <v>33</v>
      </c>
      <c r="AX207" s="13" t="s">
        <v>78</v>
      </c>
      <c r="AY207" s="256" t="s">
        <v>224</v>
      </c>
    </row>
    <row r="208" s="15" customFormat="1">
      <c r="A208" s="15"/>
      <c r="B208" s="267"/>
      <c r="C208" s="268"/>
      <c r="D208" s="247" t="s">
        <v>232</v>
      </c>
      <c r="E208" s="269" t="s">
        <v>1</v>
      </c>
      <c r="F208" s="270" t="s">
        <v>248</v>
      </c>
      <c r="G208" s="268"/>
      <c r="H208" s="271">
        <v>9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232</v>
      </c>
      <c r="AU208" s="277" t="s">
        <v>89</v>
      </c>
      <c r="AV208" s="15" t="s">
        <v>230</v>
      </c>
      <c r="AW208" s="15" t="s">
        <v>33</v>
      </c>
      <c r="AX208" s="15" t="s">
        <v>84</v>
      </c>
      <c r="AY208" s="277" t="s">
        <v>224</v>
      </c>
    </row>
    <row r="209" s="2" customFormat="1" ht="16.5" customHeight="1">
      <c r="A209" s="40"/>
      <c r="B209" s="41"/>
      <c r="C209" s="278" t="s">
        <v>477</v>
      </c>
      <c r="D209" s="278" t="s">
        <v>390</v>
      </c>
      <c r="E209" s="279" t="s">
        <v>6230</v>
      </c>
      <c r="F209" s="280" t="s">
        <v>6231</v>
      </c>
      <c r="G209" s="281" t="s">
        <v>273</v>
      </c>
      <c r="H209" s="282">
        <v>9</v>
      </c>
      <c r="I209" s="283"/>
      <c r="J209" s="284">
        <f>ROUND(I209*H209,2)</f>
        <v>0</v>
      </c>
      <c r="K209" s="285"/>
      <c r="L209" s="286"/>
      <c r="M209" s="287" t="s">
        <v>1</v>
      </c>
      <c r="N209" s="288" t="s">
        <v>44</v>
      </c>
      <c r="O209" s="93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3" t="s">
        <v>270</v>
      </c>
      <c r="AT209" s="243" t="s">
        <v>390</v>
      </c>
      <c r="AU209" s="243" t="s">
        <v>89</v>
      </c>
      <c r="AY209" s="19" t="s">
        <v>224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9" t="s">
        <v>89</v>
      </c>
      <c r="BK209" s="244">
        <f>ROUND(I209*H209,2)</f>
        <v>0</v>
      </c>
      <c r="BL209" s="19" t="s">
        <v>230</v>
      </c>
      <c r="BM209" s="243" t="s">
        <v>6232</v>
      </c>
    </row>
    <row r="210" s="2" customFormat="1" ht="16.5" customHeight="1">
      <c r="A210" s="40"/>
      <c r="B210" s="41"/>
      <c r="C210" s="231" t="s">
        <v>486</v>
      </c>
      <c r="D210" s="231" t="s">
        <v>226</v>
      </c>
      <c r="E210" s="232" t="s">
        <v>6016</v>
      </c>
      <c r="F210" s="233" t="s">
        <v>6017</v>
      </c>
      <c r="G210" s="234" t="s">
        <v>386</v>
      </c>
      <c r="H210" s="235">
        <v>1</v>
      </c>
      <c r="I210" s="236"/>
      <c r="J210" s="237">
        <f>ROUND(I210*H210,2)</f>
        <v>0</v>
      </c>
      <c r="K210" s="238"/>
      <c r="L210" s="46"/>
      <c r="M210" s="239" t="s">
        <v>1</v>
      </c>
      <c r="N210" s="240" t="s">
        <v>44</v>
      </c>
      <c r="O210" s="93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3" t="s">
        <v>230</v>
      </c>
      <c r="AT210" s="243" t="s">
        <v>226</v>
      </c>
      <c r="AU210" s="243" t="s">
        <v>89</v>
      </c>
      <c r="AY210" s="19" t="s">
        <v>224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9" t="s">
        <v>89</v>
      </c>
      <c r="BK210" s="244">
        <f>ROUND(I210*H210,2)</f>
        <v>0</v>
      </c>
      <c r="BL210" s="19" t="s">
        <v>230</v>
      </c>
      <c r="BM210" s="243" t="s">
        <v>6233</v>
      </c>
    </row>
    <row r="211" s="2" customFormat="1" ht="16.5" customHeight="1">
      <c r="A211" s="40"/>
      <c r="B211" s="41"/>
      <c r="C211" s="278" t="s">
        <v>493</v>
      </c>
      <c r="D211" s="278" t="s">
        <v>390</v>
      </c>
      <c r="E211" s="279" t="s">
        <v>6019</v>
      </c>
      <c r="F211" s="280" t="s">
        <v>6020</v>
      </c>
      <c r="G211" s="281" t="s">
        <v>386</v>
      </c>
      <c r="H211" s="282">
        <v>1</v>
      </c>
      <c r="I211" s="283"/>
      <c r="J211" s="284">
        <f>ROUND(I211*H211,2)</f>
        <v>0</v>
      </c>
      <c r="K211" s="285"/>
      <c r="L211" s="286"/>
      <c r="M211" s="287" t="s">
        <v>1</v>
      </c>
      <c r="N211" s="288" t="s">
        <v>44</v>
      </c>
      <c r="O211" s="93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3" t="s">
        <v>270</v>
      </c>
      <c r="AT211" s="243" t="s">
        <v>390</v>
      </c>
      <c r="AU211" s="243" t="s">
        <v>89</v>
      </c>
      <c r="AY211" s="19" t="s">
        <v>224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9" t="s">
        <v>89</v>
      </c>
      <c r="BK211" s="244">
        <f>ROUND(I211*H211,2)</f>
        <v>0</v>
      </c>
      <c r="BL211" s="19" t="s">
        <v>230</v>
      </c>
      <c r="BM211" s="243" t="s">
        <v>6234</v>
      </c>
    </row>
    <row r="212" s="2" customFormat="1" ht="16.5" customHeight="1">
      <c r="A212" s="40"/>
      <c r="B212" s="41"/>
      <c r="C212" s="231" t="s">
        <v>497</v>
      </c>
      <c r="D212" s="231" t="s">
        <v>226</v>
      </c>
      <c r="E212" s="232" t="s">
        <v>5636</v>
      </c>
      <c r="F212" s="233" t="s">
        <v>5637</v>
      </c>
      <c r="G212" s="234" t="s">
        <v>386</v>
      </c>
      <c r="H212" s="235">
        <v>4</v>
      </c>
      <c r="I212" s="236"/>
      <c r="J212" s="237">
        <f>ROUND(I212*H212,2)</f>
        <v>0</v>
      </c>
      <c r="K212" s="238"/>
      <c r="L212" s="46"/>
      <c r="M212" s="239" t="s">
        <v>1</v>
      </c>
      <c r="N212" s="240" t="s">
        <v>44</v>
      </c>
      <c r="O212" s="93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3" t="s">
        <v>230</v>
      </c>
      <c r="AT212" s="243" t="s">
        <v>226</v>
      </c>
      <c r="AU212" s="243" t="s">
        <v>89</v>
      </c>
      <c r="AY212" s="19" t="s">
        <v>224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9" t="s">
        <v>89</v>
      </c>
      <c r="BK212" s="244">
        <f>ROUND(I212*H212,2)</f>
        <v>0</v>
      </c>
      <c r="BL212" s="19" t="s">
        <v>230</v>
      </c>
      <c r="BM212" s="243" t="s">
        <v>6235</v>
      </c>
    </row>
    <row r="213" s="2" customFormat="1" ht="16.5" customHeight="1">
      <c r="A213" s="40"/>
      <c r="B213" s="41"/>
      <c r="C213" s="278" t="s">
        <v>507</v>
      </c>
      <c r="D213" s="278" t="s">
        <v>390</v>
      </c>
      <c r="E213" s="279" t="s">
        <v>5639</v>
      </c>
      <c r="F213" s="280" t="s">
        <v>5640</v>
      </c>
      <c r="G213" s="281" t="s">
        <v>386</v>
      </c>
      <c r="H213" s="282">
        <v>4</v>
      </c>
      <c r="I213" s="283"/>
      <c r="J213" s="284">
        <f>ROUND(I213*H213,2)</f>
        <v>0</v>
      </c>
      <c r="K213" s="285"/>
      <c r="L213" s="286"/>
      <c r="M213" s="287" t="s">
        <v>1</v>
      </c>
      <c r="N213" s="288" t="s">
        <v>44</v>
      </c>
      <c r="O213" s="93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3" t="s">
        <v>270</v>
      </c>
      <c r="AT213" s="243" t="s">
        <v>390</v>
      </c>
      <c r="AU213" s="243" t="s">
        <v>89</v>
      </c>
      <c r="AY213" s="19" t="s">
        <v>224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9" t="s">
        <v>89</v>
      </c>
      <c r="BK213" s="244">
        <f>ROUND(I213*H213,2)</f>
        <v>0</v>
      </c>
      <c r="BL213" s="19" t="s">
        <v>230</v>
      </c>
      <c r="BM213" s="243" t="s">
        <v>6236</v>
      </c>
    </row>
    <row r="214" s="2" customFormat="1" ht="16.5" customHeight="1">
      <c r="A214" s="40"/>
      <c r="B214" s="41"/>
      <c r="C214" s="231" t="s">
        <v>512</v>
      </c>
      <c r="D214" s="231" t="s">
        <v>226</v>
      </c>
      <c r="E214" s="232" t="s">
        <v>6237</v>
      </c>
      <c r="F214" s="233" t="s">
        <v>6238</v>
      </c>
      <c r="G214" s="234" t="s">
        <v>386</v>
      </c>
      <c r="H214" s="235">
        <v>1</v>
      </c>
      <c r="I214" s="236"/>
      <c r="J214" s="237">
        <f>ROUND(I214*H214,2)</f>
        <v>0</v>
      </c>
      <c r="K214" s="238"/>
      <c r="L214" s="46"/>
      <c r="M214" s="239" t="s">
        <v>1</v>
      </c>
      <c r="N214" s="240" t="s">
        <v>44</v>
      </c>
      <c r="O214" s="93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3" t="s">
        <v>230</v>
      </c>
      <c r="AT214" s="243" t="s">
        <v>226</v>
      </c>
      <c r="AU214" s="243" t="s">
        <v>89</v>
      </c>
      <c r="AY214" s="19" t="s">
        <v>224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9" t="s">
        <v>89</v>
      </c>
      <c r="BK214" s="244">
        <f>ROUND(I214*H214,2)</f>
        <v>0</v>
      </c>
      <c r="BL214" s="19" t="s">
        <v>230</v>
      </c>
      <c r="BM214" s="243" t="s">
        <v>6239</v>
      </c>
    </row>
    <row r="215" s="2" customFormat="1" ht="16.5" customHeight="1">
      <c r="A215" s="40"/>
      <c r="B215" s="41"/>
      <c r="C215" s="278" t="s">
        <v>520</v>
      </c>
      <c r="D215" s="278" t="s">
        <v>390</v>
      </c>
      <c r="E215" s="279" t="s">
        <v>6115</v>
      </c>
      <c r="F215" s="280" t="s">
        <v>6116</v>
      </c>
      <c r="G215" s="281" t="s">
        <v>386</v>
      </c>
      <c r="H215" s="282">
        <v>1</v>
      </c>
      <c r="I215" s="283"/>
      <c r="J215" s="284">
        <f>ROUND(I215*H215,2)</f>
        <v>0</v>
      </c>
      <c r="K215" s="285"/>
      <c r="L215" s="286"/>
      <c r="M215" s="287" t="s">
        <v>1</v>
      </c>
      <c r="N215" s="288" t="s">
        <v>44</v>
      </c>
      <c r="O215" s="93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3" t="s">
        <v>270</v>
      </c>
      <c r="AT215" s="243" t="s">
        <v>390</v>
      </c>
      <c r="AU215" s="243" t="s">
        <v>89</v>
      </c>
      <c r="AY215" s="19" t="s">
        <v>224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9" t="s">
        <v>89</v>
      </c>
      <c r="BK215" s="244">
        <f>ROUND(I215*H215,2)</f>
        <v>0</v>
      </c>
      <c r="BL215" s="19" t="s">
        <v>230</v>
      </c>
      <c r="BM215" s="243" t="s">
        <v>6240</v>
      </c>
    </row>
    <row r="216" s="2" customFormat="1" ht="21.75" customHeight="1">
      <c r="A216" s="40"/>
      <c r="B216" s="41"/>
      <c r="C216" s="231" t="s">
        <v>549</v>
      </c>
      <c r="D216" s="231" t="s">
        <v>226</v>
      </c>
      <c r="E216" s="232" t="s">
        <v>6241</v>
      </c>
      <c r="F216" s="233" t="s">
        <v>6242</v>
      </c>
      <c r="G216" s="234" t="s">
        <v>386</v>
      </c>
      <c r="H216" s="235">
        <v>2</v>
      </c>
      <c r="I216" s="236"/>
      <c r="J216" s="237">
        <f>ROUND(I216*H216,2)</f>
        <v>0</v>
      </c>
      <c r="K216" s="238"/>
      <c r="L216" s="46"/>
      <c r="M216" s="239" t="s">
        <v>1</v>
      </c>
      <c r="N216" s="240" t="s">
        <v>44</v>
      </c>
      <c r="O216" s="93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3" t="s">
        <v>230</v>
      </c>
      <c r="AT216" s="243" t="s">
        <v>226</v>
      </c>
      <c r="AU216" s="243" t="s">
        <v>89</v>
      </c>
      <c r="AY216" s="19" t="s">
        <v>224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9" t="s">
        <v>89</v>
      </c>
      <c r="BK216" s="244">
        <f>ROUND(I216*H216,2)</f>
        <v>0</v>
      </c>
      <c r="BL216" s="19" t="s">
        <v>230</v>
      </c>
      <c r="BM216" s="243" t="s">
        <v>6243</v>
      </c>
    </row>
    <row r="217" s="2" customFormat="1" ht="16.5" customHeight="1">
      <c r="A217" s="40"/>
      <c r="B217" s="41"/>
      <c r="C217" s="278" t="s">
        <v>560</v>
      </c>
      <c r="D217" s="278" t="s">
        <v>390</v>
      </c>
      <c r="E217" s="279" t="s">
        <v>6244</v>
      </c>
      <c r="F217" s="280" t="s">
        <v>6245</v>
      </c>
      <c r="G217" s="281" t="s">
        <v>386</v>
      </c>
      <c r="H217" s="282">
        <v>2</v>
      </c>
      <c r="I217" s="283"/>
      <c r="J217" s="284">
        <f>ROUND(I217*H217,2)</f>
        <v>0</v>
      </c>
      <c r="K217" s="285"/>
      <c r="L217" s="286"/>
      <c r="M217" s="287" t="s">
        <v>1</v>
      </c>
      <c r="N217" s="288" t="s">
        <v>44</v>
      </c>
      <c r="O217" s="93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3" t="s">
        <v>270</v>
      </c>
      <c r="AT217" s="243" t="s">
        <v>390</v>
      </c>
      <c r="AU217" s="243" t="s">
        <v>89</v>
      </c>
      <c r="AY217" s="19" t="s">
        <v>224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9" t="s">
        <v>89</v>
      </c>
      <c r="BK217" s="244">
        <f>ROUND(I217*H217,2)</f>
        <v>0</v>
      </c>
      <c r="BL217" s="19" t="s">
        <v>230</v>
      </c>
      <c r="BM217" s="243" t="s">
        <v>6246</v>
      </c>
    </row>
    <row r="218" s="2" customFormat="1" ht="24.15" customHeight="1">
      <c r="A218" s="40"/>
      <c r="B218" s="41"/>
      <c r="C218" s="231" t="s">
        <v>578</v>
      </c>
      <c r="D218" s="231" t="s">
        <v>226</v>
      </c>
      <c r="E218" s="232" t="s">
        <v>6247</v>
      </c>
      <c r="F218" s="233" t="s">
        <v>6248</v>
      </c>
      <c r="G218" s="234" t="s">
        <v>386</v>
      </c>
      <c r="H218" s="235">
        <v>3</v>
      </c>
      <c r="I218" s="236"/>
      <c r="J218" s="237">
        <f>ROUND(I218*H218,2)</f>
        <v>0</v>
      </c>
      <c r="K218" s="238"/>
      <c r="L218" s="46"/>
      <c r="M218" s="239" t="s">
        <v>1</v>
      </c>
      <c r="N218" s="240" t="s">
        <v>44</v>
      </c>
      <c r="O218" s="93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3" t="s">
        <v>230</v>
      </c>
      <c r="AT218" s="243" t="s">
        <v>226</v>
      </c>
      <c r="AU218" s="243" t="s">
        <v>89</v>
      </c>
      <c r="AY218" s="19" t="s">
        <v>224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9" t="s">
        <v>89</v>
      </c>
      <c r="BK218" s="244">
        <f>ROUND(I218*H218,2)</f>
        <v>0</v>
      </c>
      <c r="BL218" s="19" t="s">
        <v>230</v>
      </c>
      <c r="BM218" s="243" t="s">
        <v>6249</v>
      </c>
    </row>
    <row r="219" s="2" customFormat="1" ht="16.5" customHeight="1">
      <c r="A219" s="40"/>
      <c r="B219" s="41"/>
      <c r="C219" s="278" t="s">
        <v>582</v>
      </c>
      <c r="D219" s="278" t="s">
        <v>390</v>
      </c>
      <c r="E219" s="279" t="s">
        <v>6250</v>
      </c>
      <c r="F219" s="280" t="s">
        <v>6251</v>
      </c>
      <c r="G219" s="281" t="s">
        <v>386</v>
      </c>
      <c r="H219" s="282">
        <v>3</v>
      </c>
      <c r="I219" s="283"/>
      <c r="J219" s="284">
        <f>ROUND(I219*H219,2)</f>
        <v>0</v>
      </c>
      <c r="K219" s="285"/>
      <c r="L219" s="286"/>
      <c r="M219" s="287" t="s">
        <v>1</v>
      </c>
      <c r="N219" s="288" t="s">
        <v>44</v>
      </c>
      <c r="O219" s="93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3" t="s">
        <v>270</v>
      </c>
      <c r="AT219" s="243" t="s">
        <v>390</v>
      </c>
      <c r="AU219" s="243" t="s">
        <v>89</v>
      </c>
      <c r="AY219" s="19" t="s">
        <v>224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9" t="s">
        <v>89</v>
      </c>
      <c r="BK219" s="244">
        <f>ROUND(I219*H219,2)</f>
        <v>0</v>
      </c>
      <c r="BL219" s="19" t="s">
        <v>230</v>
      </c>
      <c r="BM219" s="243" t="s">
        <v>6252</v>
      </c>
    </row>
    <row r="220" s="2" customFormat="1" ht="21.75" customHeight="1">
      <c r="A220" s="40"/>
      <c r="B220" s="41"/>
      <c r="C220" s="231" t="s">
        <v>590</v>
      </c>
      <c r="D220" s="231" t="s">
        <v>226</v>
      </c>
      <c r="E220" s="232" t="s">
        <v>6253</v>
      </c>
      <c r="F220" s="233" t="s">
        <v>6254</v>
      </c>
      <c r="G220" s="234" t="s">
        <v>386</v>
      </c>
      <c r="H220" s="235">
        <v>2</v>
      </c>
      <c r="I220" s="236"/>
      <c r="J220" s="237">
        <f>ROUND(I220*H220,2)</f>
        <v>0</v>
      </c>
      <c r="K220" s="238"/>
      <c r="L220" s="46"/>
      <c r="M220" s="239" t="s">
        <v>1</v>
      </c>
      <c r="N220" s="240" t="s">
        <v>44</v>
      </c>
      <c r="O220" s="93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3" t="s">
        <v>230</v>
      </c>
      <c r="AT220" s="243" t="s">
        <v>226</v>
      </c>
      <c r="AU220" s="243" t="s">
        <v>89</v>
      </c>
      <c r="AY220" s="19" t="s">
        <v>224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9" t="s">
        <v>89</v>
      </c>
      <c r="BK220" s="244">
        <f>ROUND(I220*H220,2)</f>
        <v>0</v>
      </c>
      <c r="BL220" s="19" t="s">
        <v>230</v>
      </c>
      <c r="BM220" s="243" t="s">
        <v>6255</v>
      </c>
    </row>
    <row r="221" s="2" customFormat="1" ht="16.5" customHeight="1">
      <c r="A221" s="40"/>
      <c r="B221" s="41"/>
      <c r="C221" s="278" t="s">
        <v>594</v>
      </c>
      <c r="D221" s="278" t="s">
        <v>390</v>
      </c>
      <c r="E221" s="279" t="s">
        <v>6256</v>
      </c>
      <c r="F221" s="280" t="s">
        <v>6257</v>
      </c>
      <c r="G221" s="281" t="s">
        <v>386</v>
      </c>
      <c r="H221" s="282">
        <v>7</v>
      </c>
      <c r="I221" s="283"/>
      <c r="J221" s="284">
        <f>ROUND(I221*H221,2)</f>
        <v>0</v>
      </c>
      <c r="K221" s="285"/>
      <c r="L221" s="286"/>
      <c r="M221" s="287" t="s">
        <v>1</v>
      </c>
      <c r="N221" s="288" t="s">
        <v>44</v>
      </c>
      <c r="O221" s="93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3" t="s">
        <v>270</v>
      </c>
      <c r="AT221" s="243" t="s">
        <v>390</v>
      </c>
      <c r="AU221" s="243" t="s">
        <v>89</v>
      </c>
      <c r="AY221" s="19" t="s">
        <v>224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9" t="s">
        <v>89</v>
      </c>
      <c r="BK221" s="244">
        <f>ROUND(I221*H221,2)</f>
        <v>0</v>
      </c>
      <c r="BL221" s="19" t="s">
        <v>230</v>
      </c>
      <c r="BM221" s="243" t="s">
        <v>6258</v>
      </c>
    </row>
    <row r="222" s="2" customFormat="1" ht="16.5" customHeight="1">
      <c r="A222" s="40"/>
      <c r="B222" s="41"/>
      <c r="C222" s="278" t="s">
        <v>599</v>
      </c>
      <c r="D222" s="278" t="s">
        <v>390</v>
      </c>
      <c r="E222" s="279" t="s">
        <v>6259</v>
      </c>
      <c r="F222" s="280" t="s">
        <v>6260</v>
      </c>
      <c r="G222" s="281" t="s">
        <v>386</v>
      </c>
      <c r="H222" s="282">
        <v>7</v>
      </c>
      <c r="I222" s="283"/>
      <c r="J222" s="284">
        <f>ROUND(I222*H222,2)</f>
        <v>0</v>
      </c>
      <c r="K222" s="285"/>
      <c r="L222" s="286"/>
      <c r="M222" s="287" t="s">
        <v>1</v>
      </c>
      <c r="N222" s="288" t="s">
        <v>44</v>
      </c>
      <c r="O222" s="93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3" t="s">
        <v>270</v>
      </c>
      <c r="AT222" s="243" t="s">
        <v>390</v>
      </c>
      <c r="AU222" s="243" t="s">
        <v>89</v>
      </c>
      <c r="AY222" s="19" t="s">
        <v>224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9" t="s">
        <v>89</v>
      </c>
      <c r="BK222" s="244">
        <f>ROUND(I222*H222,2)</f>
        <v>0</v>
      </c>
      <c r="BL222" s="19" t="s">
        <v>230</v>
      </c>
      <c r="BM222" s="243" t="s">
        <v>6261</v>
      </c>
    </row>
    <row r="223" s="2" customFormat="1" ht="16.5" customHeight="1">
      <c r="A223" s="40"/>
      <c r="B223" s="41"/>
      <c r="C223" s="231" t="s">
        <v>604</v>
      </c>
      <c r="D223" s="231" t="s">
        <v>226</v>
      </c>
      <c r="E223" s="232" t="s">
        <v>6262</v>
      </c>
      <c r="F223" s="233" t="s">
        <v>6263</v>
      </c>
      <c r="G223" s="234" t="s">
        <v>386</v>
      </c>
      <c r="H223" s="235">
        <v>1</v>
      </c>
      <c r="I223" s="236"/>
      <c r="J223" s="237">
        <f>ROUND(I223*H223,2)</f>
        <v>0</v>
      </c>
      <c r="K223" s="238"/>
      <c r="L223" s="46"/>
      <c r="M223" s="239" t="s">
        <v>1</v>
      </c>
      <c r="N223" s="240" t="s">
        <v>44</v>
      </c>
      <c r="O223" s="93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3" t="s">
        <v>230</v>
      </c>
      <c r="AT223" s="243" t="s">
        <v>226</v>
      </c>
      <c r="AU223" s="243" t="s">
        <v>89</v>
      </c>
      <c r="AY223" s="19" t="s">
        <v>224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9" t="s">
        <v>89</v>
      </c>
      <c r="BK223" s="244">
        <f>ROUND(I223*H223,2)</f>
        <v>0</v>
      </c>
      <c r="BL223" s="19" t="s">
        <v>230</v>
      </c>
      <c r="BM223" s="243" t="s">
        <v>6264</v>
      </c>
    </row>
    <row r="224" s="13" customFormat="1">
      <c r="A224" s="13"/>
      <c r="B224" s="245"/>
      <c r="C224" s="246"/>
      <c r="D224" s="247" t="s">
        <v>232</v>
      </c>
      <c r="E224" s="248" t="s">
        <v>1</v>
      </c>
      <c r="F224" s="249" t="s">
        <v>6193</v>
      </c>
      <c r="G224" s="246"/>
      <c r="H224" s="250">
        <v>1</v>
      </c>
      <c r="I224" s="251"/>
      <c r="J224" s="246"/>
      <c r="K224" s="246"/>
      <c r="L224" s="252"/>
      <c r="M224" s="253"/>
      <c r="N224" s="254"/>
      <c r="O224" s="254"/>
      <c r="P224" s="254"/>
      <c r="Q224" s="254"/>
      <c r="R224" s="254"/>
      <c r="S224" s="254"/>
      <c r="T224" s="25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6" t="s">
        <v>232</v>
      </c>
      <c r="AU224" s="256" t="s">
        <v>89</v>
      </c>
      <c r="AV224" s="13" t="s">
        <v>89</v>
      </c>
      <c r="AW224" s="13" t="s">
        <v>33</v>
      </c>
      <c r="AX224" s="13" t="s">
        <v>78</v>
      </c>
      <c r="AY224" s="256" t="s">
        <v>224</v>
      </c>
    </row>
    <row r="225" s="15" customFormat="1">
      <c r="A225" s="15"/>
      <c r="B225" s="267"/>
      <c r="C225" s="268"/>
      <c r="D225" s="247" t="s">
        <v>232</v>
      </c>
      <c r="E225" s="269" t="s">
        <v>1</v>
      </c>
      <c r="F225" s="270" t="s">
        <v>248</v>
      </c>
      <c r="G225" s="268"/>
      <c r="H225" s="271">
        <v>1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232</v>
      </c>
      <c r="AU225" s="277" t="s">
        <v>89</v>
      </c>
      <c r="AV225" s="15" t="s">
        <v>230</v>
      </c>
      <c r="AW225" s="15" t="s">
        <v>33</v>
      </c>
      <c r="AX225" s="15" t="s">
        <v>84</v>
      </c>
      <c r="AY225" s="277" t="s">
        <v>224</v>
      </c>
    </row>
    <row r="226" s="2" customFormat="1" ht="16.5" customHeight="1">
      <c r="A226" s="40"/>
      <c r="B226" s="41"/>
      <c r="C226" s="231" t="s">
        <v>609</v>
      </c>
      <c r="D226" s="231" t="s">
        <v>226</v>
      </c>
      <c r="E226" s="232" t="s">
        <v>5716</v>
      </c>
      <c r="F226" s="233" t="s">
        <v>5717</v>
      </c>
      <c r="G226" s="234" t="s">
        <v>386</v>
      </c>
      <c r="H226" s="235">
        <v>4</v>
      </c>
      <c r="I226" s="236"/>
      <c r="J226" s="237">
        <f>ROUND(I226*H226,2)</f>
        <v>0</v>
      </c>
      <c r="K226" s="238"/>
      <c r="L226" s="46"/>
      <c r="M226" s="239" t="s">
        <v>1</v>
      </c>
      <c r="N226" s="240" t="s">
        <v>44</v>
      </c>
      <c r="O226" s="93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3" t="s">
        <v>230</v>
      </c>
      <c r="AT226" s="243" t="s">
        <v>226</v>
      </c>
      <c r="AU226" s="243" t="s">
        <v>89</v>
      </c>
      <c r="AY226" s="19" t="s">
        <v>224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9" t="s">
        <v>89</v>
      </c>
      <c r="BK226" s="244">
        <f>ROUND(I226*H226,2)</f>
        <v>0</v>
      </c>
      <c r="BL226" s="19" t="s">
        <v>230</v>
      </c>
      <c r="BM226" s="243" t="s">
        <v>6265</v>
      </c>
    </row>
    <row r="227" s="2" customFormat="1" ht="16.5" customHeight="1">
      <c r="A227" s="40"/>
      <c r="B227" s="41"/>
      <c r="C227" s="278" t="s">
        <v>613</v>
      </c>
      <c r="D227" s="278" t="s">
        <v>390</v>
      </c>
      <c r="E227" s="279" t="s">
        <v>5719</v>
      </c>
      <c r="F227" s="280" t="s">
        <v>5720</v>
      </c>
      <c r="G227" s="281" t="s">
        <v>386</v>
      </c>
      <c r="H227" s="282">
        <v>5</v>
      </c>
      <c r="I227" s="283"/>
      <c r="J227" s="284">
        <f>ROUND(I227*H227,2)</f>
        <v>0</v>
      </c>
      <c r="K227" s="285"/>
      <c r="L227" s="286"/>
      <c r="M227" s="287" t="s">
        <v>1</v>
      </c>
      <c r="N227" s="288" t="s">
        <v>44</v>
      </c>
      <c r="O227" s="93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3" t="s">
        <v>270</v>
      </c>
      <c r="AT227" s="243" t="s">
        <v>390</v>
      </c>
      <c r="AU227" s="243" t="s">
        <v>89</v>
      </c>
      <c r="AY227" s="19" t="s">
        <v>224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9" t="s">
        <v>89</v>
      </c>
      <c r="BK227" s="244">
        <f>ROUND(I227*H227,2)</f>
        <v>0</v>
      </c>
      <c r="BL227" s="19" t="s">
        <v>230</v>
      </c>
      <c r="BM227" s="243" t="s">
        <v>6266</v>
      </c>
    </row>
    <row r="228" s="13" customFormat="1">
      <c r="A228" s="13"/>
      <c r="B228" s="245"/>
      <c r="C228" s="246"/>
      <c r="D228" s="247" t="s">
        <v>232</v>
      </c>
      <c r="E228" s="248" t="s">
        <v>1</v>
      </c>
      <c r="F228" s="249" t="s">
        <v>6193</v>
      </c>
      <c r="G228" s="246"/>
      <c r="H228" s="250">
        <v>1</v>
      </c>
      <c r="I228" s="251"/>
      <c r="J228" s="246"/>
      <c r="K228" s="246"/>
      <c r="L228" s="252"/>
      <c r="M228" s="253"/>
      <c r="N228" s="254"/>
      <c r="O228" s="254"/>
      <c r="P228" s="254"/>
      <c r="Q228" s="254"/>
      <c r="R228" s="254"/>
      <c r="S228" s="254"/>
      <c r="T228" s="25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6" t="s">
        <v>232</v>
      </c>
      <c r="AU228" s="256" t="s">
        <v>89</v>
      </c>
      <c r="AV228" s="13" t="s">
        <v>89</v>
      </c>
      <c r="AW228" s="13" t="s">
        <v>33</v>
      </c>
      <c r="AX228" s="13" t="s">
        <v>78</v>
      </c>
      <c r="AY228" s="256" t="s">
        <v>224</v>
      </c>
    </row>
    <row r="229" s="13" customFormat="1">
      <c r="A229" s="13"/>
      <c r="B229" s="245"/>
      <c r="C229" s="246"/>
      <c r="D229" s="247" t="s">
        <v>232</v>
      </c>
      <c r="E229" s="248" t="s">
        <v>1</v>
      </c>
      <c r="F229" s="249" t="s">
        <v>6267</v>
      </c>
      <c r="G229" s="246"/>
      <c r="H229" s="250">
        <v>1</v>
      </c>
      <c r="I229" s="251"/>
      <c r="J229" s="246"/>
      <c r="K229" s="246"/>
      <c r="L229" s="252"/>
      <c r="M229" s="253"/>
      <c r="N229" s="254"/>
      <c r="O229" s="254"/>
      <c r="P229" s="254"/>
      <c r="Q229" s="254"/>
      <c r="R229" s="254"/>
      <c r="S229" s="254"/>
      <c r="T229" s="25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6" t="s">
        <v>232</v>
      </c>
      <c r="AU229" s="256" t="s">
        <v>89</v>
      </c>
      <c r="AV229" s="13" t="s">
        <v>89</v>
      </c>
      <c r="AW229" s="13" t="s">
        <v>33</v>
      </c>
      <c r="AX229" s="13" t="s">
        <v>78</v>
      </c>
      <c r="AY229" s="256" t="s">
        <v>224</v>
      </c>
    </row>
    <row r="230" s="13" customFormat="1">
      <c r="A230" s="13"/>
      <c r="B230" s="245"/>
      <c r="C230" s="246"/>
      <c r="D230" s="247" t="s">
        <v>232</v>
      </c>
      <c r="E230" s="248" t="s">
        <v>1</v>
      </c>
      <c r="F230" s="249" t="s">
        <v>6268</v>
      </c>
      <c r="G230" s="246"/>
      <c r="H230" s="250">
        <v>1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6" t="s">
        <v>232</v>
      </c>
      <c r="AU230" s="256" t="s">
        <v>89</v>
      </c>
      <c r="AV230" s="13" t="s">
        <v>89</v>
      </c>
      <c r="AW230" s="13" t="s">
        <v>33</v>
      </c>
      <c r="AX230" s="13" t="s">
        <v>78</v>
      </c>
      <c r="AY230" s="256" t="s">
        <v>224</v>
      </c>
    </row>
    <row r="231" s="13" customFormat="1">
      <c r="A231" s="13"/>
      <c r="B231" s="245"/>
      <c r="C231" s="246"/>
      <c r="D231" s="247" t="s">
        <v>232</v>
      </c>
      <c r="E231" s="248" t="s">
        <v>1</v>
      </c>
      <c r="F231" s="249" t="s">
        <v>6269</v>
      </c>
      <c r="G231" s="246"/>
      <c r="H231" s="250">
        <v>1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232</v>
      </c>
      <c r="AU231" s="256" t="s">
        <v>89</v>
      </c>
      <c r="AV231" s="13" t="s">
        <v>89</v>
      </c>
      <c r="AW231" s="13" t="s">
        <v>33</v>
      </c>
      <c r="AX231" s="13" t="s">
        <v>78</v>
      </c>
      <c r="AY231" s="256" t="s">
        <v>224</v>
      </c>
    </row>
    <row r="232" s="13" customFormat="1">
      <c r="A232" s="13"/>
      <c r="B232" s="245"/>
      <c r="C232" s="246"/>
      <c r="D232" s="247" t="s">
        <v>232</v>
      </c>
      <c r="E232" s="248" t="s">
        <v>1</v>
      </c>
      <c r="F232" s="249" t="s">
        <v>6270</v>
      </c>
      <c r="G232" s="246"/>
      <c r="H232" s="250">
        <v>1</v>
      </c>
      <c r="I232" s="251"/>
      <c r="J232" s="246"/>
      <c r="K232" s="246"/>
      <c r="L232" s="252"/>
      <c r="M232" s="253"/>
      <c r="N232" s="254"/>
      <c r="O232" s="254"/>
      <c r="P232" s="254"/>
      <c r="Q232" s="254"/>
      <c r="R232" s="254"/>
      <c r="S232" s="254"/>
      <c r="T232" s="25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6" t="s">
        <v>232</v>
      </c>
      <c r="AU232" s="256" t="s">
        <v>89</v>
      </c>
      <c r="AV232" s="13" t="s">
        <v>89</v>
      </c>
      <c r="AW232" s="13" t="s">
        <v>33</v>
      </c>
      <c r="AX232" s="13" t="s">
        <v>78</v>
      </c>
      <c r="AY232" s="256" t="s">
        <v>224</v>
      </c>
    </row>
    <row r="233" s="15" customFormat="1">
      <c r="A233" s="15"/>
      <c r="B233" s="267"/>
      <c r="C233" s="268"/>
      <c r="D233" s="247" t="s">
        <v>232</v>
      </c>
      <c r="E233" s="269" t="s">
        <v>1</v>
      </c>
      <c r="F233" s="270" t="s">
        <v>248</v>
      </c>
      <c r="G233" s="268"/>
      <c r="H233" s="271">
        <v>5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232</v>
      </c>
      <c r="AU233" s="277" t="s">
        <v>89</v>
      </c>
      <c r="AV233" s="15" t="s">
        <v>230</v>
      </c>
      <c r="AW233" s="15" t="s">
        <v>33</v>
      </c>
      <c r="AX233" s="15" t="s">
        <v>84</v>
      </c>
      <c r="AY233" s="277" t="s">
        <v>224</v>
      </c>
    </row>
    <row r="234" s="2" customFormat="1" ht="16.5" customHeight="1">
      <c r="A234" s="40"/>
      <c r="B234" s="41"/>
      <c r="C234" s="278" t="s">
        <v>618</v>
      </c>
      <c r="D234" s="278" t="s">
        <v>390</v>
      </c>
      <c r="E234" s="279" t="s">
        <v>5722</v>
      </c>
      <c r="F234" s="280" t="s">
        <v>5723</v>
      </c>
      <c r="G234" s="281" t="s">
        <v>386</v>
      </c>
      <c r="H234" s="282">
        <v>2</v>
      </c>
      <c r="I234" s="283"/>
      <c r="J234" s="284">
        <f>ROUND(I234*H234,2)</f>
        <v>0</v>
      </c>
      <c r="K234" s="285"/>
      <c r="L234" s="286"/>
      <c r="M234" s="287" t="s">
        <v>1</v>
      </c>
      <c r="N234" s="288" t="s">
        <v>44</v>
      </c>
      <c r="O234" s="93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3" t="s">
        <v>270</v>
      </c>
      <c r="AT234" s="243" t="s">
        <v>390</v>
      </c>
      <c r="AU234" s="243" t="s">
        <v>89</v>
      </c>
      <c r="AY234" s="19" t="s">
        <v>224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9" t="s">
        <v>89</v>
      </c>
      <c r="BK234" s="244">
        <f>ROUND(I234*H234,2)</f>
        <v>0</v>
      </c>
      <c r="BL234" s="19" t="s">
        <v>230</v>
      </c>
      <c r="BM234" s="243" t="s">
        <v>6271</v>
      </c>
    </row>
    <row r="235" s="2" customFormat="1" ht="16.5" customHeight="1">
      <c r="A235" s="40"/>
      <c r="B235" s="41"/>
      <c r="C235" s="278" t="s">
        <v>505</v>
      </c>
      <c r="D235" s="278" t="s">
        <v>390</v>
      </c>
      <c r="E235" s="279" t="s">
        <v>5725</v>
      </c>
      <c r="F235" s="280" t="s">
        <v>5726</v>
      </c>
      <c r="G235" s="281" t="s">
        <v>386</v>
      </c>
      <c r="H235" s="282">
        <v>3</v>
      </c>
      <c r="I235" s="283"/>
      <c r="J235" s="284">
        <f>ROUND(I235*H235,2)</f>
        <v>0</v>
      </c>
      <c r="K235" s="285"/>
      <c r="L235" s="286"/>
      <c r="M235" s="287" t="s">
        <v>1</v>
      </c>
      <c r="N235" s="288" t="s">
        <v>44</v>
      </c>
      <c r="O235" s="93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3" t="s">
        <v>270</v>
      </c>
      <c r="AT235" s="243" t="s">
        <v>390</v>
      </c>
      <c r="AU235" s="243" t="s">
        <v>89</v>
      </c>
      <c r="AY235" s="19" t="s">
        <v>224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9" t="s">
        <v>89</v>
      </c>
      <c r="BK235" s="244">
        <f>ROUND(I235*H235,2)</f>
        <v>0</v>
      </c>
      <c r="BL235" s="19" t="s">
        <v>230</v>
      </c>
      <c r="BM235" s="243" t="s">
        <v>6272</v>
      </c>
    </row>
    <row r="236" s="2" customFormat="1" ht="16.5" customHeight="1">
      <c r="A236" s="40"/>
      <c r="B236" s="41"/>
      <c r="C236" s="278" t="s">
        <v>558</v>
      </c>
      <c r="D236" s="278" t="s">
        <v>390</v>
      </c>
      <c r="E236" s="279" t="s">
        <v>6063</v>
      </c>
      <c r="F236" s="280" t="s">
        <v>6064</v>
      </c>
      <c r="G236" s="281" t="s">
        <v>386</v>
      </c>
      <c r="H236" s="282">
        <v>3</v>
      </c>
      <c r="I236" s="283"/>
      <c r="J236" s="284">
        <f>ROUND(I236*H236,2)</f>
        <v>0</v>
      </c>
      <c r="K236" s="285"/>
      <c r="L236" s="286"/>
      <c r="M236" s="287" t="s">
        <v>1</v>
      </c>
      <c r="N236" s="288" t="s">
        <v>44</v>
      </c>
      <c r="O236" s="93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3" t="s">
        <v>270</v>
      </c>
      <c r="AT236" s="243" t="s">
        <v>390</v>
      </c>
      <c r="AU236" s="243" t="s">
        <v>89</v>
      </c>
      <c r="AY236" s="19" t="s">
        <v>224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9" t="s">
        <v>89</v>
      </c>
      <c r="BK236" s="244">
        <f>ROUND(I236*H236,2)</f>
        <v>0</v>
      </c>
      <c r="BL236" s="19" t="s">
        <v>230</v>
      </c>
      <c r="BM236" s="243" t="s">
        <v>6273</v>
      </c>
    </row>
    <row r="237" s="2" customFormat="1" ht="16.5" customHeight="1">
      <c r="A237" s="40"/>
      <c r="B237" s="41"/>
      <c r="C237" s="278" t="s">
        <v>632</v>
      </c>
      <c r="D237" s="278" t="s">
        <v>390</v>
      </c>
      <c r="E237" s="279" t="s">
        <v>5728</v>
      </c>
      <c r="F237" s="280" t="s">
        <v>5729</v>
      </c>
      <c r="G237" s="281" t="s">
        <v>386</v>
      </c>
      <c r="H237" s="282">
        <v>11</v>
      </c>
      <c r="I237" s="283"/>
      <c r="J237" s="284">
        <f>ROUND(I237*H237,2)</f>
        <v>0</v>
      </c>
      <c r="K237" s="285"/>
      <c r="L237" s="286"/>
      <c r="M237" s="287" t="s">
        <v>1</v>
      </c>
      <c r="N237" s="288" t="s">
        <v>44</v>
      </c>
      <c r="O237" s="93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3" t="s">
        <v>270</v>
      </c>
      <c r="AT237" s="243" t="s">
        <v>390</v>
      </c>
      <c r="AU237" s="243" t="s">
        <v>89</v>
      </c>
      <c r="AY237" s="19" t="s">
        <v>224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9" t="s">
        <v>89</v>
      </c>
      <c r="BK237" s="244">
        <f>ROUND(I237*H237,2)</f>
        <v>0</v>
      </c>
      <c r="BL237" s="19" t="s">
        <v>230</v>
      </c>
      <c r="BM237" s="243" t="s">
        <v>6274</v>
      </c>
    </row>
    <row r="238" s="2" customFormat="1" ht="16.5" customHeight="1">
      <c r="A238" s="40"/>
      <c r="B238" s="41"/>
      <c r="C238" s="278" t="s">
        <v>637</v>
      </c>
      <c r="D238" s="278" t="s">
        <v>390</v>
      </c>
      <c r="E238" s="279" t="s">
        <v>6275</v>
      </c>
      <c r="F238" s="280" t="s">
        <v>6276</v>
      </c>
      <c r="G238" s="281" t="s">
        <v>386</v>
      </c>
      <c r="H238" s="282">
        <v>2</v>
      </c>
      <c r="I238" s="283"/>
      <c r="J238" s="284">
        <f>ROUND(I238*H238,2)</f>
        <v>0</v>
      </c>
      <c r="K238" s="285"/>
      <c r="L238" s="286"/>
      <c r="M238" s="287" t="s">
        <v>1</v>
      </c>
      <c r="N238" s="288" t="s">
        <v>44</v>
      </c>
      <c r="O238" s="93"/>
      <c r="P238" s="241">
        <f>O238*H238</f>
        <v>0</v>
      </c>
      <c r="Q238" s="241">
        <v>0</v>
      </c>
      <c r="R238" s="241">
        <f>Q238*H238</f>
        <v>0</v>
      </c>
      <c r="S238" s="241">
        <v>0</v>
      </c>
      <c r="T238" s="24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3" t="s">
        <v>270</v>
      </c>
      <c r="AT238" s="243" t="s">
        <v>390</v>
      </c>
      <c r="AU238" s="243" t="s">
        <v>89</v>
      </c>
      <c r="AY238" s="19" t="s">
        <v>224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9" t="s">
        <v>89</v>
      </c>
      <c r="BK238" s="244">
        <f>ROUND(I238*H238,2)</f>
        <v>0</v>
      </c>
      <c r="BL238" s="19" t="s">
        <v>230</v>
      </c>
      <c r="BM238" s="243" t="s">
        <v>6277</v>
      </c>
    </row>
    <row r="239" s="2" customFormat="1" ht="16.5" customHeight="1">
      <c r="A239" s="40"/>
      <c r="B239" s="41"/>
      <c r="C239" s="231" t="s">
        <v>642</v>
      </c>
      <c r="D239" s="231" t="s">
        <v>226</v>
      </c>
      <c r="E239" s="232" t="s">
        <v>6070</v>
      </c>
      <c r="F239" s="233" t="s">
        <v>6071</v>
      </c>
      <c r="G239" s="234" t="s">
        <v>386</v>
      </c>
      <c r="H239" s="235">
        <v>6</v>
      </c>
      <c r="I239" s="236"/>
      <c r="J239" s="237">
        <f>ROUND(I239*H239,2)</f>
        <v>0</v>
      </c>
      <c r="K239" s="238"/>
      <c r="L239" s="46"/>
      <c r="M239" s="239" t="s">
        <v>1</v>
      </c>
      <c r="N239" s="240" t="s">
        <v>44</v>
      </c>
      <c r="O239" s="93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3" t="s">
        <v>230</v>
      </c>
      <c r="AT239" s="243" t="s">
        <v>226</v>
      </c>
      <c r="AU239" s="243" t="s">
        <v>89</v>
      </c>
      <c r="AY239" s="19" t="s">
        <v>224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9" t="s">
        <v>89</v>
      </c>
      <c r="BK239" s="244">
        <f>ROUND(I239*H239,2)</f>
        <v>0</v>
      </c>
      <c r="BL239" s="19" t="s">
        <v>230</v>
      </c>
      <c r="BM239" s="243" t="s">
        <v>6278</v>
      </c>
    </row>
    <row r="240" s="2" customFormat="1" ht="16.5" customHeight="1">
      <c r="A240" s="40"/>
      <c r="B240" s="41"/>
      <c r="C240" s="231" t="s">
        <v>646</v>
      </c>
      <c r="D240" s="231" t="s">
        <v>226</v>
      </c>
      <c r="E240" s="232" t="s">
        <v>6073</v>
      </c>
      <c r="F240" s="233" t="s">
        <v>6074</v>
      </c>
      <c r="G240" s="234" t="s">
        <v>386</v>
      </c>
      <c r="H240" s="235">
        <v>6</v>
      </c>
      <c r="I240" s="236"/>
      <c r="J240" s="237">
        <f>ROUND(I240*H240,2)</f>
        <v>0</v>
      </c>
      <c r="K240" s="238"/>
      <c r="L240" s="46"/>
      <c r="M240" s="239" t="s">
        <v>1</v>
      </c>
      <c r="N240" s="240" t="s">
        <v>44</v>
      </c>
      <c r="O240" s="93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3" t="s">
        <v>230</v>
      </c>
      <c r="AT240" s="243" t="s">
        <v>226</v>
      </c>
      <c r="AU240" s="243" t="s">
        <v>89</v>
      </c>
      <c r="AY240" s="19" t="s">
        <v>224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9" t="s">
        <v>89</v>
      </c>
      <c r="BK240" s="244">
        <f>ROUND(I240*H240,2)</f>
        <v>0</v>
      </c>
      <c r="BL240" s="19" t="s">
        <v>230</v>
      </c>
      <c r="BM240" s="243" t="s">
        <v>6279</v>
      </c>
    </row>
    <row r="241" s="2" customFormat="1" ht="16.5" customHeight="1">
      <c r="A241" s="40"/>
      <c r="B241" s="41"/>
      <c r="C241" s="231" t="s">
        <v>655</v>
      </c>
      <c r="D241" s="231" t="s">
        <v>226</v>
      </c>
      <c r="E241" s="232" t="s">
        <v>6079</v>
      </c>
      <c r="F241" s="233" t="s">
        <v>6080</v>
      </c>
      <c r="G241" s="234" t="s">
        <v>386</v>
      </c>
      <c r="H241" s="235">
        <v>6</v>
      </c>
      <c r="I241" s="236"/>
      <c r="J241" s="237">
        <f>ROUND(I241*H241,2)</f>
        <v>0</v>
      </c>
      <c r="K241" s="238"/>
      <c r="L241" s="46"/>
      <c r="M241" s="239" t="s">
        <v>1</v>
      </c>
      <c r="N241" s="240" t="s">
        <v>44</v>
      </c>
      <c r="O241" s="93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3" t="s">
        <v>230</v>
      </c>
      <c r="AT241" s="243" t="s">
        <v>226</v>
      </c>
      <c r="AU241" s="243" t="s">
        <v>89</v>
      </c>
      <c r="AY241" s="19" t="s">
        <v>224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9" t="s">
        <v>89</v>
      </c>
      <c r="BK241" s="244">
        <f>ROUND(I241*H241,2)</f>
        <v>0</v>
      </c>
      <c r="BL241" s="19" t="s">
        <v>230</v>
      </c>
      <c r="BM241" s="243" t="s">
        <v>6280</v>
      </c>
    </row>
    <row r="242" s="2" customFormat="1" ht="21.75" customHeight="1">
      <c r="A242" s="40"/>
      <c r="B242" s="41"/>
      <c r="C242" s="231" t="s">
        <v>660</v>
      </c>
      <c r="D242" s="231" t="s">
        <v>226</v>
      </c>
      <c r="E242" s="232" t="s">
        <v>6082</v>
      </c>
      <c r="F242" s="233" t="s">
        <v>6083</v>
      </c>
      <c r="G242" s="234" t="s">
        <v>386</v>
      </c>
      <c r="H242" s="235">
        <v>6</v>
      </c>
      <c r="I242" s="236"/>
      <c r="J242" s="237">
        <f>ROUND(I242*H242,2)</f>
        <v>0</v>
      </c>
      <c r="K242" s="238"/>
      <c r="L242" s="46"/>
      <c r="M242" s="239" t="s">
        <v>1</v>
      </c>
      <c r="N242" s="240" t="s">
        <v>44</v>
      </c>
      <c r="O242" s="93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3" t="s">
        <v>230</v>
      </c>
      <c r="AT242" s="243" t="s">
        <v>226</v>
      </c>
      <c r="AU242" s="243" t="s">
        <v>89</v>
      </c>
      <c r="AY242" s="19" t="s">
        <v>224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9" t="s">
        <v>89</v>
      </c>
      <c r="BK242" s="244">
        <f>ROUND(I242*H242,2)</f>
        <v>0</v>
      </c>
      <c r="BL242" s="19" t="s">
        <v>230</v>
      </c>
      <c r="BM242" s="243" t="s">
        <v>6281</v>
      </c>
    </row>
    <row r="243" s="2" customFormat="1" ht="21.75" customHeight="1">
      <c r="A243" s="40"/>
      <c r="B243" s="41"/>
      <c r="C243" s="231" t="s">
        <v>664</v>
      </c>
      <c r="D243" s="231" t="s">
        <v>226</v>
      </c>
      <c r="E243" s="232" t="s">
        <v>5734</v>
      </c>
      <c r="F243" s="233" t="s">
        <v>5735</v>
      </c>
      <c r="G243" s="234" t="s">
        <v>386</v>
      </c>
      <c r="H243" s="235">
        <v>1</v>
      </c>
      <c r="I243" s="236"/>
      <c r="J243" s="237">
        <f>ROUND(I243*H243,2)</f>
        <v>0</v>
      </c>
      <c r="K243" s="238"/>
      <c r="L243" s="46"/>
      <c r="M243" s="239" t="s">
        <v>1</v>
      </c>
      <c r="N243" s="240" t="s">
        <v>44</v>
      </c>
      <c r="O243" s="93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3" t="s">
        <v>230</v>
      </c>
      <c r="AT243" s="243" t="s">
        <v>226</v>
      </c>
      <c r="AU243" s="243" t="s">
        <v>89</v>
      </c>
      <c r="AY243" s="19" t="s">
        <v>224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9" t="s">
        <v>89</v>
      </c>
      <c r="BK243" s="244">
        <f>ROUND(I243*H243,2)</f>
        <v>0</v>
      </c>
      <c r="BL243" s="19" t="s">
        <v>230</v>
      </c>
      <c r="BM243" s="243" t="s">
        <v>6282</v>
      </c>
    </row>
    <row r="244" s="2" customFormat="1" ht="16.5" customHeight="1">
      <c r="A244" s="40"/>
      <c r="B244" s="41"/>
      <c r="C244" s="231" t="s">
        <v>670</v>
      </c>
      <c r="D244" s="231" t="s">
        <v>226</v>
      </c>
      <c r="E244" s="232" t="s">
        <v>5737</v>
      </c>
      <c r="F244" s="233" t="s">
        <v>5738</v>
      </c>
      <c r="G244" s="234" t="s">
        <v>386</v>
      </c>
      <c r="H244" s="235">
        <v>5</v>
      </c>
      <c r="I244" s="236"/>
      <c r="J244" s="237">
        <f>ROUND(I244*H244,2)</f>
        <v>0</v>
      </c>
      <c r="K244" s="238"/>
      <c r="L244" s="46"/>
      <c r="M244" s="239" t="s">
        <v>1</v>
      </c>
      <c r="N244" s="240" t="s">
        <v>44</v>
      </c>
      <c r="O244" s="93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3" t="s">
        <v>230</v>
      </c>
      <c r="AT244" s="243" t="s">
        <v>226</v>
      </c>
      <c r="AU244" s="243" t="s">
        <v>89</v>
      </c>
      <c r="AY244" s="19" t="s">
        <v>224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9" t="s">
        <v>89</v>
      </c>
      <c r="BK244" s="244">
        <f>ROUND(I244*H244,2)</f>
        <v>0</v>
      </c>
      <c r="BL244" s="19" t="s">
        <v>230</v>
      </c>
      <c r="BM244" s="243" t="s">
        <v>6283</v>
      </c>
    </row>
    <row r="245" s="2" customFormat="1" ht="21.75" customHeight="1">
      <c r="A245" s="40"/>
      <c r="B245" s="41"/>
      <c r="C245" s="231" t="s">
        <v>687</v>
      </c>
      <c r="D245" s="231" t="s">
        <v>226</v>
      </c>
      <c r="E245" s="232" t="s">
        <v>5740</v>
      </c>
      <c r="F245" s="233" t="s">
        <v>5741</v>
      </c>
      <c r="G245" s="234" t="s">
        <v>386</v>
      </c>
      <c r="H245" s="235">
        <v>5</v>
      </c>
      <c r="I245" s="236"/>
      <c r="J245" s="237">
        <f>ROUND(I245*H245,2)</f>
        <v>0</v>
      </c>
      <c r="K245" s="238"/>
      <c r="L245" s="46"/>
      <c r="M245" s="239" t="s">
        <v>1</v>
      </c>
      <c r="N245" s="240" t="s">
        <v>44</v>
      </c>
      <c r="O245" s="93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3" t="s">
        <v>230</v>
      </c>
      <c r="AT245" s="243" t="s">
        <v>226</v>
      </c>
      <c r="AU245" s="243" t="s">
        <v>89</v>
      </c>
      <c r="AY245" s="19" t="s">
        <v>224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9" t="s">
        <v>89</v>
      </c>
      <c r="BK245" s="244">
        <f>ROUND(I245*H245,2)</f>
        <v>0</v>
      </c>
      <c r="BL245" s="19" t="s">
        <v>230</v>
      </c>
      <c r="BM245" s="243" t="s">
        <v>6284</v>
      </c>
    </row>
    <row r="246" s="13" customFormat="1">
      <c r="A246" s="13"/>
      <c r="B246" s="245"/>
      <c r="C246" s="246"/>
      <c r="D246" s="247" t="s">
        <v>232</v>
      </c>
      <c r="E246" s="248" t="s">
        <v>1</v>
      </c>
      <c r="F246" s="249" t="s">
        <v>6267</v>
      </c>
      <c r="G246" s="246"/>
      <c r="H246" s="250">
        <v>1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232</v>
      </c>
      <c r="AU246" s="256" t="s">
        <v>89</v>
      </c>
      <c r="AV246" s="13" t="s">
        <v>89</v>
      </c>
      <c r="AW246" s="13" t="s">
        <v>33</v>
      </c>
      <c r="AX246" s="13" t="s">
        <v>78</v>
      </c>
      <c r="AY246" s="256" t="s">
        <v>224</v>
      </c>
    </row>
    <row r="247" s="13" customFormat="1">
      <c r="A247" s="13"/>
      <c r="B247" s="245"/>
      <c r="C247" s="246"/>
      <c r="D247" s="247" t="s">
        <v>232</v>
      </c>
      <c r="E247" s="248" t="s">
        <v>1</v>
      </c>
      <c r="F247" s="249" t="s">
        <v>6268</v>
      </c>
      <c r="G247" s="246"/>
      <c r="H247" s="250">
        <v>1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232</v>
      </c>
      <c r="AU247" s="256" t="s">
        <v>89</v>
      </c>
      <c r="AV247" s="13" t="s">
        <v>89</v>
      </c>
      <c r="AW247" s="13" t="s">
        <v>33</v>
      </c>
      <c r="AX247" s="13" t="s">
        <v>78</v>
      </c>
      <c r="AY247" s="256" t="s">
        <v>224</v>
      </c>
    </row>
    <row r="248" s="13" customFormat="1">
      <c r="A248" s="13"/>
      <c r="B248" s="245"/>
      <c r="C248" s="246"/>
      <c r="D248" s="247" t="s">
        <v>232</v>
      </c>
      <c r="E248" s="248" t="s">
        <v>1</v>
      </c>
      <c r="F248" s="249" t="s">
        <v>6193</v>
      </c>
      <c r="G248" s="246"/>
      <c r="H248" s="250">
        <v>1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232</v>
      </c>
      <c r="AU248" s="256" t="s">
        <v>89</v>
      </c>
      <c r="AV248" s="13" t="s">
        <v>89</v>
      </c>
      <c r="AW248" s="13" t="s">
        <v>33</v>
      </c>
      <c r="AX248" s="13" t="s">
        <v>78</v>
      </c>
      <c r="AY248" s="256" t="s">
        <v>224</v>
      </c>
    </row>
    <row r="249" s="13" customFormat="1">
      <c r="A249" s="13"/>
      <c r="B249" s="245"/>
      <c r="C249" s="246"/>
      <c r="D249" s="247" t="s">
        <v>232</v>
      </c>
      <c r="E249" s="248" t="s">
        <v>1</v>
      </c>
      <c r="F249" s="249" t="s">
        <v>6269</v>
      </c>
      <c r="G249" s="246"/>
      <c r="H249" s="250">
        <v>1</v>
      </c>
      <c r="I249" s="251"/>
      <c r="J249" s="246"/>
      <c r="K249" s="246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232</v>
      </c>
      <c r="AU249" s="256" t="s">
        <v>89</v>
      </c>
      <c r="AV249" s="13" t="s">
        <v>89</v>
      </c>
      <c r="AW249" s="13" t="s">
        <v>33</v>
      </c>
      <c r="AX249" s="13" t="s">
        <v>78</v>
      </c>
      <c r="AY249" s="256" t="s">
        <v>224</v>
      </c>
    </row>
    <row r="250" s="13" customFormat="1">
      <c r="A250" s="13"/>
      <c r="B250" s="245"/>
      <c r="C250" s="246"/>
      <c r="D250" s="247" t="s">
        <v>232</v>
      </c>
      <c r="E250" s="248" t="s">
        <v>1</v>
      </c>
      <c r="F250" s="249" t="s">
        <v>6270</v>
      </c>
      <c r="G250" s="246"/>
      <c r="H250" s="250">
        <v>1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232</v>
      </c>
      <c r="AU250" s="256" t="s">
        <v>89</v>
      </c>
      <c r="AV250" s="13" t="s">
        <v>89</v>
      </c>
      <c r="AW250" s="13" t="s">
        <v>33</v>
      </c>
      <c r="AX250" s="13" t="s">
        <v>78</v>
      </c>
      <c r="AY250" s="256" t="s">
        <v>224</v>
      </c>
    </row>
    <row r="251" s="15" customFormat="1">
      <c r="A251" s="15"/>
      <c r="B251" s="267"/>
      <c r="C251" s="268"/>
      <c r="D251" s="247" t="s">
        <v>232</v>
      </c>
      <c r="E251" s="269" t="s">
        <v>1</v>
      </c>
      <c r="F251" s="270" t="s">
        <v>248</v>
      </c>
      <c r="G251" s="268"/>
      <c r="H251" s="271">
        <v>5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232</v>
      </c>
      <c r="AU251" s="277" t="s">
        <v>89</v>
      </c>
      <c r="AV251" s="15" t="s">
        <v>230</v>
      </c>
      <c r="AW251" s="15" t="s">
        <v>33</v>
      </c>
      <c r="AX251" s="15" t="s">
        <v>84</v>
      </c>
      <c r="AY251" s="277" t="s">
        <v>224</v>
      </c>
    </row>
    <row r="252" s="2" customFormat="1" ht="16.5" customHeight="1">
      <c r="A252" s="40"/>
      <c r="B252" s="41"/>
      <c r="C252" s="278" t="s">
        <v>703</v>
      </c>
      <c r="D252" s="278" t="s">
        <v>390</v>
      </c>
      <c r="E252" s="279" t="s">
        <v>5743</v>
      </c>
      <c r="F252" s="280" t="s">
        <v>5744</v>
      </c>
      <c r="G252" s="281" t="s">
        <v>386</v>
      </c>
      <c r="H252" s="282">
        <v>5</v>
      </c>
      <c r="I252" s="283"/>
      <c r="J252" s="284">
        <f>ROUND(I252*H252,2)</f>
        <v>0</v>
      </c>
      <c r="K252" s="285"/>
      <c r="L252" s="286"/>
      <c r="M252" s="287" t="s">
        <v>1</v>
      </c>
      <c r="N252" s="288" t="s">
        <v>44</v>
      </c>
      <c r="O252" s="93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3" t="s">
        <v>270</v>
      </c>
      <c r="AT252" s="243" t="s">
        <v>390</v>
      </c>
      <c r="AU252" s="243" t="s">
        <v>89</v>
      </c>
      <c r="AY252" s="19" t="s">
        <v>224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9" t="s">
        <v>89</v>
      </c>
      <c r="BK252" s="244">
        <f>ROUND(I252*H252,2)</f>
        <v>0</v>
      </c>
      <c r="BL252" s="19" t="s">
        <v>230</v>
      </c>
      <c r="BM252" s="243" t="s">
        <v>6285</v>
      </c>
    </row>
    <row r="253" s="2" customFormat="1" ht="16.5" customHeight="1">
      <c r="A253" s="40"/>
      <c r="B253" s="41"/>
      <c r="C253" s="231" t="s">
        <v>711</v>
      </c>
      <c r="D253" s="231" t="s">
        <v>226</v>
      </c>
      <c r="E253" s="232" t="s">
        <v>5758</v>
      </c>
      <c r="F253" s="233" t="s">
        <v>5759</v>
      </c>
      <c r="G253" s="234" t="s">
        <v>273</v>
      </c>
      <c r="H253" s="235">
        <v>30</v>
      </c>
      <c r="I253" s="236"/>
      <c r="J253" s="237">
        <f>ROUND(I253*H253,2)</f>
        <v>0</v>
      </c>
      <c r="K253" s="238"/>
      <c r="L253" s="46"/>
      <c r="M253" s="239" t="s">
        <v>1</v>
      </c>
      <c r="N253" s="240" t="s">
        <v>44</v>
      </c>
      <c r="O253" s="93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3" t="s">
        <v>230</v>
      </c>
      <c r="AT253" s="243" t="s">
        <v>226</v>
      </c>
      <c r="AU253" s="243" t="s">
        <v>89</v>
      </c>
      <c r="AY253" s="19" t="s">
        <v>224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9" t="s">
        <v>89</v>
      </c>
      <c r="BK253" s="244">
        <f>ROUND(I253*H253,2)</f>
        <v>0</v>
      </c>
      <c r="BL253" s="19" t="s">
        <v>230</v>
      </c>
      <c r="BM253" s="243" t="s">
        <v>6286</v>
      </c>
    </row>
    <row r="254" s="2" customFormat="1" ht="16.5" customHeight="1">
      <c r="A254" s="40"/>
      <c r="B254" s="41"/>
      <c r="C254" s="231" t="s">
        <v>716</v>
      </c>
      <c r="D254" s="231" t="s">
        <v>226</v>
      </c>
      <c r="E254" s="232" t="s">
        <v>5762</v>
      </c>
      <c r="F254" s="233" t="s">
        <v>5763</v>
      </c>
      <c r="G254" s="234" t="s">
        <v>273</v>
      </c>
      <c r="H254" s="235">
        <v>30</v>
      </c>
      <c r="I254" s="236"/>
      <c r="J254" s="237">
        <f>ROUND(I254*H254,2)</f>
        <v>0</v>
      </c>
      <c r="K254" s="238"/>
      <c r="L254" s="46"/>
      <c r="M254" s="239" t="s">
        <v>1</v>
      </c>
      <c r="N254" s="240" t="s">
        <v>44</v>
      </c>
      <c r="O254" s="93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3" t="s">
        <v>230</v>
      </c>
      <c r="AT254" s="243" t="s">
        <v>226</v>
      </c>
      <c r="AU254" s="243" t="s">
        <v>89</v>
      </c>
      <c r="AY254" s="19" t="s">
        <v>224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9" t="s">
        <v>89</v>
      </c>
      <c r="BK254" s="244">
        <f>ROUND(I254*H254,2)</f>
        <v>0</v>
      </c>
      <c r="BL254" s="19" t="s">
        <v>230</v>
      </c>
      <c r="BM254" s="243" t="s">
        <v>6287</v>
      </c>
    </row>
    <row r="255" s="2" customFormat="1" ht="21.75" customHeight="1">
      <c r="A255" s="40"/>
      <c r="B255" s="41"/>
      <c r="C255" s="231" t="s">
        <v>720</v>
      </c>
      <c r="D255" s="231" t="s">
        <v>226</v>
      </c>
      <c r="E255" s="232" t="s">
        <v>5772</v>
      </c>
      <c r="F255" s="233" t="s">
        <v>6288</v>
      </c>
      <c r="G255" s="234" t="s">
        <v>386</v>
      </c>
      <c r="H255" s="235">
        <v>16</v>
      </c>
      <c r="I255" s="236"/>
      <c r="J255" s="237">
        <f>ROUND(I255*H255,2)</f>
        <v>0</v>
      </c>
      <c r="K255" s="238"/>
      <c r="L255" s="46"/>
      <c r="M255" s="239" t="s">
        <v>1</v>
      </c>
      <c r="N255" s="240" t="s">
        <v>44</v>
      </c>
      <c r="O255" s="93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3" t="s">
        <v>230</v>
      </c>
      <c r="AT255" s="243" t="s">
        <v>226</v>
      </c>
      <c r="AU255" s="243" t="s">
        <v>89</v>
      </c>
      <c r="AY255" s="19" t="s">
        <v>224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9" t="s">
        <v>89</v>
      </c>
      <c r="BK255" s="244">
        <f>ROUND(I255*H255,2)</f>
        <v>0</v>
      </c>
      <c r="BL255" s="19" t="s">
        <v>230</v>
      </c>
      <c r="BM255" s="243" t="s">
        <v>6289</v>
      </c>
    </row>
    <row r="256" s="2" customFormat="1" ht="16.5" customHeight="1">
      <c r="A256" s="40"/>
      <c r="B256" s="41"/>
      <c r="C256" s="231" t="s">
        <v>724</v>
      </c>
      <c r="D256" s="231" t="s">
        <v>226</v>
      </c>
      <c r="E256" s="232" t="s">
        <v>5775</v>
      </c>
      <c r="F256" s="233" t="s">
        <v>6290</v>
      </c>
      <c r="G256" s="234" t="s">
        <v>386</v>
      </c>
      <c r="H256" s="235">
        <v>1</v>
      </c>
      <c r="I256" s="236"/>
      <c r="J256" s="237">
        <f>ROUND(I256*H256,2)</f>
        <v>0</v>
      </c>
      <c r="K256" s="238"/>
      <c r="L256" s="46"/>
      <c r="M256" s="239" t="s">
        <v>1</v>
      </c>
      <c r="N256" s="240" t="s">
        <v>44</v>
      </c>
      <c r="O256" s="93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3" t="s">
        <v>230</v>
      </c>
      <c r="AT256" s="243" t="s">
        <v>226</v>
      </c>
      <c r="AU256" s="243" t="s">
        <v>89</v>
      </c>
      <c r="AY256" s="19" t="s">
        <v>224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9" t="s">
        <v>89</v>
      </c>
      <c r="BK256" s="244">
        <f>ROUND(I256*H256,2)</f>
        <v>0</v>
      </c>
      <c r="BL256" s="19" t="s">
        <v>230</v>
      </c>
      <c r="BM256" s="243" t="s">
        <v>6291</v>
      </c>
    </row>
    <row r="257" s="2" customFormat="1" ht="16.5" customHeight="1">
      <c r="A257" s="40"/>
      <c r="B257" s="41"/>
      <c r="C257" s="231" t="s">
        <v>737</v>
      </c>
      <c r="D257" s="231" t="s">
        <v>226</v>
      </c>
      <c r="E257" s="232" t="s">
        <v>5805</v>
      </c>
      <c r="F257" s="233" t="s">
        <v>6292</v>
      </c>
      <c r="G257" s="234" t="s">
        <v>386</v>
      </c>
      <c r="H257" s="235">
        <v>1</v>
      </c>
      <c r="I257" s="236"/>
      <c r="J257" s="237">
        <f>ROUND(I257*H257,2)</f>
        <v>0</v>
      </c>
      <c r="K257" s="238"/>
      <c r="L257" s="46"/>
      <c r="M257" s="239" t="s">
        <v>1</v>
      </c>
      <c r="N257" s="240" t="s">
        <v>44</v>
      </c>
      <c r="O257" s="93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3" t="s">
        <v>230</v>
      </c>
      <c r="AT257" s="243" t="s">
        <v>226</v>
      </c>
      <c r="AU257" s="243" t="s">
        <v>89</v>
      </c>
      <c r="AY257" s="19" t="s">
        <v>224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9" t="s">
        <v>89</v>
      </c>
      <c r="BK257" s="244">
        <f>ROUND(I257*H257,2)</f>
        <v>0</v>
      </c>
      <c r="BL257" s="19" t="s">
        <v>230</v>
      </c>
      <c r="BM257" s="243" t="s">
        <v>6293</v>
      </c>
    </row>
    <row r="258" s="2" customFormat="1" ht="24.15" customHeight="1">
      <c r="A258" s="40"/>
      <c r="B258" s="41"/>
      <c r="C258" s="231" t="s">
        <v>741</v>
      </c>
      <c r="D258" s="231" t="s">
        <v>226</v>
      </c>
      <c r="E258" s="232" t="s">
        <v>6294</v>
      </c>
      <c r="F258" s="233" t="s">
        <v>6295</v>
      </c>
      <c r="G258" s="234" t="s">
        <v>386</v>
      </c>
      <c r="H258" s="235">
        <v>1</v>
      </c>
      <c r="I258" s="236"/>
      <c r="J258" s="237">
        <f>ROUND(I258*H258,2)</f>
        <v>0</v>
      </c>
      <c r="K258" s="238"/>
      <c r="L258" s="46"/>
      <c r="M258" s="239" t="s">
        <v>1</v>
      </c>
      <c r="N258" s="240" t="s">
        <v>44</v>
      </c>
      <c r="O258" s="93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3" t="s">
        <v>230</v>
      </c>
      <c r="AT258" s="243" t="s">
        <v>226</v>
      </c>
      <c r="AU258" s="243" t="s">
        <v>89</v>
      </c>
      <c r="AY258" s="19" t="s">
        <v>224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9" t="s">
        <v>89</v>
      </c>
      <c r="BK258" s="244">
        <f>ROUND(I258*H258,2)</f>
        <v>0</v>
      </c>
      <c r="BL258" s="19" t="s">
        <v>230</v>
      </c>
      <c r="BM258" s="243" t="s">
        <v>6296</v>
      </c>
    </row>
    <row r="259" s="12" customFormat="1" ht="22.8" customHeight="1">
      <c r="A259" s="12"/>
      <c r="B259" s="215"/>
      <c r="C259" s="216"/>
      <c r="D259" s="217" t="s">
        <v>77</v>
      </c>
      <c r="E259" s="229" t="s">
        <v>276</v>
      </c>
      <c r="F259" s="229" t="s">
        <v>5784</v>
      </c>
      <c r="G259" s="216"/>
      <c r="H259" s="216"/>
      <c r="I259" s="219"/>
      <c r="J259" s="230">
        <f>BK259</f>
        <v>0</v>
      </c>
      <c r="K259" s="216"/>
      <c r="L259" s="221"/>
      <c r="M259" s="222"/>
      <c r="N259" s="223"/>
      <c r="O259" s="223"/>
      <c r="P259" s="224">
        <f>SUM(P260:P264)</f>
        <v>0</v>
      </c>
      <c r="Q259" s="223"/>
      <c r="R259" s="224">
        <f>SUM(R260:R264)</f>
        <v>0</v>
      </c>
      <c r="S259" s="223"/>
      <c r="T259" s="225">
        <f>SUM(T260:T264)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6" t="s">
        <v>84</v>
      </c>
      <c r="AT259" s="227" t="s">
        <v>77</v>
      </c>
      <c r="AU259" s="227" t="s">
        <v>84</v>
      </c>
      <c r="AY259" s="226" t="s">
        <v>224</v>
      </c>
      <c r="BK259" s="228">
        <f>SUM(BK260:BK264)</f>
        <v>0</v>
      </c>
    </row>
    <row r="260" s="2" customFormat="1" ht="16.5" customHeight="1">
      <c r="A260" s="40"/>
      <c r="B260" s="41"/>
      <c r="C260" s="231" t="s">
        <v>749</v>
      </c>
      <c r="D260" s="231" t="s">
        <v>226</v>
      </c>
      <c r="E260" s="232" t="s">
        <v>6297</v>
      </c>
      <c r="F260" s="233" t="s">
        <v>6298</v>
      </c>
      <c r="G260" s="234" t="s">
        <v>273</v>
      </c>
      <c r="H260" s="235">
        <v>7</v>
      </c>
      <c r="I260" s="236"/>
      <c r="J260" s="237">
        <f>ROUND(I260*H260,2)</f>
        <v>0</v>
      </c>
      <c r="K260" s="238"/>
      <c r="L260" s="46"/>
      <c r="M260" s="239" t="s">
        <v>1</v>
      </c>
      <c r="N260" s="240" t="s">
        <v>44</v>
      </c>
      <c r="O260" s="93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3" t="s">
        <v>230</v>
      </c>
      <c r="AT260" s="243" t="s">
        <v>226</v>
      </c>
      <c r="AU260" s="243" t="s">
        <v>89</v>
      </c>
      <c r="AY260" s="19" t="s">
        <v>224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9" t="s">
        <v>89</v>
      </c>
      <c r="BK260" s="244">
        <f>ROUND(I260*H260,2)</f>
        <v>0</v>
      </c>
      <c r="BL260" s="19" t="s">
        <v>230</v>
      </c>
      <c r="BM260" s="243" t="s">
        <v>6299</v>
      </c>
    </row>
    <row r="261" s="13" customFormat="1">
      <c r="A261" s="13"/>
      <c r="B261" s="245"/>
      <c r="C261" s="246"/>
      <c r="D261" s="247" t="s">
        <v>232</v>
      </c>
      <c r="E261" s="248" t="s">
        <v>1</v>
      </c>
      <c r="F261" s="249" t="s">
        <v>6300</v>
      </c>
      <c r="G261" s="246"/>
      <c r="H261" s="250">
        <v>7</v>
      </c>
      <c r="I261" s="251"/>
      <c r="J261" s="246"/>
      <c r="K261" s="246"/>
      <c r="L261" s="252"/>
      <c r="M261" s="253"/>
      <c r="N261" s="254"/>
      <c r="O261" s="254"/>
      <c r="P261" s="254"/>
      <c r="Q261" s="254"/>
      <c r="R261" s="254"/>
      <c r="S261" s="254"/>
      <c r="T261" s="25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6" t="s">
        <v>232</v>
      </c>
      <c r="AU261" s="256" t="s">
        <v>89</v>
      </c>
      <c r="AV261" s="13" t="s">
        <v>89</v>
      </c>
      <c r="AW261" s="13" t="s">
        <v>33</v>
      </c>
      <c r="AX261" s="13" t="s">
        <v>78</v>
      </c>
      <c r="AY261" s="256" t="s">
        <v>224</v>
      </c>
    </row>
    <row r="262" s="15" customFormat="1">
      <c r="A262" s="15"/>
      <c r="B262" s="267"/>
      <c r="C262" s="268"/>
      <c r="D262" s="247" t="s">
        <v>232</v>
      </c>
      <c r="E262" s="269" t="s">
        <v>1</v>
      </c>
      <c r="F262" s="270" t="s">
        <v>248</v>
      </c>
      <c r="G262" s="268"/>
      <c r="H262" s="271">
        <v>7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232</v>
      </c>
      <c r="AU262" s="277" t="s">
        <v>89</v>
      </c>
      <c r="AV262" s="15" t="s">
        <v>230</v>
      </c>
      <c r="AW262" s="15" t="s">
        <v>33</v>
      </c>
      <c r="AX262" s="15" t="s">
        <v>84</v>
      </c>
      <c r="AY262" s="277" t="s">
        <v>224</v>
      </c>
    </row>
    <row r="263" s="2" customFormat="1" ht="21.75" customHeight="1">
      <c r="A263" s="40"/>
      <c r="B263" s="41"/>
      <c r="C263" s="278" t="s">
        <v>756</v>
      </c>
      <c r="D263" s="278" t="s">
        <v>390</v>
      </c>
      <c r="E263" s="279" t="s">
        <v>6301</v>
      </c>
      <c r="F263" s="280" t="s">
        <v>6302</v>
      </c>
      <c r="G263" s="281" t="s">
        <v>273</v>
      </c>
      <c r="H263" s="282">
        <v>7</v>
      </c>
      <c r="I263" s="283"/>
      <c r="J263" s="284">
        <f>ROUND(I263*H263,2)</f>
        <v>0</v>
      </c>
      <c r="K263" s="285"/>
      <c r="L263" s="286"/>
      <c r="M263" s="287" t="s">
        <v>1</v>
      </c>
      <c r="N263" s="288" t="s">
        <v>44</v>
      </c>
      <c r="O263" s="93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3" t="s">
        <v>270</v>
      </c>
      <c r="AT263" s="243" t="s">
        <v>390</v>
      </c>
      <c r="AU263" s="243" t="s">
        <v>89</v>
      </c>
      <c r="AY263" s="19" t="s">
        <v>224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9" t="s">
        <v>89</v>
      </c>
      <c r="BK263" s="244">
        <f>ROUND(I263*H263,2)</f>
        <v>0</v>
      </c>
      <c r="BL263" s="19" t="s">
        <v>230</v>
      </c>
      <c r="BM263" s="243" t="s">
        <v>6303</v>
      </c>
    </row>
    <row r="264" s="2" customFormat="1" ht="16.5" customHeight="1">
      <c r="A264" s="40"/>
      <c r="B264" s="41"/>
      <c r="C264" s="278" t="s">
        <v>764</v>
      </c>
      <c r="D264" s="278" t="s">
        <v>390</v>
      </c>
      <c r="E264" s="279" t="s">
        <v>6304</v>
      </c>
      <c r="F264" s="280" t="s">
        <v>6305</v>
      </c>
      <c r="G264" s="281" t="s">
        <v>386</v>
      </c>
      <c r="H264" s="282">
        <v>4</v>
      </c>
      <c r="I264" s="283"/>
      <c r="J264" s="284">
        <f>ROUND(I264*H264,2)</f>
        <v>0</v>
      </c>
      <c r="K264" s="285"/>
      <c r="L264" s="286"/>
      <c r="M264" s="287" t="s">
        <v>1</v>
      </c>
      <c r="N264" s="288" t="s">
        <v>44</v>
      </c>
      <c r="O264" s="93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3" t="s">
        <v>270</v>
      </c>
      <c r="AT264" s="243" t="s">
        <v>390</v>
      </c>
      <c r="AU264" s="243" t="s">
        <v>89</v>
      </c>
      <c r="AY264" s="19" t="s">
        <v>224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9" t="s">
        <v>89</v>
      </c>
      <c r="BK264" s="244">
        <f>ROUND(I264*H264,2)</f>
        <v>0</v>
      </c>
      <c r="BL264" s="19" t="s">
        <v>230</v>
      </c>
      <c r="BM264" s="243" t="s">
        <v>6306</v>
      </c>
    </row>
    <row r="265" s="12" customFormat="1" ht="22.8" customHeight="1">
      <c r="A265" s="12"/>
      <c r="B265" s="215"/>
      <c r="C265" s="216"/>
      <c r="D265" s="217" t="s">
        <v>77</v>
      </c>
      <c r="E265" s="229" t="s">
        <v>754</v>
      </c>
      <c r="F265" s="229" t="s">
        <v>755</v>
      </c>
      <c r="G265" s="216"/>
      <c r="H265" s="216"/>
      <c r="I265" s="219"/>
      <c r="J265" s="230">
        <f>BK265</f>
        <v>0</v>
      </c>
      <c r="K265" s="216"/>
      <c r="L265" s="221"/>
      <c r="M265" s="222"/>
      <c r="N265" s="223"/>
      <c r="O265" s="223"/>
      <c r="P265" s="224">
        <f>P266</f>
        <v>0</v>
      </c>
      <c r="Q265" s="223"/>
      <c r="R265" s="224">
        <f>R266</f>
        <v>0</v>
      </c>
      <c r="S265" s="223"/>
      <c r="T265" s="225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6" t="s">
        <v>84</v>
      </c>
      <c r="AT265" s="227" t="s">
        <v>77</v>
      </c>
      <c r="AU265" s="227" t="s">
        <v>84</v>
      </c>
      <c r="AY265" s="226" t="s">
        <v>224</v>
      </c>
      <c r="BK265" s="228">
        <f>BK266</f>
        <v>0</v>
      </c>
    </row>
    <row r="266" s="2" customFormat="1" ht="16.5" customHeight="1">
      <c r="A266" s="40"/>
      <c r="B266" s="41"/>
      <c r="C266" s="231" t="s">
        <v>770</v>
      </c>
      <c r="D266" s="231" t="s">
        <v>226</v>
      </c>
      <c r="E266" s="232" t="s">
        <v>2869</v>
      </c>
      <c r="F266" s="233" t="s">
        <v>2870</v>
      </c>
      <c r="G266" s="234" t="s">
        <v>322</v>
      </c>
      <c r="H266" s="235">
        <v>192.13</v>
      </c>
      <c r="I266" s="236"/>
      <c r="J266" s="237">
        <f>ROUND(I266*H266,2)</f>
        <v>0</v>
      </c>
      <c r="K266" s="238"/>
      <c r="L266" s="46"/>
      <c r="M266" s="301" t="s">
        <v>1</v>
      </c>
      <c r="N266" s="302" t="s">
        <v>44</v>
      </c>
      <c r="O266" s="303"/>
      <c r="P266" s="304">
        <f>O266*H266</f>
        <v>0</v>
      </c>
      <c r="Q266" s="304">
        <v>0</v>
      </c>
      <c r="R266" s="304">
        <f>Q266*H266</f>
        <v>0</v>
      </c>
      <c r="S266" s="304">
        <v>0</v>
      </c>
      <c r="T266" s="30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3" t="s">
        <v>230</v>
      </c>
      <c r="AT266" s="243" t="s">
        <v>226</v>
      </c>
      <c r="AU266" s="243" t="s">
        <v>89</v>
      </c>
      <c r="AY266" s="19" t="s">
        <v>224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9" t="s">
        <v>89</v>
      </c>
      <c r="BK266" s="244">
        <f>ROUND(I266*H266,2)</f>
        <v>0</v>
      </c>
      <c r="BL266" s="19" t="s">
        <v>230</v>
      </c>
      <c r="BM266" s="243" t="s">
        <v>6307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M6MoCpk9NwF6ImcDS5FsZD0wNbKwsn+BO9/G1irknaCx/uXTB6t2SyNUQ+PdNPN6k/tYbq0QGGpwi5RMUImUwQ==" hashValue="HHoCN3u60oUZs8avgbSUUbztADMGK/OOVq5dliQPmj9OTFvmS7hf/FRZ3N9kilaofj+7TjmC4h9Wg2AEVGjpbQ==" algorithmName="SHA-512" password="CC35"/>
  <autoFilter ref="C126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6308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26</v>
      </c>
      <c r="F17" s="40"/>
      <c r="G17" s="40"/>
      <c r="H17" s="40"/>
      <c r="I17" s="153" t="s">
        <v>27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28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27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30</v>
      </c>
      <c r="E22" s="40"/>
      <c r="F22" s="40"/>
      <c r="G22" s="40"/>
      <c r="H22" s="40"/>
      <c r="I22" s="153" t="s">
        <v>25</v>
      </c>
      <c r="J22" s="143" t="s">
        <v>31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32</v>
      </c>
      <c r="F23" s="40"/>
      <c r="G23" s="40"/>
      <c r="H23" s="40"/>
      <c r="I23" s="153" t="s">
        <v>27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">
        <v>35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36</v>
      </c>
      <c r="F26" s="40"/>
      <c r="G26" s="40"/>
      <c r="H26" s="40"/>
      <c r="I26" s="153" t="s">
        <v>27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38</v>
      </c>
      <c r="E32" s="40"/>
      <c r="F32" s="40"/>
      <c r="G32" s="40"/>
      <c r="H32" s="40"/>
      <c r="I32" s="40"/>
      <c r="J32" s="164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40</v>
      </c>
      <c r="G34" s="40"/>
      <c r="H34" s="40"/>
      <c r="I34" s="165" t="s">
        <v>39</v>
      </c>
      <c r="J34" s="165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42</v>
      </c>
      <c r="E35" s="153" t="s">
        <v>43</v>
      </c>
      <c r="F35" s="166">
        <f>ROUND((SUM(BE124:BE136)),  2)</f>
        <v>0</v>
      </c>
      <c r="G35" s="40"/>
      <c r="H35" s="40"/>
      <c r="I35" s="167">
        <v>0.20999999999999999</v>
      </c>
      <c r="J35" s="166">
        <f>ROUND(((SUM(BE124:BE136))*I35),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ROUND((SUM(BF124:BF136)),  2)</f>
        <v>0</v>
      </c>
      <c r="G36" s="40"/>
      <c r="H36" s="40"/>
      <c r="I36" s="167">
        <v>0.12</v>
      </c>
      <c r="J36" s="166">
        <f>ROUND(((SUM(BF124:BF136))*I36),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ROUND((SUM(BG124:BG136)),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ROUND((SUM(BH124:BH136)),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ROUND((SUM(BI124:BI136)),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010 - SO 10 - DEMOLICE STÁVAJÍCÍ ČOV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P.Č. 961, 2340, K.Ú. NOVÉ MĚSTO NAD METUJÍ</v>
      </c>
      <c r="G91" s="42"/>
      <c r="H91" s="42"/>
      <c r="I91" s="34" t="s">
        <v>22</v>
      </c>
      <c r="J91" s="81" t="str">
        <f>IF(J14="","",J14)</f>
        <v>18. 12. 2024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</v>
      </c>
      <c r="G93" s="42"/>
      <c r="H93" s="42"/>
      <c r="I93" s="34" t="s">
        <v>30</v>
      </c>
      <c r="J93" s="38" t="str">
        <f>E23</f>
        <v>ATELIER ARCHITEKTURY A URBANISMU,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JIŘÍ KOCIÁN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157</v>
      </c>
      <c r="D96" s="189"/>
      <c r="E96" s="189"/>
      <c r="F96" s="189"/>
      <c r="G96" s="189"/>
      <c r="H96" s="189"/>
      <c r="I96" s="189"/>
      <c r="J96" s="190" t="s">
        <v>158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159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160</v>
      </c>
    </row>
    <row r="99" s="9" customFormat="1" ht="24.96" customHeight="1">
      <c r="A99" s="9"/>
      <c r="B99" s="192"/>
      <c r="C99" s="193"/>
      <c r="D99" s="194" t="s">
        <v>161</v>
      </c>
      <c r="E99" s="195"/>
      <c r="F99" s="195"/>
      <c r="G99" s="195"/>
      <c r="H99" s="195"/>
      <c r="I99" s="195"/>
      <c r="J99" s="196">
        <f>J125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162</v>
      </c>
      <c r="E100" s="200"/>
      <c r="F100" s="200"/>
      <c r="G100" s="200"/>
      <c r="H100" s="200"/>
      <c r="I100" s="200"/>
      <c r="J100" s="201">
        <f>J126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6309</v>
      </c>
      <c r="E101" s="200"/>
      <c r="F101" s="200"/>
      <c r="G101" s="200"/>
      <c r="H101" s="200"/>
      <c r="I101" s="200"/>
      <c r="J101" s="201">
        <f>J129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5453</v>
      </c>
      <c r="E102" s="200"/>
      <c r="F102" s="200"/>
      <c r="G102" s="200"/>
      <c r="H102" s="200"/>
      <c r="I102" s="200"/>
      <c r="J102" s="201">
        <f>J132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209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SOCIÁLNÍ REHABILITACE NOVÉ MĚSTO NAD METUJÍ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3"/>
      <c r="C113" s="34" t="s">
        <v>150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186" t="s">
        <v>151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152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010 - SO 10 - DEMOLICE STÁVAJÍCÍ ČOV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20</v>
      </c>
      <c r="D118" s="42"/>
      <c r="E118" s="42"/>
      <c r="F118" s="29" t="str">
        <f>F14</f>
        <v>P.Č. 961, 2340, K.Ú. NOVÉ MĚSTO NAD METUJÍ</v>
      </c>
      <c r="G118" s="42"/>
      <c r="H118" s="42"/>
      <c r="I118" s="34" t="s">
        <v>22</v>
      </c>
      <c r="J118" s="81" t="str">
        <f>IF(J14="","",J14)</f>
        <v>18. 12. 2024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40.05" customHeight="1">
      <c r="A120" s="40"/>
      <c r="B120" s="41"/>
      <c r="C120" s="34" t="s">
        <v>24</v>
      </c>
      <c r="D120" s="42"/>
      <c r="E120" s="42"/>
      <c r="F120" s="29" t="str">
        <f>E17</f>
        <v>KRÁLOVÉHRADECKÝ KRAJ</v>
      </c>
      <c r="G120" s="42"/>
      <c r="H120" s="42"/>
      <c r="I120" s="34" t="s">
        <v>30</v>
      </c>
      <c r="J120" s="38" t="str">
        <f>E23</f>
        <v>ATELIER ARCHITEKTURY A URBANISMU,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28</v>
      </c>
      <c r="D121" s="42"/>
      <c r="E121" s="42"/>
      <c r="F121" s="29" t="str">
        <f>IF(E20="","",E20)</f>
        <v>Vyplň údaj</v>
      </c>
      <c r="G121" s="42"/>
      <c r="H121" s="42"/>
      <c r="I121" s="34" t="s">
        <v>34</v>
      </c>
      <c r="J121" s="38" t="str">
        <f>E26</f>
        <v>JIŘÍ KOCIÁN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3"/>
      <c r="B123" s="204"/>
      <c r="C123" s="205" t="s">
        <v>210</v>
      </c>
      <c r="D123" s="206" t="s">
        <v>63</v>
      </c>
      <c r="E123" s="206" t="s">
        <v>59</v>
      </c>
      <c r="F123" s="206" t="s">
        <v>60</v>
      </c>
      <c r="G123" s="206" t="s">
        <v>211</v>
      </c>
      <c r="H123" s="206" t="s">
        <v>212</v>
      </c>
      <c r="I123" s="206" t="s">
        <v>213</v>
      </c>
      <c r="J123" s="207" t="s">
        <v>158</v>
      </c>
      <c r="K123" s="208" t="s">
        <v>214</v>
      </c>
      <c r="L123" s="209"/>
      <c r="M123" s="102" t="s">
        <v>1</v>
      </c>
      <c r="N123" s="103" t="s">
        <v>42</v>
      </c>
      <c r="O123" s="103" t="s">
        <v>215</v>
      </c>
      <c r="P123" s="103" t="s">
        <v>216</v>
      </c>
      <c r="Q123" s="103" t="s">
        <v>217</v>
      </c>
      <c r="R123" s="103" t="s">
        <v>218</v>
      </c>
      <c r="S123" s="103" t="s">
        <v>219</v>
      </c>
      <c r="T123" s="104" t="s">
        <v>220</v>
      </c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</row>
    <row r="124" s="2" customFormat="1" ht="22.8" customHeight="1">
      <c r="A124" s="40"/>
      <c r="B124" s="41"/>
      <c r="C124" s="109" t="s">
        <v>221</v>
      </c>
      <c r="D124" s="42"/>
      <c r="E124" s="42"/>
      <c r="F124" s="42"/>
      <c r="G124" s="42"/>
      <c r="H124" s="42"/>
      <c r="I124" s="42"/>
      <c r="J124" s="210">
        <f>BK124</f>
        <v>0</v>
      </c>
      <c r="K124" s="42"/>
      <c r="L124" s="46"/>
      <c r="M124" s="105"/>
      <c r="N124" s="211"/>
      <c r="O124" s="106"/>
      <c r="P124" s="212">
        <f>P125</f>
        <v>0</v>
      </c>
      <c r="Q124" s="106"/>
      <c r="R124" s="212">
        <f>R125</f>
        <v>0</v>
      </c>
      <c r="S124" s="106"/>
      <c r="T124" s="213">
        <f>T125</f>
        <v>19.0944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77</v>
      </c>
      <c r="AU124" s="19" t="s">
        <v>160</v>
      </c>
      <c r="BK124" s="214">
        <f>BK125</f>
        <v>0</v>
      </c>
    </row>
    <row r="125" s="12" customFormat="1" ht="25.92" customHeight="1">
      <c r="A125" s="12"/>
      <c r="B125" s="215"/>
      <c r="C125" s="216"/>
      <c r="D125" s="217" t="s">
        <v>77</v>
      </c>
      <c r="E125" s="218" t="s">
        <v>222</v>
      </c>
      <c r="F125" s="218" t="s">
        <v>223</v>
      </c>
      <c r="G125" s="216"/>
      <c r="H125" s="216"/>
      <c r="I125" s="219"/>
      <c r="J125" s="220">
        <f>BK125</f>
        <v>0</v>
      </c>
      <c r="K125" s="216"/>
      <c r="L125" s="221"/>
      <c r="M125" s="222"/>
      <c r="N125" s="223"/>
      <c r="O125" s="223"/>
      <c r="P125" s="224">
        <f>P126+P129+P132</f>
        <v>0</v>
      </c>
      <c r="Q125" s="223"/>
      <c r="R125" s="224">
        <f>R126+R129+R132</f>
        <v>0</v>
      </c>
      <c r="S125" s="223"/>
      <c r="T125" s="225">
        <f>T126+T129+T132</f>
        <v>19.0944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6" t="s">
        <v>84</v>
      </c>
      <c r="AT125" s="227" t="s">
        <v>77</v>
      </c>
      <c r="AU125" s="227" t="s">
        <v>78</v>
      </c>
      <c r="AY125" s="226" t="s">
        <v>224</v>
      </c>
      <c r="BK125" s="228">
        <f>BK126+BK129+BK132</f>
        <v>0</v>
      </c>
    </row>
    <row r="126" s="12" customFormat="1" ht="22.8" customHeight="1">
      <c r="A126" s="12"/>
      <c r="B126" s="215"/>
      <c r="C126" s="216"/>
      <c r="D126" s="217" t="s">
        <v>77</v>
      </c>
      <c r="E126" s="229" t="s">
        <v>84</v>
      </c>
      <c r="F126" s="229" t="s">
        <v>225</v>
      </c>
      <c r="G126" s="216"/>
      <c r="H126" s="216"/>
      <c r="I126" s="219"/>
      <c r="J126" s="230">
        <f>BK126</f>
        <v>0</v>
      </c>
      <c r="K126" s="216"/>
      <c r="L126" s="221"/>
      <c r="M126" s="222"/>
      <c r="N126" s="223"/>
      <c r="O126" s="223"/>
      <c r="P126" s="224">
        <f>SUM(P127:P128)</f>
        <v>0</v>
      </c>
      <c r="Q126" s="223"/>
      <c r="R126" s="224">
        <f>SUM(R127:R128)</f>
        <v>0</v>
      </c>
      <c r="S126" s="223"/>
      <c r="T126" s="225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6" t="s">
        <v>84</v>
      </c>
      <c r="AT126" s="227" t="s">
        <v>77</v>
      </c>
      <c r="AU126" s="227" t="s">
        <v>84</v>
      </c>
      <c r="AY126" s="226" t="s">
        <v>224</v>
      </c>
      <c r="BK126" s="228">
        <f>SUM(BK127:BK128)</f>
        <v>0</v>
      </c>
    </row>
    <row r="127" s="2" customFormat="1" ht="24.15" customHeight="1">
      <c r="A127" s="40"/>
      <c r="B127" s="41"/>
      <c r="C127" s="231" t="s">
        <v>84</v>
      </c>
      <c r="D127" s="231" t="s">
        <v>226</v>
      </c>
      <c r="E127" s="232" t="s">
        <v>6310</v>
      </c>
      <c r="F127" s="233" t="s">
        <v>6311</v>
      </c>
      <c r="G127" s="234" t="s">
        <v>236</v>
      </c>
      <c r="H127" s="235">
        <v>146.88</v>
      </c>
      <c r="I127" s="236"/>
      <c r="J127" s="237">
        <f>ROUND(I127*H127,2)</f>
        <v>0</v>
      </c>
      <c r="K127" s="238"/>
      <c r="L127" s="46"/>
      <c r="M127" s="239" t="s">
        <v>1</v>
      </c>
      <c r="N127" s="240" t="s">
        <v>44</v>
      </c>
      <c r="O127" s="93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3" t="s">
        <v>230</v>
      </c>
      <c r="AT127" s="243" t="s">
        <v>226</v>
      </c>
      <c r="AU127" s="243" t="s">
        <v>89</v>
      </c>
      <c r="AY127" s="19" t="s">
        <v>224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9" t="s">
        <v>89</v>
      </c>
      <c r="BK127" s="244">
        <f>ROUND(I127*H127,2)</f>
        <v>0</v>
      </c>
      <c r="BL127" s="19" t="s">
        <v>230</v>
      </c>
      <c r="BM127" s="243" t="s">
        <v>6312</v>
      </c>
    </row>
    <row r="128" s="13" customFormat="1">
      <c r="A128" s="13"/>
      <c r="B128" s="245"/>
      <c r="C128" s="246"/>
      <c r="D128" s="247" t="s">
        <v>232</v>
      </c>
      <c r="E128" s="248" t="s">
        <v>1</v>
      </c>
      <c r="F128" s="249" t="s">
        <v>6313</v>
      </c>
      <c r="G128" s="246"/>
      <c r="H128" s="250">
        <v>146.88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6" t="s">
        <v>232</v>
      </c>
      <c r="AU128" s="256" t="s">
        <v>89</v>
      </c>
      <c r="AV128" s="13" t="s">
        <v>89</v>
      </c>
      <c r="AW128" s="13" t="s">
        <v>33</v>
      </c>
      <c r="AX128" s="13" t="s">
        <v>84</v>
      </c>
      <c r="AY128" s="256" t="s">
        <v>224</v>
      </c>
    </row>
    <row r="129" s="12" customFormat="1" ht="22.8" customHeight="1">
      <c r="A129" s="12"/>
      <c r="B129" s="215"/>
      <c r="C129" s="216"/>
      <c r="D129" s="217" t="s">
        <v>77</v>
      </c>
      <c r="E129" s="229" t="s">
        <v>853</v>
      </c>
      <c r="F129" s="229" t="s">
        <v>6314</v>
      </c>
      <c r="G129" s="216"/>
      <c r="H129" s="216"/>
      <c r="I129" s="219"/>
      <c r="J129" s="230">
        <f>BK129</f>
        <v>0</v>
      </c>
      <c r="K129" s="216"/>
      <c r="L129" s="221"/>
      <c r="M129" s="222"/>
      <c r="N129" s="223"/>
      <c r="O129" s="223"/>
      <c r="P129" s="224">
        <f>SUM(P130:P131)</f>
        <v>0</v>
      </c>
      <c r="Q129" s="223"/>
      <c r="R129" s="224">
        <f>SUM(R130:R131)</f>
        <v>0</v>
      </c>
      <c r="S129" s="223"/>
      <c r="T129" s="225">
        <f>SUM(T130:T131)</f>
        <v>19.0944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6" t="s">
        <v>84</v>
      </c>
      <c r="AT129" s="227" t="s">
        <v>77</v>
      </c>
      <c r="AU129" s="227" t="s">
        <v>84</v>
      </c>
      <c r="AY129" s="226" t="s">
        <v>224</v>
      </c>
      <c r="BK129" s="228">
        <f>SUM(BK130:BK131)</f>
        <v>0</v>
      </c>
    </row>
    <row r="130" s="2" customFormat="1" ht="21.75" customHeight="1">
      <c r="A130" s="40"/>
      <c r="B130" s="41"/>
      <c r="C130" s="231" t="s">
        <v>89</v>
      </c>
      <c r="D130" s="231" t="s">
        <v>226</v>
      </c>
      <c r="E130" s="232" t="s">
        <v>6315</v>
      </c>
      <c r="F130" s="233" t="s">
        <v>6316</v>
      </c>
      <c r="G130" s="234" t="s">
        <v>236</v>
      </c>
      <c r="H130" s="235">
        <v>73.439999999999998</v>
      </c>
      <c r="I130" s="236"/>
      <c r="J130" s="237">
        <f>ROUND(I130*H130,2)</f>
        <v>0</v>
      </c>
      <c r="K130" s="238"/>
      <c r="L130" s="46"/>
      <c r="M130" s="239" t="s">
        <v>1</v>
      </c>
      <c r="N130" s="240" t="s">
        <v>44</v>
      </c>
      <c r="O130" s="93"/>
      <c r="P130" s="241">
        <f>O130*H130</f>
        <v>0</v>
      </c>
      <c r="Q130" s="241">
        <v>0</v>
      </c>
      <c r="R130" s="241">
        <f>Q130*H130</f>
        <v>0</v>
      </c>
      <c r="S130" s="241">
        <v>0.26000000000000001</v>
      </c>
      <c r="T130" s="242">
        <f>S130*H130</f>
        <v>19.0944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3" t="s">
        <v>230</v>
      </c>
      <c r="AT130" s="243" t="s">
        <v>226</v>
      </c>
      <c r="AU130" s="243" t="s">
        <v>89</v>
      </c>
      <c r="AY130" s="19" t="s">
        <v>224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9" t="s">
        <v>89</v>
      </c>
      <c r="BK130" s="244">
        <f>ROUND(I130*H130,2)</f>
        <v>0</v>
      </c>
      <c r="BL130" s="19" t="s">
        <v>230</v>
      </c>
      <c r="BM130" s="243" t="s">
        <v>6317</v>
      </c>
    </row>
    <row r="131" s="13" customFormat="1">
      <c r="A131" s="13"/>
      <c r="B131" s="245"/>
      <c r="C131" s="246"/>
      <c r="D131" s="247" t="s">
        <v>232</v>
      </c>
      <c r="E131" s="248" t="s">
        <v>1</v>
      </c>
      <c r="F131" s="249" t="s">
        <v>6318</v>
      </c>
      <c r="G131" s="246"/>
      <c r="H131" s="250">
        <v>73.439999999999998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232</v>
      </c>
      <c r="AU131" s="256" t="s">
        <v>89</v>
      </c>
      <c r="AV131" s="13" t="s">
        <v>89</v>
      </c>
      <c r="AW131" s="13" t="s">
        <v>33</v>
      </c>
      <c r="AX131" s="13" t="s">
        <v>84</v>
      </c>
      <c r="AY131" s="256" t="s">
        <v>224</v>
      </c>
    </row>
    <row r="132" s="12" customFormat="1" ht="22.8" customHeight="1">
      <c r="A132" s="12"/>
      <c r="B132" s="215"/>
      <c r="C132" s="216"/>
      <c r="D132" s="217" t="s">
        <v>77</v>
      </c>
      <c r="E132" s="229" t="s">
        <v>5808</v>
      </c>
      <c r="F132" s="229" t="s">
        <v>5809</v>
      </c>
      <c r="G132" s="216"/>
      <c r="H132" s="216"/>
      <c r="I132" s="219"/>
      <c r="J132" s="230">
        <f>BK132</f>
        <v>0</v>
      </c>
      <c r="K132" s="216"/>
      <c r="L132" s="221"/>
      <c r="M132" s="222"/>
      <c r="N132" s="223"/>
      <c r="O132" s="223"/>
      <c r="P132" s="224">
        <f>SUM(P133:P136)</f>
        <v>0</v>
      </c>
      <c r="Q132" s="223"/>
      <c r="R132" s="224">
        <f>SUM(R133:R136)</f>
        <v>0</v>
      </c>
      <c r="S132" s="223"/>
      <c r="T132" s="225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6" t="s">
        <v>84</v>
      </c>
      <c r="AT132" s="227" t="s">
        <v>77</v>
      </c>
      <c r="AU132" s="227" t="s">
        <v>84</v>
      </c>
      <c r="AY132" s="226" t="s">
        <v>224</v>
      </c>
      <c r="BK132" s="228">
        <f>SUM(BK133:BK136)</f>
        <v>0</v>
      </c>
    </row>
    <row r="133" s="2" customFormat="1" ht="16.5" customHeight="1">
      <c r="A133" s="40"/>
      <c r="B133" s="41"/>
      <c r="C133" s="231" t="s">
        <v>93</v>
      </c>
      <c r="D133" s="231" t="s">
        <v>226</v>
      </c>
      <c r="E133" s="232" t="s">
        <v>6319</v>
      </c>
      <c r="F133" s="233" t="s">
        <v>6320</v>
      </c>
      <c r="G133" s="234" t="s">
        <v>322</v>
      </c>
      <c r="H133" s="235">
        <v>19.094000000000001</v>
      </c>
      <c r="I133" s="236"/>
      <c r="J133" s="237">
        <f>ROUND(I133*H133,2)</f>
        <v>0</v>
      </c>
      <c r="K133" s="238"/>
      <c r="L133" s="46"/>
      <c r="M133" s="239" t="s">
        <v>1</v>
      </c>
      <c r="N133" s="240" t="s">
        <v>44</v>
      </c>
      <c r="O133" s="93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3" t="s">
        <v>230</v>
      </c>
      <c r="AT133" s="243" t="s">
        <v>226</v>
      </c>
      <c r="AU133" s="243" t="s">
        <v>89</v>
      </c>
      <c r="AY133" s="19" t="s">
        <v>224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9" t="s">
        <v>89</v>
      </c>
      <c r="BK133" s="244">
        <f>ROUND(I133*H133,2)</f>
        <v>0</v>
      </c>
      <c r="BL133" s="19" t="s">
        <v>230</v>
      </c>
      <c r="BM133" s="243" t="s">
        <v>6321</v>
      </c>
    </row>
    <row r="134" s="2" customFormat="1" ht="16.5" customHeight="1">
      <c r="A134" s="40"/>
      <c r="B134" s="41"/>
      <c r="C134" s="231" t="s">
        <v>230</v>
      </c>
      <c r="D134" s="231" t="s">
        <v>226</v>
      </c>
      <c r="E134" s="232" t="s">
        <v>6322</v>
      </c>
      <c r="F134" s="233" t="s">
        <v>6323</v>
      </c>
      <c r="G134" s="234" t="s">
        <v>322</v>
      </c>
      <c r="H134" s="235">
        <v>171.846</v>
      </c>
      <c r="I134" s="236"/>
      <c r="J134" s="237">
        <f>ROUND(I134*H134,2)</f>
        <v>0</v>
      </c>
      <c r="K134" s="238"/>
      <c r="L134" s="46"/>
      <c r="M134" s="239" t="s">
        <v>1</v>
      </c>
      <c r="N134" s="240" t="s">
        <v>44</v>
      </c>
      <c r="O134" s="93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3" t="s">
        <v>230</v>
      </c>
      <c r="AT134" s="243" t="s">
        <v>226</v>
      </c>
      <c r="AU134" s="243" t="s">
        <v>89</v>
      </c>
      <c r="AY134" s="19" t="s">
        <v>224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9" t="s">
        <v>89</v>
      </c>
      <c r="BK134" s="244">
        <f>ROUND(I134*H134,2)</f>
        <v>0</v>
      </c>
      <c r="BL134" s="19" t="s">
        <v>230</v>
      </c>
      <c r="BM134" s="243" t="s">
        <v>6324</v>
      </c>
    </row>
    <row r="135" s="13" customFormat="1">
      <c r="A135" s="13"/>
      <c r="B135" s="245"/>
      <c r="C135" s="246"/>
      <c r="D135" s="247" t="s">
        <v>232</v>
      </c>
      <c r="E135" s="248" t="s">
        <v>1</v>
      </c>
      <c r="F135" s="249" t="s">
        <v>6325</v>
      </c>
      <c r="G135" s="246"/>
      <c r="H135" s="250">
        <v>171.846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232</v>
      </c>
      <c r="AU135" s="256" t="s">
        <v>89</v>
      </c>
      <c r="AV135" s="13" t="s">
        <v>89</v>
      </c>
      <c r="AW135" s="13" t="s">
        <v>33</v>
      </c>
      <c r="AX135" s="13" t="s">
        <v>84</v>
      </c>
      <c r="AY135" s="256" t="s">
        <v>224</v>
      </c>
    </row>
    <row r="136" s="2" customFormat="1" ht="21.75" customHeight="1">
      <c r="A136" s="40"/>
      <c r="B136" s="41"/>
      <c r="C136" s="231" t="s">
        <v>255</v>
      </c>
      <c r="D136" s="231" t="s">
        <v>226</v>
      </c>
      <c r="E136" s="232" t="s">
        <v>6326</v>
      </c>
      <c r="F136" s="233" t="s">
        <v>6327</v>
      </c>
      <c r="G136" s="234" t="s">
        <v>322</v>
      </c>
      <c r="H136" s="235">
        <v>19.094000000000001</v>
      </c>
      <c r="I136" s="236"/>
      <c r="J136" s="237">
        <f>ROUND(I136*H136,2)</f>
        <v>0</v>
      </c>
      <c r="K136" s="238"/>
      <c r="L136" s="46"/>
      <c r="M136" s="301" t="s">
        <v>1</v>
      </c>
      <c r="N136" s="302" t="s">
        <v>44</v>
      </c>
      <c r="O136" s="303"/>
      <c r="P136" s="304">
        <f>O136*H136</f>
        <v>0</v>
      </c>
      <c r="Q136" s="304">
        <v>0</v>
      </c>
      <c r="R136" s="304">
        <f>Q136*H136</f>
        <v>0</v>
      </c>
      <c r="S136" s="304">
        <v>0</v>
      </c>
      <c r="T136" s="30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3" t="s">
        <v>230</v>
      </c>
      <c r="AT136" s="243" t="s">
        <v>226</v>
      </c>
      <c r="AU136" s="243" t="s">
        <v>89</v>
      </c>
      <c r="AY136" s="19" t="s">
        <v>224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9" t="s">
        <v>89</v>
      </c>
      <c r="BK136" s="244">
        <f>ROUND(I136*H136,2)</f>
        <v>0</v>
      </c>
      <c r="BL136" s="19" t="s">
        <v>230</v>
      </c>
      <c r="BM136" s="243" t="s">
        <v>6328</v>
      </c>
    </row>
    <row r="137" s="2" customFormat="1" ht="6.96" customHeight="1">
      <c r="A137" s="40"/>
      <c r="B137" s="68"/>
      <c r="C137" s="69"/>
      <c r="D137" s="69"/>
      <c r="E137" s="69"/>
      <c r="F137" s="69"/>
      <c r="G137" s="69"/>
      <c r="H137" s="69"/>
      <c r="I137" s="69"/>
      <c r="J137" s="69"/>
      <c r="K137" s="69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gK9+y0AUVM3wJt3cTtp9cBcVESAl9ZVcMDIqwRSCgkRchbE/72jmECXm80sO2WvDrVhUgaFhLKeC8OiaGufkjA==" hashValue="bpcED7Mj3uSfM8ysjurVsHCXW+SSPNc0ofuS1KABVFYeQGTTZ+Aw8rdIDcIcXMRcYrDzaj9ycz3jfAQzEhgXOg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SOCIÁLNÍ REHABILITACE NOVÉ MĚSTO NAD METUJÍ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6329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26</v>
      </c>
      <c r="F17" s="40"/>
      <c r="G17" s="40"/>
      <c r="H17" s="40"/>
      <c r="I17" s="153" t="s">
        <v>27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28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27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30</v>
      </c>
      <c r="E22" s="40"/>
      <c r="F22" s="40"/>
      <c r="G22" s="40"/>
      <c r="H22" s="40"/>
      <c r="I22" s="153" t="s">
        <v>25</v>
      </c>
      <c r="J22" s="143" t="s">
        <v>31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32</v>
      </c>
      <c r="F23" s="40"/>
      <c r="G23" s="40"/>
      <c r="H23" s="40"/>
      <c r="I23" s="153" t="s">
        <v>27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">
        <v>35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36</v>
      </c>
      <c r="F26" s="40"/>
      <c r="G26" s="40"/>
      <c r="H26" s="40"/>
      <c r="I26" s="153" t="s">
        <v>27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38</v>
      </c>
      <c r="E32" s="40"/>
      <c r="F32" s="40"/>
      <c r="G32" s="40"/>
      <c r="H32" s="40"/>
      <c r="I32" s="40"/>
      <c r="J32" s="164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40</v>
      </c>
      <c r="G34" s="40"/>
      <c r="H34" s="40"/>
      <c r="I34" s="165" t="s">
        <v>39</v>
      </c>
      <c r="J34" s="165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42</v>
      </c>
      <c r="E35" s="153" t="s">
        <v>43</v>
      </c>
      <c r="F35" s="166">
        <f>ROUND((SUM(BE121:BE140)),  2)</f>
        <v>0</v>
      </c>
      <c r="G35" s="40"/>
      <c r="H35" s="40"/>
      <c r="I35" s="167">
        <v>0.20999999999999999</v>
      </c>
      <c r="J35" s="166">
        <f>ROUND(((SUM(BE121:BE140))*I35),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ROUND((SUM(BF121:BF140)),  2)</f>
        <v>0</v>
      </c>
      <c r="G36" s="40"/>
      <c r="H36" s="40"/>
      <c r="I36" s="167">
        <v>0.12</v>
      </c>
      <c r="J36" s="166">
        <f>ROUND(((SUM(BF121:BF140))*I36),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ROUND((SUM(BG121:BG140)),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ROUND((SUM(BH121:BH140)),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ROUND((SUM(BI121:BI140)),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SOCIÁLNÍ REHABILITACE NOVÉ MĚSTO NAD METUJÍ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011 - SO 11 - VRN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P.Č. 961, 2340, K.Ú. NOVÉ MĚSTO NAD METUJÍ</v>
      </c>
      <c r="G91" s="42"/>
      <c r="H91" s="42"/>
      <c r="I91" s="34" t="s">
        <v>22</v>
      </c>
      <c r="J91" s="81" t="str">
        <f>IF(J14="","",J14)</f>
        <v>18. 12. 2024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</v>
      </c>
      <c r="G93" s="42"/>
      <c r="H93" s="42"/>
      <c r="I93" s="34" t="s">
        <v>30</v>
      </c>
      <c r="J93" s="38" t="str">
        <f>E23</f>
        <v>ATELIER ARCHITEKTURY A URBANISMU,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JIŘÍ KOCIÁN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157</v>
      </c>
      <c r="D96" s="189"/>
      <c r="E96" s="189"/>
      <c r="F96" s="189"/>
      <c r="G96" s="189"/>
      <c r="H96" s="189"/>
      <c r="I96" s="189"/>
      <c r="J96" s="190" t="s">
        <v>158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160</v>
      </c>
    </row>
    <row r="99" s="9" customFormat="1" ht="24.96" customHeight="1">
      <c r="A99" s="9"/>
      <c r="B99" s="192"/>
      <c r="C99" s="193"/>
      <c r="D99" s="194" t="s">
        <v>6330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5" t="s">
        <v>209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SOCIÁLNÍ REHABILITACE NOVÉ MĚSTO NAD METUJÍ</v>
      </c>
      <c r="F109" s="34"/>
      <c r="G109" s="34"/>
      <c r="H109" s="34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3"/>
      <c r="C110" s="34" t="s">
        <v>150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0"/>
      <c r="B111" s="41"/>
      <c r="C111" s="42"/>
      <c r="D111" s="42"/>
      <c r="E111" s="186" t="s">
        <v>151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152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011 - SO 11 - VRN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F14</f>
        <v>P.Č. 961, 2340, K.Ú. NOVÉ MĚSTO NAD METUJÍ</v>
      </c>
      <c r="G115" s="42"/>
      <c r="H115" s="42"/>
      <c r="I115" s="34" t="s">
        <v>22</v>
      </c>
      <c r="J115" s="81" t="str">
        <f>IF(J14="","",J14)</f>
        <v>18. 12. 2024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4" t="s">
        <v>24</v>
      </c>
      <c r="D117" s="42"/>
      <c r="E117" s="42"/>
      <c r="F117" s="29" t="str">
        <f>E17</f>
        <v>KRÁLOVÉHRADECKÝ KRAJ</v>
      </c>
      <c r="G117" s="42"/>
      <c r="H117" s="42"/>
      <c r="I117" s="34" t="s">
        <v>30</v>
      </c>
      <c r="J117" s="38" t="str">
        <f>E23</f>
        <v>ATELIER ARCHITEKTURY A URBANISMU,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28</v>
      </c>
      <c r="D118" s="42"/>
      <c r="E118" s="42"/>
      <c r="F118" s="29" t="str">
        <f>IF(E20="","",E20)</f>
        <v>Vyplň údaj</v>
      </c>
      <c r="G118" s="42"/>
      <c r="H118" s="42"/>
      <c r="I118" s="34" t="s">
        <v>34</v>
      </c>
      <c r="J118" s="38" t="str">
        <f>E26</f>
        <v>JIŘÍ KOCIÁN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3"/>
      <c r="B120" s="204"/>
      <c r="C120" s="205" t="s">
        <v>210</v>
      </c>
      <c r="D120" s="206" t="s">
        <v>63</v>
      </c>
      <c r="E120" s="206" t="s">
        <v>59</v>
      </c>
      <c r="F120" s="206" t="s">
        <v>60</v>
      </c>
      <c r="G120" s="206" t="s">
        <v>211</v>
      </c>
      <c r="H120" s="206" t="s">
        <v>212</v>
      </c>
      <c r="I120" s="206" t="s">
        <v>213</v>
      </c>
      <c r="J120" s="207" t="s">
        <v>158</v>
      </c>
      <c r="K120" s="208" t="s">
        <v>214</v>
      </c>
      <c r="L120" s="209"/>
      <c r="M120" s="102" t="s">
        <v>1</v>
      </c>
      <c r="N120" s="103" t="s">
        <v>42</v>
      </c>
      <c r="O120" s="103" t="s">
        <v>215</v>
      </c>
      <c r="P120" s="103" t="s">
        <v>216</v>
      </c>
      <c r="Q120" s="103" t="s">
        <v>217</v>
      </c>
      <c r="R120" s="103" t="s">
        <v>218</v>
      </c>
      <c r="S120" s="103" t="s">
        <v>219</v>
      </c>
      <c r="T120" s="104" t="s">
        <v>220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40"/>
      <c r="B121" s="41"/>
      <c r="C121" s="109" t="s">
        <v>221</v>
      </c>
      <c r="D121" s="42"/>
      <c r="E121" s="42"/>
      <c r="F121" s="42"/>
      <c r="G121" s="42"/>
      <c r="H121" s="42"/>
      <c r="I121" s="42"/>
      <c r="J121" s="210">
        <f>BK121</f>
        <v>0</v>
      </c>
      <c r="K121" s="42"/>
      <c r="L121" s="46"/>
      <c r="M121" s="105"/>
      <c r="N121" s="211"/>
      <c r="O121" s="106"/>
      <c r="P121" s="212">
        <f>P122</f>
        <v>0</v>
      </c>
      <c r="Q121" s="106"/>
      <c r="R121" s="212">
        <f>R122</f>
        <v>0</v>
      </c>
      <c r="S121" s="106"/>
      <c r="T121" s="213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77</v>
      </c>
      <c r="AU121" s="19" t="s">
        <v>160</v>
      </c>
      <c r="BK121" s="214">
        <f>BK122</f>
        <v>0</v>
      </c>
    </row>
    <row r="122" s="12" customFormat="1" ht="25.92" customHeight="1">
      <c r="A122" s="12"/>
      <c r="B122" s="215"/>
      <c r="C122" s="216"/>
      <c r="D122" s="217" t="s">
        <v>77</v>
      </c>
      <c r="E122" s="218" t="s">
        <v>6331</v>
      </c>
      <c r="F122" s="218" t="s">
        <v>6332</v>
      </c>
      <c r="G122" s="216"/>
      <c r="H122" s="216"/>
      <c r="I122" s="219"/>
      <c r="J122" s="220">
        <f>BK122</f>
        <v>0</v>
      </c>
      <c r="K122" s="216"/>
      <c r="L122" s="221"/>
      <c r="M122" s="222"/>
      <c r="N122" s="223"/>
      <c r="O122" s="223"/>
      <c r="P122" s="224">
        <f>SUM(P123:P140)</f>
        <v>0</v>
      </c>
      <c r="Q122" s="223"/>
      <c r="R122" s="224">
        <f>SUM(R123:R140)</f>
        <v>0</v>
      </c>
      <c r="S122" s="223"/>
      <c r="T122" s="225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6" t="s">
        <v>255</v>
      </c>
      <c r="AT122" s="227" t="s">
        <v>77</v>
      </c>
      <c r="AU122" s="227" t="s">
        <v>78</v>
      </c>
      <c r="AY122" s="226" t="s">
        <v>224</v>
      </c>
      <c r="BK122" s="228">
        <f>SUM(BK123:BK140)</f>
        <v>0</v>
      </c>
    </row>
    <row r="123" s="2" customFormat="1" ht="16.5" customHeight="1">
      <c r="A123" s="40"/>
      <c r="B123" s="41"/>
      <c r="C123" s="231" t="s">
        <v>84</v>
      </c>
      <c r="D123" s="231" t="s">
        <v>226</v>
      </c>
      <c r="E123" s="232" t="s">
        <v>6333</v>
      </c>
      <c r="F123" s="233" t="s">
        <v>6334</v>
      </c>
      <c r="G123" s="234" t="s">
        <v>386</v>
      </c>
      <c r="H123" s="235">
        <v>1</v>
      </c>
      <c r="I123" s="236"/>
      <c r="J123" s="237">
        <f>ROUND(I123*H123,2)</f>
        <v>0</v>
      </c>
      <c r="K123" s="238"/>
      <c r="L123" s="46"/>
      <c r="M123" s="239" t="s">
        <v>1</v>
      </c>
      <c r="N123" s="240" t="s">
        <v>44</v>
      </c>
      <c r="O123" s="93"/>
      <c r="P123" s="241">
        <f>O123*H123</f>
        <v>0</v>
      </c>
      <c r="Q123" s="241">
        <v>0</v>
      </c>
      <c r="R123" s="241">
        <f>Q123*H123</f>
        <v>0</v>
      </c>
      <c r="S123" s="241">
        <v>0</v>
      </c>
      <c r="T123" s="24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3" t="s">
        <v>6335</v>
      </c>
      <c r="AT123" s="243" t="s">
        <v>226</v>
      </c>
      <c r="AU123" s="243" t="s">
        <v>84</v>
      </c>
      <c r="AY123" s="19" t="s">
        <v>224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19" t="s">
        <v>89</v>
      </c>
      <c r="BK123" s="244">
        <f>ROUND(I123*H123,2)</f>
        <v>0</v>
      </c>
      <c r="BL123" s="19" t="s">
        <v>6335</v>
      </c>
      <c r="BM123" s="243" t="s">
        <v>6336</v>
      </c>
    </row>
    <row r="124" s="2" customFormat="1" ht="16.5" customHeight="1">
      <c r="A124" s="40"/>
      <c r="B124" s="41"/>
      <c r="C124" s="231" t="s">
        <v>89</v>
      </c>
      <c r="D124" s="231" t="s">
        <v>226</v>
      </c>
      <c r="E124" s="232" t="s">
        <v>6337</v>
      </c>
      <c r="F124" s="233" t="s">
        <v>6338</v>
      </c>
      <c r="G124" s="234" t="s">
        <v>386</v>
      </c>
      <c r="H124" s="235">
        <v>1</v>
      </c>
      <c r="I124" s="236"/>
      <c r="J124" s="237">
        <f>ROUND(I124*H124,2)</f>
        <v>0</v>
      </c>
      <c r="K124" s="238"/>
      <c r="L124" s="46"/>
      <c r="M124" s="239" t="s">
        <v>1</v>
      </c>
      <c r="N124" s="240" t="s">
        <v>44</v>
      </c>
      <c r="O124" s="93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3" t="s">
        <v>6335</v>
      </c>
      <c r="AT124" s="243" t="s">
        <v>226</v>
      </c>
      <c r="AU124" s="243" t="s">
        <v>84</v>
      </c>
      <c r="AY124" s="19" t="s">
        <v>224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9" t="s">
        <v>89</v>
      </c>
      <c r="BK124" s="244">
        <f>ROUND(I124*H124,2)</f>
        <v>0</v>
      </c>
      <c r="BL124" s="19" t="s">
        <v>6335</v>
      </c>
      <c r="BM124" s="243" t="s">
        <v>6339</v>
      </c>
    </row>
    <row r="125" s="2" customFormat="1" ht="16.5" customHeight="1">
      <c r="A125" s="40"/>
      <c r="B125" s="41"/>
      <c r="C125" s="231" t="s">
        <v>93</v>
      </c>
      <c r="D125" s="231" t="s">
        <v>226</v>
      </c>
      <c r="E125" s="232" t="s">
        <v>6340</v>
      </c>
      <c r="F125" s="233" t="s">
        <v>6341</v>
      </c>
      <c r="G125" s="234" t="s">
        <v>386</v>
      </c>
      <c r="H125" s="235">
        <v>1</v>
      </c>
      <c r="I125" s="236"/>
      <c r="J125" s="237">
        <f>ROUND(I125*H125,2)</f>
        <v>0</v>
      </c>
      <c r="K125" s="238"/>
      <c r="L125" s="46"/>
      <c r="M125" s="239" t="s">
        <v>1</v>
      </c>
      <c r="N125" s="240" t="s">
        <v>44</v>
      </c>
      <c r="O125" s="93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3" t="s">
        <v>6335</v>
      </c>
      <c r="AT125" s="243" t="s">
        <v>226</v>
      </c>
      <c r="AU125" s="243" t="s">
        <v>84</v>
      </c>
      <c r="AY125" s="19" t="s">
        <v>224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9" t="s">
        <v>89</v>
      </c>
      <c r="BK125" s="244">
        <f>ROUND(I125*H125,2)</f>
        <v>0</v>
      </c>
      <c r="BL125" s="19" t="s">
        <v>6335</v>
      </c>
      <c r="BM125" s="243" t="s">
        <v>6342</v>
      </c>
    </row>
    <row r="126" s="2" customFormat="1" ht="16.5" customHeight="1">
      <c r="A126" s="40"/>
      <c r="B126" s="41"/>
      <c r="C126" s="231" t="s">
        <v>230</v>
      </c>
      <c r="D126" s="231" t="s">
        <v>226</v>
      </c>
      <c r="E126" s="232" t="s">
        <v>6343</v>
      </c>
      <c r="F126" s="233" t="s">
        <v>6344</v>
      </c>
      <c r="G126" s="234" t="s">
        <v>386</v>
      </c>
      <c r="H126" s="235">
        <v>1</v>
      </c>
      <c r="I126" s="236"/>
      <c r="J126" s="237">
        <f>ROUND(I126*H126,2)</f>
        <v>0</v>
      </c>
      <c r="K126" s="238"/>
      <c r="L126" s="46"/>
      <c r="M126" s="239" t="s">
        <v>1</v>
      </c>
      <c r="N126" s="240" t="s">
        <v>44</v>
      </c>
      <c r="O126" s="93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3" t="s">
        <v>6335</v>
      </c>
      <c r="AT126" s="243" t="s">
        <v>226</v>
      </c>
      <c r="AU126" s="243" t="s">
        <v>84</v>
      </c>
      <c r="AY126" s="19" t="s">
        <v>224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9" t="s">
        <v>89</v>
      </c>
      <c r="BK126" s="244">
        <f>ROUND(I126*H126,2)</f>
        <v>0</v>
      </c>
      <c r="BL126" s="19" t="s">
        <v>6335</v>
      </c>
      <c r="BM126" s="243" t="s">
        <v>6345</v>
      </c>
    </row>
    <row r="127" s="2" customFormat="1" ht="21.75" customHeight="1">
      <c r="A127" s="40"/>
      <c r="B127" s="41"/>
      <c r="C127" s="231" t="s">
        <v>255</v>
      </c>
      <c r="D127" s="231" t="s">
        <v>226</v>
      </c>
      <c r="E127" s="232" t="s">
        <v>6346</v>
      </c>
      <c r="F127" s="233" t="s">
        <v>6347</v>
      </c>
      <c r="G127" s="234" t="s">
        <v>386</v>
      </c>
      <c r="H127" s="235">
        <v>1</v>
      </c>
      <c r="I127" s="236"/>
      <c r="J127" s="237">
        <f>ROUND(I127*H127,2)</f>
        <v>0</v>
      </c>
      <c r="K127" s="238"/>
      <c r="L127" s="46"/>
      <c r="M127" s="239" t="s">
        <v>1</v>
      </c>
      <c r="N127" s="240" t="s">
        <v>44</v>
      </c>
      <c r="O127" s="93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3" t="s">
        <v>6335</v>
      </c>
      <c r="AT127" s="243" t="s">
        <v>226</v>
      </c>
      <c r="AU127" s="243" t="s">
        <v>84</v>
      </c>
      <c r="AY127" s="19" t="s">
        <v>224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9" t="s">
        <v>89</v>
      </c>
      <c r="BK127" s="244">
        <f>ROUND(I127*H127,2)</f>
        <v>0</v>
      </c>
      <c r="BL127" s="19" t="s">
        <v>6335</v>
      </c>
      <c r="BM127" s="243" t="s">
        <v>6348</v>
      </c>
    </row>
    <row r="128" s="14" customFormat="1">
      <c r="A128" s="14"/>
      <c r="B128" s="257"/>
      <c r="C128" s="258"/>
      <c r="D128" s="247" t="s">
        <v>232</v>
      </c>
      <c r="E128" s="259" t="s">
        <v>1</v>
      </c>
      <c r="F128" s="260" t="s">
        <v>6349</v>
      </c>
      <c r="G128" s="258"/>
      <c r="H128" s="259" t="s">
        <v>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232</v>
      </c>
      <c r="AU128" s="266" t="s">
        <v>84</v>
      </c>
      <c r="AV128" s="14" t="s">
        <v>84</v>
      </c>
      <c r="AW128" s="14" t="s">
        <v>33</v>
      </c>
      <c r="AX128" s="14" t="s">
        <v>78</v>
      </c>
      <c r="AY128" s="266" t="s">
        <v>224</v>
      </c>
    </row>
    <row r="129" s="14" customFormat="1">
      <c r="A129" s="14"/>
      <c r="B129" s="257"/>
      <c r="C129" s="258"/>
      <c r="D129" s="247" t="s">
        <v>232</v>
      </c>
      <c r="E129" s="259" t="s">
        <v>1</v>
      </c>
      <c r="F129" s="260" t="s">
        <v>6350</v>
      </c>
      <c r="G129" s="258"/>
      <c r="H129" s="259" t="s">
        <v>1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232</v>
      </c>
      <c r="AU129" s="266" t="s">
        <v>84</v>
      </c>
      <c r="AV129" s="14" t="s">
        <v>84</v>
      </c>
      <c r="AW129" s="14" t="s">
        <v>33</v>
      </c>
      <c r="AX129" s="14" t="s">
        <v>78</v>
      </c>
      <c r="AY129" s="266" t="s">
        <v>224</v>
      </c>
    </row>
    <row r="130" s="14" customFormat="1">
      <c r="A130" s="14"/>
      <c r="B130" s="257"/>
      <c r="C130" s="258"/>
      <c r="D130" s="247" t="s">
        <v>232</v>
      </c>
      <c r="E130" s="259" t="s">
        <v>1</v>
      </c>
      <c r="F130" s="260" t="s">
        <v>6351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232</v>
      </c>
      <c r="AU130" s="266" t="s">
        <v>84</v>
      </c>
      <c r="AV130" s="14" t="s">
        <v>84</v>
      </c>
      <c r="AW130" s="14" t="s">
        <v>33</v>
      </c>
      <c r="AX130" s="14" t="s">
        <v>78</v>
      </c>
      <c r="AY130" s="266" t="s">
        <v>224</v>
      </c>
    </row>
    <row r="131" s="14" customFormat="1">
      <c r="A131" s="14"/>
      <c r="B131" s="257"/>
      <c r="C131" s="258"/>
      <c r="D131" s="247" t="s">
        <v>232</v>
      </c>
      <c r="E131" s="259" t="s">
        <v>1</v>
      </c>
      <c r="F131" s="260" t="s">
        <v>6352</v>
      </c>
      <c r="G131" s="258"/>
      <c r="H131" s="259" t="s">
        <v>1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232</v>
      </c>
      <c r="AU131" s="266" t="s">
        <v>84</v>
      </c>
      <c r="AV131" s="14" t="s">
        <v>84</v>
      </c>
      <c r="AW131" s="14" t="s">
        <v>33</v>
      </c>
      <c r="AX131" s="14" t="s">
        <v>78</v>
      </c>
      <c r="AY131" s="266" t="s">
        <v>224</v>
      </c>
    </row>
    <row r="132" s="14" customFormat="1">
      <c r="A132" s="14"/>
      <c r="B132" s="257"/>
      <c r="C132" s="258"/>
      <c r="D132" s="247" t="s">
        <v>232</v>
      </c>
      <c r="E132" s="259" t="s">
        <v>1</v>
      </c>
      <c r="F132" s="260" t="s">
        <v>6353</v>
      </c>
      <c r="G132" s="258"/>
      <c r="H132" s="259" t="s">
        <v>1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232</v>
      </c>
      <c r="AU132" s="266" t="s">
        <v>84</v>
      </c>
      <c r="AV132" s="14" t="s">
        <v>84</v>
      </c>
      <c r="AW132" s="14" t="s">
        <v>33</v>
      </c>
      <c r="AX132" s="14" t="s">
        <v>78</v>
      </c>
      <c r="AY132" s="266" t="s">
        <v>224</v>
      </c>
    </row>
    <row r="133" s="14" customFormat="1">
      <c r="A133" s="14"/>
      <c r="B133" s="257"/>
      <c r="C133" s="258"/>
      <c r="D133" s="247" t="s">
        <v>232</v>
      </c>
      <c r="E133" s="259" t="s">
        <v>1</v>
      </c>
      <c r="F133" s="260" t="s">
        <v>6354</v>
      </c>
      <c r="G133" s="258"/>
      <c r="H133" s="259" t="s">
        <v>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232</v>
      </c>
      <c r="AU133" s="266" t="s">
        <v>84</v>
      </c>
      <c r="AV133" s="14" t="s">
        <v>84</v>
      </c>
      <c r="AW133" s="14" t="s">
        <v>33</v>
      </c>
      <c r="AX133" s="14" t="s">
        <v>78</v>
      </c>
      <c r="AY133" s="266" t="s">
        <v>224</v>
      </c>
    </row>
    <row r="134" s="13" customFormat="1">
      <c r="A134" s="13"/>
      <c r="B134" s="245"/>
      <c r="C134" s="246"/>
      <c r="D134" s="247" t="s">
        <v>232</v>
      </c>
      <c r="E134" s="248" t="s">
        <v>1</v>
      </c>
      <c r="F134" s="249" t="s">
        <v>84</v>
      </c>
      <c r="G134" s="246"/>
      <c r="H134" s="250">
        <v>1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232</v>
      </c>
      <c r="AU134" s="256" t="s">
        <v>84</v>
      </c>
      <c r="AV134" s="13" t="s">
        <v>89</v>
      </c>
      <c r="AW134" s="13" t="s">
        <v>33</v>
      </c>
      <c r="AX134" s="13" t="s">
        <v>84</v>
      </c>
      <c r="AY134" s="256" t="s">
        <v>224</v>
      </c>
    </row>
    <row r="135" s="2" customFormat="1" ht="16.5" customHeight="1">
      <c r="A135" s="40"/>
      <c r="B135" s="41"/>
      <c r="C135" s="231" t="s">
        <v>260</v>
      </c>
      <c r="D135" s="231" t="s">
        <v>226</v>
      </c>
      <c r="E135" s="232" t="s">
        <v>6355</v>
      </c>
      <c r="F135" s="233" t="s">
        <v>6356</v>
      </c>
      <c r="G135" s="234" t="s">
        <v>386</v>
      </c>
      <c r="H135" s="235">
        <v>1</v>
      </c>
      <c r="I135" s="236"/>
      <c r="J135" s="237">
        <f>ROUND(I135*H135,2)</f>
        <v>0</v>
      </c>
      <c r="K135" s="238"/>
      <c r="L135" s="46"/>
      <c r="M135" s="239" t="s">
        <v>1</v>
      </c>
      <c r="N135" s="240" t="s">
        <v>44</v>
      </c>
      <c r="O135" s="93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3" t="s">
        <v>6335</v>
      </c>
      <c r="AT135" s="243" t="s">
        <v>226</v>
      </c>
      <c r="AU135" s="243" t="s">
        <v>84</v>
      </c>
      <c r="AY135" s="19" t="s">
        <v>224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9" t="s">
        <v>89</v>
      </c>
      <c r="BK135" s="244">
        <f>ROUND(I135*H135,2)</f>
        <v>0</v>
      </c>
      <c r="BL135" s="19" t="s">
        <v>6335</v>
      </c>
      <c r="BM135" s="243" t="s">
        <v>6357</v>
      </c>
    </row>
    <row r="136" s="2" customFormat="1" ht="16.5" customHeight="1">
      <c r="A136" s="40"/>
      <c r="B136" s="41"/>
      <c r="C136" s="231" t="s">
        <v>264</v>
      </c>
      <c r="D136" s="231" t="s">
        <v>226</v>
      </c>
      <c r="E136" s="232" t="s">
        <v>6358</v>
      </c>
      <c r="F136" s="233" t="s">
        <v>6359</v>
      </c>
      <c r="G136" s="234" t="s">
        <v>2591</v>
      </c>
      <c r="H136" s="235">
        <v>85</v>
      </c>
      <c r="I136" s="236"/>
      <c r="J136" s="237">
        <f>ROUND(I136*H136,2)</f>
        <v>0</v>
      </c>
      <c r="K136" s="238"/>
      <c r="L136" s="46"/>
      <c r="M136" s="239" t="s">
        <v>1</v>
      </c>
      <c r="N136" s="240" t="s">
        <v>44</v>
      </c>
      <c r="O136" s="93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3" t="s">
        <v>6335</v>
      </c>
      <c r="AT136" s="243" t="s">
        <v>226</v>
      </c>
      <c r="AU136" s="243" t="s">
        <v>84</v>
      </c>
      <c r="AY136" s="19" t="s">
        <v>224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9" t="s">
        <v>89</v>
      </c>
      <c r="BK136" s="244">
        <f>ROUND(I136*H136,2)</f>
        <v>0</v>
      </c>
      <c r="BL136" s="19" t="s">
        <v>6335</v>
      </c>
      <c r="BM136" s="243" t="s">
        <v>6360</v>
      </c>
    </row>
    <row r="137" s="2" customFormat="1" ht="16.5" customHeight="1">
      <c r="A137" s="40"/>
      <c r="B137" s="41"/>
      <c r="C137" s="231" t="s">
        <v>270</v>
      </c>
      <c r="D137" s="231" t="s">
        <v>226</v>
      </c>
      <c r="E137" s="232" t="s">
        <v>6361</v>
      </c>
      <c r="F137" s="233" t="s">
        <v>6362</v>
      </c>
      <c r="G137" s="234" t="s">
        <v>386</v>
      </c>
      <c r="H137" s="235">
        <v>1</v>
      </c>
      <c r="I137" s="236"/>
      <c r="J137" s="237">
        <f>ROUND(I137*H137,2)</f>
        <v>0</v>
      </c>
      <c r="K137" s="238"/>
      <c r="L137" s="46"/>
      <c r="M137" s="239" t="s">
        <v>1</v>
      </c>
      <c r="N137" s="240" t="s">
        <v>44</v>
      </c>
      <c r="O137" s="93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3" t="s">
        <v>6335</v>
      </c>
      <c r="AT137" s="243" t="s">
        <v>226</v>
      </c>
      <c r="AU137" s="243" t="s">
        <v>84</v>
      </c>
      <c r="AY137" s="19" t="s">
        <v>224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9" t="s">
        <v>89</v>
      </c>
      <c r="BK137" s="244">
        <f>ROUND(I137*H137,2)</f>
        <v>0</v>
      </c>
      <c r="BL137" s="19" t="s">
        <v>6335</v>
      </c>
      <c r="BM137" s="243" t="s">
        <v>6363</v>
      </c>
    </row>
    <row r="138" s="2" customFormat="1" ht="16.5" customHeight="1">
      <c r="A138" s="40"/>
      <c r="B138" s="41"/>
      <c r="C138" s="231" t="s">
        <v>276</v>
      </c>
      <c r="D138" s="231" t="s">
        <v>226</v>
      </c>
      <c r="E138" s="232" t="s">
        <v>6364</v>
      </c>
      <c r="F138" s="233" t="s">
        <v>6365</v>
      </c>
      <c r="G138" s="234" t="s">
        <v>386</v>
      </c>
      <c r="H138" s="235">
        <v>1</v>
      </c>
      <c r="I138" s="236"/>
      <c r="J138" s="237">
        <f>ROUND(I138*H138,2)</f>
        <v>0</v>
      </c>
      <c r="K138" s="238"/>
      <c r="L138" s="46"/>
      <c r="M138" s="239" t="s">
        <v>1</v>
      </c>
      <c r="N138" s="240" t="s">
        <v>44</v>
      </c>
      <c r="O138" s="93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3" t="s">
        <v>6335</v>
      </c>
      <c r="AT138" s="243" t="s">
        <v>226</v>
      </c>
      <c r="AU138" s="243" t="s">
        <v>84</v>
      </c>
      <c r="AY138" s="19" t="s">
        <v>224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9" t="s">
        <v>89</v>
      </c>
      <c r="BK138" s="244">
        <f>ROUND(I138*H138,2)</f>
        <v>0</v>
      </c>
      <c r="BL138" s="19" t="s">
        <v>6335</v>
      </c>
      <c r="BM138" s="243" t="s">
        <v>6366</v>
      </c>
    </row>
    <row r="139" s="2" customFormat="1" ht="21.75" customHeight="1">
      <c r="A139" s="40"/>
      <c r="B139" s="41"/>
      <c r="C139" s="231" t="s">
        <v>281</v>
      </c>
      <c r="D139" s="231" t="s">
        <v>226</v>
      </c>
      <c r="E139" s="232" t="s">
        <v>6367</v>
      </c>
      <c r="F139" s="233" t="s">
        <v>6368</v>
      </c>
      <c r="G139" s="234" t="s">
        <v>386</v>
      </c>
      <c r="H139" s="235">
        <v>1</v>
      </c>
      <c r="I139" s="236"/>
      <c r="J139" s="237">
        <f>ROUND(I139*H139,2)</f>
        <v>0</v>
      </c>
      <c r="K139" s="238"/>
      <c r="L139" s="46"/>
      <c r="M139" s="239" t="s">
        <v>1</v>
      </c>
      <c r="N139" s="240" t="s">
        <v>44</v>
      </c>
      <c r="O139" s="93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3" t="s">
        <v>6335</v>
      </c>
      <c r="AT139" s="243" t="s">
        <v>226</v>
      </c>
      <c r="AU139" s="243" t="s">
        <v>84</v>
      </c>
      <c r="AY139" s="19" t="s">
        <v>224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9" t="s">
        <v>89</v>
      </c>
      <c r="BK139" s="244">
        <f>ROUND(I139*H139,2)</f>
        <v>0</v>
      </c>
      <c r="BL139" s="19" t="s">
        <v>6335</v>
      </c>
      <c r="BM139" s="243" t="s">
        <v>6369</v>
      </c>
    </row>
    <row r="140" s="2" customFormat="1" ht="16.5" customHeight="1">
      <c r="A140" s="40"/>
      <c r="B140" s="41"/>
      <c r="C140" s="231" t="s">
        <v>288</v>
      </c>
      <c r="D140" s="231" t="s">
        <v>226</v>
      </c>
      <c r="E140" s="232" t="s">
        <v>6370</v>
      </c>
      <c r="F140" s="233" t="s">
        <v>6371</v>
      </c>
      <c r="G140" s="234" t="s">
        <v>386</v>
      </c>
      <c r="H140" s="235">
        <v>1</v>
      </c>
      <c r="I140" s="236"/>
      <c r="J140" s="237">
        <f>ROUND(I140*H140,2)</f>
        <v>0</v>
      </c>
      <c r="K140" s="238"/>
      <c r="L140" s="46"/>
      <c r="M140" s="301" t="s">
        <v>1</v>
      </c>
      <c r="N140" s="302" t="s">
        <v>44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3" t="s">
        <v>6335</v>
      </c>
      <c r="AT140" s="243" t="s">
        <v>226</v>
      </c>
      <c r="AU140" s="243" t="s">
        <v>84</v>
      </c>
      <c r="AY140" s="19" t="s">
        <v>224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9" t="s">
        <v>89</v>
      </c>
      <c r="BK140" s="244">
        <f>ROUND(I140*H140,2)</f>
        <v>0</v>
      </c>
      <c r="BL140" s="19" t="s">
        <v>6335</v>
      </c>
      <c r="BM140" s="243" t="s">
        <v>6372</v>
      </c>
    </row>
    <row r="141" s="2" customFormat="1" ht="6.96" customHeight="1">
      <c r="A141" s="40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UxB6VoKMzjsc0Vt6m8Z9CJcStTF111xNb8mK70VfbQr3mtXNyNRNTTuMRuy1UWhWjIrXi5Qp2/fgbF7q/ftxJg==" hashValue="Al8FziXHdijptC9Xyi1d5/fRU75hGJf6b/rwTQXMv3Wb7GtNDMrVtjahOQCYcmiMJhhDQzvQJR8LS/Kgi4UKhA==" algorithmName="SHA-512" password="CC35"/>
  <autoFilter ref="C120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ATELIER2\Atelier2</dc:creator>
  <cp:lastModifiedBy>ATELIER2\Atelier2</cp:lastModifiedBy>
  <dcterms:created xsi:type="dcterms:W3CDTF">2025-01-09T10:47:39Z</dcterms:created>
  <dcterms:modified xsi:type="dcterms:W3CDTF">2025-01-09T10:48:13Z</dcterms:modified>
</cp:coreProperties>
</file>